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2.xml" ContentType="application/vnd.openxmlformats-officedocument.drawing+xml"/>
  <Override PartName="/xl/comments5.xml" ContentType="application/vnd.openxmlformats-officedocument.spreadsheetml.comment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codeName="ThisWorkbook" defaultThemeVersion="124226"/>
  <workbookProtection workbookAlgorithmName="SHA-512" workbookHashValue="xFFNvpA+YY73Qn5Y3zfC2kxdOAqW06saLixVjWJf12te5MR83oXanfgmgpY8Cfn024FKCdi8JgFGw6Xz9qfJ0Q==" workbookSaltValue="3RlskROZyyA6YpQTGDZ34A==" workbookSpinCount="100000" lockStructure="1"/>
  <bookViews>
    <workbookView xWindow="240" yWindow="105" windowWidth="14805" windowHeight="8010" tabRatio="762"/>
  </bookViews>
  <sheets>
    <sheet name="一番最初に入力" sheetId="12" r:id="rId1"/>
    <sheet name="賃金改善実績報告書（別紙様式6）" sheetId="1" r:id="rId2"/>
    <sheet name="職員別賃金改善明細書（別紙様式6別添1)" sheetId="8" r:id="rId3"/>
    <sheet name="法人内配分内訳表（別紙様式6別添2）" sheetId="9" r:id="rId4"/>
    <sheet name="賃金改善確認書" sheetId="15" r:id="rId5"/>
    <sheet name="処遇Ⅰ_賃金改善額確認書の差込用データ（提出不要）" sheetId="7" r:id="rId6"/>
    <sheet name="【適宜更新してください】法人情報" sheetId="13" state="hidden" r:id="rId7"/>
  </sheets>
  <definedNames>
    <definedName name="_xlnm._FilterDatabase" localSheetId="6" hidden="1">【適宜更新してください】法人情報!$A$1:$G$375</definedName>
    <definedName name="a" localSheetId="4">#REF!</definedName>
    <definedName name="a">#REF!</definedName>
    <definedName name="_xlnm.Print_Area" localSheetId="0">一番最初に入力!$A$1:$P$193</definedName>
    <definedName name="_xlnm.Print_Area" localSheetId="5">'処遇Ⅰ_賃金改善額確認書の差込用データ（提出不要）'!$A$1:$R$61</definedName>
    <definedName name="_xlnm.Print_Area" localSheetId="2">'職員別賃金改善明細書（別紙様式6別添1)'!$A$1:$AP$142</definedName>
    <definedName name="_xlnm.Print_Area" localSheetId="4">賃金改善確認書!$A$1:$N$25</definedName>
    <definedName name="_xlnm.Print_Area" localSheetId="1">'賃金改善実績報告書（別紙様式6）'!$A$1:$AI$71</definedName>
    <definedName name="_xlnm.Print_Area" localSheetId="3">'法人内配分内訳表（別紙様式6別添2）'!$A$1:$AT$37</definedName>
    <definedName name="_xlnm.Print_Titles" localSheetId="1">'賃金改善実績報告書（別紙様式6）'!$1:$7</definedName>
    <definedName name="s" localSheetId="4">#REF!</definedName>
    <definedName name="s">#REF!</definedName>
    <definedName name="ss" localSheetId="4">#REF!</definedName>
    <definedName name="ss">#REF!</definedName>
    <definedName name="区分_21006900" localSheetId="4">#REF!</definedName>
    <definedName name="区分_21006900">#REF!</definedName>
    <definedName name="区分_21007000" localSheetId="4">#REF!</definedName>
    <definedName name="区分_21007000">#REF!</definedName>
    <definedName name="区分_21007100" localSheetId="4">#REF!</definedName>
    <definedName name="区分_21007100">#REF!</definedName>
    <definedName name="区分_21007200" localSheetId="4">#REF!</definedName>
    <definedName name="区分_21007200">#REF!</definedName>
    <definedName name="区分_21007300" localSheetId="4">#REF!</definedName>
    <definedName name="区分_21007300">#REF!</definedName>
    <definedName name="区分_21007400" localSheetId="4">#REF!</definedName>
    <definedName name="区分_21007400">#REF!</definedName>
    <definedName name="区分_21007500" localSheetId="4">#REF!</definedName>
    <definedName name="区分_21007500">#REF!</definedName>
    <definedName name="区分_21007600" localSheetId="4">#REF!</definedName>
    <definedName name="区分_21007600">#REF!</definedName>
    <definedName name="区分_21007700" localSheetId="4">#REF!</definedName>
    <definedName name="区分_21007700">#REF!</definedName>
    <definedName name="区分_21007800" localSheetId="4">#REF!</definedName>
    <definedName name="区分_21007800">#REF!</definedName>
    <definedName name="区分_21007900" localSheetId="4">#REF!</definedName>
    <definedName name="区分_21007900">#REF!</definedName>
  </definedNames>
  <calcPr calcId="162913"/>
</workbook>
</file>

<file path=xl/calcChain.xml><?xml version="1.0" encoding="utf-8"?>
<calcChain xmlns="http://schemas.openxmlformats.org/spreadsheetml/2006/main">
  <c r="F23" i="12" l="1"/>
  <c r="V13" i="8" l="1"/>
  <c r="V14" i="8"/>
  <c r="V15" i="8"/>
  <c r="V16" i="8"/>
  <c r="V17" i="8"/>
  <c r="V18" i="8"/>
  <c r="V19" i="8"/>
  <c r="V20" i="8"/>
  <c r="V21" i="8"/>
  <c r="V22" i="8"/>
  <c r="V23" i="8"/>
  <c r="V24" i="8"/>
  <c r="V25" i="8"/>
  <c r="V26" i="8"/>
  <c r="V27" i="8"/>
  <c r="V28" i="8"/>
  <c r="V29" i="8"/>
  <c r="V30" i="8"/>
  <c r="V31" i="8"/>
  <c r="V32" i="8"/>
  <c r="V33" i="8"/>
  <c r="V34" i="8"/>
  <c r="V35" i="8"/>
  <c r="V36" i="8"/>
  <c r="V37" i="8"/>
  <c r="V38" i="8"/>
  <c r="V39" i="8"/>
  <c r="V40" i="8"/>
  <c r="V41" i="8"/>
  <c r="V42" i="8"/>
  <c r="V43" i="8"/>
  <c r="V44" i="8"/>
  <c r="V45" i="8"/>
  <c r="V46" i="8"/>
  <c r="V47" i="8"/>
  <c r="V48" i="8"/>
  <c r="V49" i="8"/>
  <c r="V50" i="8"/>
  <c r="V51" i="8"/>
  <c r="V52" i="8"/>
  <c r="V53" i="8"/>
  <c r="V54" i="8"/>
  <c r="V55" i="8"/>
  <c r="V56" i="8"/>
  <c r="V12" i="8"/>
  <c r="T13" i="8"/>
  <c r="T14" i="8"/>
  <c r="T15" i="8"/>
  <c r="T16" i="8"/>
  <c r="T17" i="8"/>
  <c r="T18" i="8"/>
  <c r="T19" i="8"/>
  <c r="T20" i="8"/>
  <c r="T21" i="8"/>
  <c r="T22" i="8"/>
  <c r="T23" i="8"/>
  <c r="T24" i="8"/>
  <c r="T25" i="8"/>
  <c r="T26" i="8"/>
  <c r="T27" i="8"/>
  <c r="T28" i="8"/>
  <c r="T29" i="8"/>
  <c r="T30" i="8"/>
  <c r="T31" i="8"/>
  <c r="T32" i="8"/>
  <c r="T33" i="8"/>
  <c r="T34" i="8"/>
  <c r="T35" i="8"/>
  <c r="T36" i="8"/>
  <c r="T37" i="8"/>
  <c r="T38" i="8"/>
  <c r="T39" i="8"/>
  <c r="T40" i="8"/>
  <c r="T41" i="8"/>
  <c r="T42" i="8"/>
  <c r="T43" i="8"/>
  <c r="T44" i="8"/>
  <c r="T45" i="8"/>
  <c r="T46" i="8"/>
  <c r="T47" i="8"/>
  <c r="T48" i="8"/>
  <c r="T49" i="8"/>
  <c r="T50" i="8"/>
  <c r="T51" i="8"/>
  <c r="T52" i="8"/>
  <c r="T53" i="8"/>
  <c r="T54" i="8"/>
  <c r="T55" i="8"/>
  <c r="T56" i="8"/>
  <c r="T12" i="8"/>
  <c r="V83" i="8"/>
  <c r="V84" i="8"/>
  <c r="V85" i="8"/>
  <c r="V86" i="8"/>
  <c r="V87" i="8"/>
  <c r="V88" i="8"/>
  <c r="V89" i="8"/>
  <c r="V90" i="8"/>
  <c r="V91" i="8"/>
  <c r="V92" i="8"/>
  <c r="V93" i="8"/>
  <c r="V94" i="8"/>
  <c r="V95" i="8"/>
  <c r="V96" i="8"/>
  <c r="V97" i="8"/>
  <c r="V98" i="8"/>
  <c r="V99" i="8"/>
  <c r="V100" i="8"/>
  <c r="V101" i="8"/>
  <c r="V102" i="8"/>
  <c r="V103" i="8"/>
  <c r="V104" i="8"/>
  <c r="V105" i="8"/>
  <c r="V106" i="8"/>
  <c r="V107" i="8"/>
  <c r="V108" i="8"/>
  <c r="V109" i="8"/>
  <c r="V110" i="8"/>
  <c r="V111" i="8"/>
  <c r="V112" i="8"/>
  <c r="V113" i="8"/>
  <c r="V114" i="8"/>
  <c r="V115" i="8"/>
  <c r="V116" i="8"/>
  <c r="V117" i="8"/>
  <c r="V118" i="8"/>
  <c r="V119" i="8"/>
  <c r="V120" i="8"/>
  <c r="V121" i="8"/>
  <c r="V122" i="8"/>
  <c r="V123" i="8"/>
  <c r="V124" i="8"/>
  <c r="V125" i="8"/>
  <c r="V126" i="8"/>
  <c r="V82" i="8"/>
  <c r="AI12" i="8"/>
  <c r="AL12" i="8"/>
  <c r="T83" i="8"/>
  <c r="T84" i="8"/>
  <c r="T85" i="8"/>
  <c r="T86" i="8"/>
  <c r="T87" i="8"/>
  <c r="T88" i="8"/>
  <c r="T89" i="8"/>
  <c r="T90" i="8"/>
  <c r="T91" i="8"/>
  <c r="T92" i="8"/>
  <c r="T93" i="8"/>
  <c r="T94" i="8"/>
  <c r="T95" i="8"/>
  <c r="T96" i="8"/>
  <c r="T97" i="8"/>
  <c r="T98" i="8"/>
  <c r="T99" i="8"/>
  <c r="T100" i="8"/>
  <c r="T101" i="8"/>
  <c r="T102" i="8"/>
  <c r="T103" i="8"/>
  <c r="T104" i="8"/>
  <c r="T105" i="8"/>
  <c r="T106" i="8"/>
  <c r="T107" i="8"/>
  <c r="T108" i="8"/>
  <c r="T109" i="8"/>
  <c r="T110" i="8"/>
  <c r="T111" i="8"/>
  <c r="T112" i="8"/>
  <c r="T113" i="8"/>
  <c r="T114" i="8"/>
  <c r="T115" i="8"/>
  <c r="T116" i="8"/>
  <c r="T117" i="8"/>
  <c r="T118" i="8"/>
  <c r="T119" i="8"/>
  <c r="T120" i="8"/>
  <c r="T121" i="8"/>
  <c r="T122" i="8"/>
  <c r="T123" i="8"/>
  <c r="T124" i="8"/>
  <c r="T125" i="8"/>
  <c r="T126" i="8"/>
  <c r="T82" i="8"/>
  <c r="Q85" i="8"/>
  <c r="Q83" i="8"/>
  <c r="Q84" i="8"/>
  <c r="Q86" i="8"/>
  <c r="Q87" i="8"/>
  <c r="Q88" i="8"/>
  <c r="Q89" i="8"/>
  <c r="Q90" i="8"/>
  <c r="Q91" i="8"/>
  <c r="Q92" i="8"/>
  <c r="Q93" i="8"/>
  <c r="Q94" i="8"/>
  <c r="Q95" i="8"/>
  <c r="Q96" i="8"/>
  <c r="Q97" i="8"/>
  <c r="Q98" i="8"/>
  <c r="Q99" i="8"/>
  <c r="Q100" i="8"/>
  <c r="Q101" i="8"/>
  <c r="Q102" i="8"/>
  <c r="Q103" i="8"/>
  <c r="Q104" i="8"/>
  <c r="Q105" i="8"/>
  <c r="Q106" i="8"/>
  <c r="Q107" i="8"/>
  <c r="Q108" i="8"/>
  <c r="Q109" i="8"/>
  <c r="Q110" i="8"/>
  <c r="Q111" i="8"/>
  <c r="Q112" i="8"/>
  <c r="Q113" i="8"/>
  <c r="Q114" i="8"/>
  <c r="Q115" i="8"/>
  <c r="Q116" i="8"/>
  <c r="Q117" i="8"/>
  <c r="Q118" i="8"/>
  <c r="Q119" i="8"/>
  <c r="Q120" i="8"/>
  <c r="Q121" i="8"/>
  <c r="Q122" i="8"/>
  <c r="Q123" i="8"/>
  <c r="Q124" i="8"/>
  <c r="Q125" i="8"/>
  <c r="Q126" i="8"/>
  <c r="Q82" i="8"/>
  <c r="Q14" i="8"/>
  <c r="Q15" i="8"/>
  <c r="Q16" i="8"/>
  <c r="Q17" i="8"/>
  <c r="Q18" i="8"/>
  <c r="Q19" i="8"/>
  <c r="Q20" i="8"/>
  <c r="Q21" i="8"/>
  <c r="Q22" i="8"/>
  <c r="Q23" i="8"/>
  <c r="Q24" i="8"/>
  <c r="Q25" i="8"/>
  <c r="Q26" i="8"/>
  <c r="Q27" i="8"/>
  <c r="Q28" i="8"/>
  <c r="Q29" i="8"/>
  <c r="Q30" i="8"/>
  <c r="Q31" i="8"/>
  <c r="Q32" i="8"/>
  <c r="Q33" i="8"/>
  <c r="Q34" i="8"/>
  <c r="Q35" i="8"/>
  <c r="Q36" i="8"/>
  <c r="Q37" i="8"/>
  <c r="Q38" i="8"/>
  <c r="Q39" i="8"/>
  <c r="Q40" i="8"/>
  <c r="Q41" i="8"/>
  <c r="Q42" i="8"/>
  <c r="Q43" i="8"/>
  <c r="Q44" i="8"/>
  <c r="Q45" i="8"/>
  <c r="Q46" i="8"/>
  <c r="Q47" i="8"/>
  <c r="Q48" i="8"/>
  <c r="Q49" i="8"/>
  <c r="Q50" i="8"/>
  <c r="Q51" i="8"/>
  <c r="Q52" i="8"/>
  <c r="Q53" i="8"/>
  <c r="Q54" i="8"/>
  <c r="Q55" i="8"/>
  <c r="Q56" i="8"/>
  <c r="Q12" i="8"/>
  <c r="Q13" i="8"/>
  <c r="Q57" i="8" l="1"/>
  <c r="H2" i="13" l="1"/>
  <c r="H3" i="13"/>
  <c r="H4" i="13"/>
  <c r="H5" i="13"/>
  <c r="H6" i="13"/>
  <c r="H7" i="13"/>
  <c r="H8" i="13"/>
  <c r="H9" i="13"/>
  <c r="H10" i="13"/>
  <c r="H11" i="13"/>
  <c r="H12" i="13"/>
  <c r="H13" i="13"/>
  <c r="H14" i="13"/>
  <c r="H15" i="13"/>
  <c r="H16" i="13"/>
  <c r="H17" i="13"/>
  <c r="H18" i="13"/>
  <c r="H19" i="13"/>
  <c r="H20" i="13"/>
  <c r="H21" i="13"/>
  <c r="H22" i="13"/>
  <c r="H23" i="13"/>
  <c r="H24" i="13"/>
  <c r="H25" i="13"/>
  <c r="H26" i="13"/>
  <c r="H27" i="13"/>
  <c r="H28" i="13"/>
  <c r="H29" i="13"/>
  <c r="H30" i="13"/>
  <c r="H31" i="13"/>
  <c r="H32" i="13"/>
  <c r="H33" i="13"/>
  <c r="H34" i="13"/>
  <c r="H35" i="13"/>
  <c r="H36" i="13"/>
  <c r="H37" i="13"/>
  <c r="H38" i="13"/>
  <c r="H39" i="13"/>
  <c r="H40" i="13"/>
  <c r="H41" i="13"/>
  <c r="H42" i="13"/>
  <c r="H43" i="13"/>
  <c r="H44" i="13"/>
  <c r="H45" i="13"/>
  <c r="H46" i="13"/>
  <c r="H47" i="13"/>
  <c r="H48" i="13"/>
  <c r="H49" i="13"/>
  <c r="H50" i="13"/>
  <c r="H51" i="13"/>
  <c r="H52" i="13"/>
  <c r="H53" i="13"/>
  <c r="H54" i="13"/>
  <c r="H55" i="13"/>
  <c r="H56" i="13"/>
  <c r="H57" i="13"/>
  <c r="H58" i="13"/>
  <c r="H59" i="13"/>
  <c r="H60" i="13"/>
  <c r="H61" i="13"/>
  <c r="H62" i="13"/>
  <c r="H63" i="13"/>
  <c r="H64" i="13"/>
  <c r="H65" i="13"/>
  <c r="H66" i="13"/>
  <c r="H67" i="13"/>
  <c r="H68" i="13"/>
  <c r="H69" i="13"/>
  <c r="H70" i="13"/>
  <c r="H71" i="13"/>
  <c r="H72" i="13"/>
  <c r="H73" i="13"/>
  <c r="H74" i="13"/>
  <c r="H75" i="13"/>
  <c r="H76" i="13"/>
  <c r="H77" i="13"/>
  <c r="H78" i="13"/>
  <c r="H79" i="13"/>
  <c r="H80" i="13"/>
  <c r="H81" i="13"/>
  <c r="H82" i="13"/>
  <c r="H83" i="13"/>
  <c r="H84" i="13"/>
  <c r="H85" i="13"/>
  <c r="H86" i="13"/>
  <c r="H87" i="13"/>
  <c r="H88" i="13"/>
  <c r="H89" i="13"/>
  <c r="H90" i="13"/>
  <c r="H91" i="13"/>
  <c r="H92" i="13"/>
  <c r="H93" i="13"/>
  <c r="H94" i="13"/>
  <c r="H95" i="13"/>
  <c r="H96" i="13"/>
  <c r="H97" i="13"/>
  <c r="H98" i="13"/>
  <c r="H99" i="13"/>
  <c r="H100" i="13"/>
  <c r="H101" i="13"/>
  <c r="H102" i="13"/>
  <c r="H103" i="13"/>
  <c r="H104" i="13"/>
  <c r="H105" i="13"/>
  <c r="H106" i="13"/>
  <c r="H107" i="13"/>
  <c r="H108" i="13"/>
  <c r="H109" i="13"/>
  <c r="H110" i="13"/>
  <c r="H111" i="13"/>
  <c r="H112" i="13"/>
  <c r="H113" i="13"/>
  <c r="H114" i="13" l="1"/>
  <c r="H115" i="13"/>
  <c r="H116" i="13"/>
  <c r="H117" i="13"/>
  <c r="H118" i="13"/>
  <c r="H119" i="13"/>
  <c r="H120" i="13"/>
  <c r="H121" i="13"/>
  <c r="H122" i="13"/>
  <c r="H123" i="13"/>
  <c r="H124" i="13"/>
  <c r="H125" i="13"/>
  <c r="H126" i="13"/>
  <c r="H127" i="13"/>
  <c r="H128" i="13"/>
  <c r="H129" i="13"/>
  <c r="H130" i="13"/>
  <c r="H131" i="13"/>
  <c r="H132" i="13"/>
  <c r="H133" i="13"/>
  <c r="H134" i="13"/>
  <c r="H135" i="13"/>
  <c r="H136" i="13"/>
  <c r="H137" i="13"/>
  <c r="H138" i="13"/>
  <c r="H139" i="13"/>
  <c r="H140" i="13"/>
  <c r="H141" i="13"/>
  <c r="H142" i="13"/>
  <c r="H143" i="13"/>
  <c r="H144" i="13"/>
  <c r="H145" i="13"/>
  <c r="H146" i="13"/>
  <c r="H147" i="13"/>
  <c r="H148" i="13"/>
  <c r="H149" i="13"/>
  <c r="H150" i="13"/>
  <c r="H151" i="13"/>
  <c r="H152" i="13"/>
  <c r="H153" i="13"/>
  <c r="H154" i="13"/>
  <c r="H155" i="13"/>
  <c r="H156" i="13"/>
  <c r="H157" i="13"/>
  <c r="H158" i="13"/>
  <c r="H159" i="13"/>
  <c r="H160" i="13"/>
  <c r="H161" i="13"/>
  <c r="H162" i="13"/>
  <c r="H163" i="13"/>
  <c r="H164" i="13"/>
  <c r="H165" i="13"/>
  <c r="H166" i="13"/>
  <c r="H167" i="13"/>
  <c r="H168" i="13"/>
  <c r="H169" i="13"/>
  <c r="H170" i="13"/>
  <c r="H171" i="13"/>
  <c r="H172" i="13"/>
  <c r="H173" i="13"/>
  <c r="H174" i="13"/>
  <c r="H175" i="13"/>
  <c r="H176" i="13"/>
  <c r="H177" i="13"/>
  <c r="H178" i="13"/>
  <c r="H179" i="13"/>
  <c r="H180" i="13"/>
  <c r="H181" i="13"/>
  <c r="H182" i="13"/>
  <c r="H183" i="13"/>
  <c r="H184" i="13"/>
  <c r="H185" i="13"/>
  <c r="H186" i="13"/>
  <c r="H187" i="13"/>
  <c r="H188" i="13"/>
  <c r="H189" i="13"/>
  <c r="H190" i="13"/>
  <c r="H191" i="13"/>
  <c r="H192" i="13"/>
  <c r="H193" i="13"/>
  <c r="H194" i="13"/>
  <c r="H195" i="13"/>
  <c r="H196" i="13"/>
  <c r="H197" i="13"/>
  <c r="H198" i="13"/>
  <c r="H199" i="13"/>
  <c r="H200" i="13"/>
  <c r="H201" i="13"/>
  <c r="H202" i="13"/>
  <c r="H203" i="13"/>
  <c r="H204" i="13"/>
  <c r="H205" i="13"/>
  <c r="H206" i="13"/>
  <c r="H207" i="13"/>
  <c r="H208" i="13"/>
  <c r="H209" i="13"/>
  <c r="H210" i="13"/>
  <c r="H211" i="13"/>
  <c r="H212" i="13"/>
  <c r="H213" i="13"/>
  <c r="H214" i="13"/>
  <c r="H215" i="13"/>
  <c r="H216" i="13"/>
  <c r="H217" i="13"/>
  <c r="H218" i="13"/>
  <c r="H219" i="13"/>
  <c r="H220" i="13"/>
  <c r="H221" i="13"/>
  <c r="H222" i="13"/>
  <c r="H223" i="13"/>
  <c r="H224" i="13"/>
  <c r="H225" i="13"/>
  <c r="H226" i="13"/>
  <c r="H227" i="13"/>
  <c r="H228" i="13"/>
  <c r="H229" i="13"/>
  <c r="H230" i="13"/>
  <c r="H231" i="13"/>
  <c r="H232" i="13"/>
  <c r="H233" i="13"/>
  <c r="H234" i="13"/>
  <c r="H235" i="13"/>
  <c r="H236" i="13"/>
  <c r="H237" i="13"/>
  <c r="H238" i="13"/>
  <c r="H239" i="13"/>
  <c r="H240" i="13"/>
  <c r="H241" i="13"/>
  <c r="H242" i="13"/>
  <c r="H243" i="13"/>
  <c r="H244" i="13"/>
  <c r="H245" i="13"/>
  <c r="H246" i="13"/>
  <c r="H247" i="13"/>
  <c r="H248" i="13"/>
  <c r="H249" i="13"/>
  <c r="H250" i="13"/>
  <c r="H251" i="13"/>
  <c r="H252" i="13"/>
  <c r="H253" i="13"/>
  <c r="H254" i="13"/>
  <c r="H255" i="13"/>
  <c r="H256" i="13"/>
  <c r="H257" i="13"/>
  <c r="H258" i="13"/>
  <c r="H259" i="13"/>
  <c r="H260" i="13"/>
  <c r="H261" i="13"/>
  <c r="H262" i="13"/>
  <c r="H263" i="13"/>
  <c r="H264" i="13"/>
  <c r="H265" i="13"/>
  <c r="H266" i="13"/>
  <c r="H267" i="13"/>
  <c r="H268" i="13"/>
  <c r="H269" i="13"/>
  <c r="H270" i="13"/>
  <c r="H271" i="13"/>
  <c r="H272" i="13"/>
  <c r="H273" i="13"/>
  <c r="H274" i="13"/>
  <c r="H275" i="13"/>
  <c r="H276" i="13"/>
  <c r="H277" i="13"/>
  <c r="H278" i="13"/>
  <c r="H279" i="13"/>
  <c r="H280" i="13"/>
  <c r="H281" i="13"/>
  <c r="H282" i="13"/>
  <c r="H283" i="13"/>
  <c r="H284" i="13"/>
  <c r="H285" i="13"/>
  <c r="H286" i="13"/>
  <c r="H287" i="13"/>
  <c r="H288" i="13"/>
  <c r="H289" i="13"/>
  <c r="H290" i="13"/>
  <c r="H291" i="13"/>
  <c r="H292" i="13"/>
  <c r="H293" i="13"/>
  <c r="H294" i="13"/>
  <c r="H295" i="13"/>
  <c r="H296" i="13"/>
  <c r="H297" i="13"/>
  <c r="H298" i="13"/>
  <c r="H299" i="13"/>
  <c r="H300" i="13"/>
  <c r="H301" i="13"/>
  <c r="H302" i="13"/>
  <c r="H303" i="13"/>
  <c r="H304" i="13"/>
  <c r="H305" i="13"/>
  <c r="H306" i="13"/>
  <c r="H307" i="13"/>
  <c r="H308" i="13"/>
  <c r="H309" i="13"/>
  <c r="H310" i="13"/>
  <c r="H311" i="13"/>
  <c r="H312" i="13"/>
  <c r="H313" i="13"/>
  <c r="H314" i="13"/>
  <c r="H315" i="13"/>
  <c r="H316" i="13"/>
  <c r="H317" i="13"/>
  <c r="H318" i="13"/>
  <c r="H319" i="13"/>
  <c r="H320" i="13"/>
  <c r="H321" i="13"/>
  <c r="H322" i="13"/>
  <c r="H323" i="13"/>
  <c r="H324" i="13"/>
  <c r="H325" i="13"/>
  <c r="H326" i="13"/>
  <c r="H327" i="13"/>
  <c r="H328" i="13"/>
  <c r="H329" i="13"/>
  <c r="H330" i="13"/>
  <c r="H331" i="13"/>
  <c r="H332" i="13"/>
  <c r="H333" i="13"/>
  <c r="H334" i="13"/>
  <c r="H335" i="13"/>
  <c r="H336" i="13"/>
  <c r="H337" i="13"/>
  <c r="H338" i="13"/>
  <c r="H339" i="13"/>
  <c r="H340" i="13"/>
  <c r="H341" i="13"/>
  <c r="H342" i="13"/>
  <c r="H343" i="13"/>
  <c r="H344" i="13"/>
  <c r="H345" i="13"/>
  <c r="H346" i="13"/>
  <c r="H347" i="13"/>
  <c r="H348" i="13"/>
  <c r="H349" i="13"/>
  <c r="H350" i="13"/>
  <c r="H351" i="13"/>
  <c r="H352" i="13"/>
  <c r="H353" i="13"/>
  <c r="H354" i="13"/>
  <c r="H355" i="13"/>
  <c r="H356" i="13"/>
  <c r="H357" i="13"/>
  <c r="H358" i="13"/>
  <c r="H359" i="13"/>
  <c r="H360" i="13"/>
  <c r="H361" i="13"/>
  <c r="H362" i="13"/>
  <c r="H363" i="13"/>
  <c r="H364" i="13"/>
  <c r="H365" i="13"/>
  <c r="H366" i="13"/>
  <c r="H367" i="13"/>
  <c r="H368" i="13"/>
  <c r="H369" i="13"/>
  <c r="H370" i="13"/>
  <c r="H371" i="13"/>
  <c r="H372" i="13"/>
  <c r="H373" i="13"/>
  <c r="H374" i="13"/>
  <c r="H375" i="13"/>
  <c r="H376" i="13"/>
  <c r="H377" i="13"/>
  <c r="H378" i="13"/>
  <c r="H379" i="13"/>
  <c r="H380" i="13"/>
  <c r="H381" i="13"/>
  <c r="H382" i="13"/>
  <c r="H383" i="13"/>
  <c r="H384" i="13"/>
  <c r="H385" i="13"/>
  <c r="H386" i="13"/>
  <c r="H387" i="13"/>
  <c r="H388" i="13"/>
  <c r="H389" i="13"/>
  <c r="H390" i="13"/>
  <c r="H391" i="13"/>
  <c r="H392" i="13"/>
  <c r="H393" i="13"/>
  <c r="H394" i="13"/>
  <c r="H395" i="13"/>
  <c r="H396" i="13"/>
  <c r="H397" i="13"/>
  <c r="H398" i="13"/>
  <c r="H399" i="13"/>
  <c r="H400" i="13"/>
  <c r="H401" i="13"/>
  <c r="H402" i="13"/>
  <c r="H403" i="13"/>
  <c r="H404" i="13"/>
  <c r="H405" i="13"/>
  <c r="H406" i="13"/>
  <c r="H407" i="13"/>
  <c r="H408" i="13"/>
  <c r="H409" i="13"/>
  <c r="H410" i="13"/>
  <c r="H411" i="13"/>
  <c r="H412" i="13"/>
  <c r="H413" i="13"/>
  <c r="H414" i="13"/>
  <c r="H415" i="13"/>
  <c r="AL83" i="8" l="1"/>
  <c r="AL84" i="8"/>
  <c r="AL85" i="8"/>
  <c r="AL86" i="8"/>
  <c r="AL87" i="8"/>
  <c r="AL88" i="8"/>
  <c r="AL89" i="8"/>
  <c r="AL90" i="8"/>
  <c r="AL91" i="8"/>
  <c r="AL92" i="8"/>
  <c r="AL93" i="8"/>
  <c r="AL94" i="8"/>
  <c r="AL95" i="8"/>
  <c r="AL96" i="8"/>
  <c r="AL97" i="8"/>
  <c r="AL98" i="8"/>
  <c r="AL99" i="8"/>
  <c r="AL100" i="8"/>
  <c r="AL101" i="8"/>
  <c r="AL102" i="8"/>
  <c r="AL103" i="8"/>
  <c r="AL104" i="8"/>
  <c r="AL105" i="8"/>
  <c r="AL106" i="8"/>
  <c r="AL107" i="8"/>
  <c r="AL108" i="8"/>
  <c r="AL109" i="8"/>
  <c r="AL110" i="8"/>
  <c r="AL111" i="8"/>
  <c r="AL112" i="8"/>
  <c r="AL113" i="8"/>
  <c r="AL114" i="8"/>
  <c r="AL115" i="8"/>
  <c r="AL116" i="8"/>
  <c r="AL117" i="8"/>
  <c r="AL118" i="8"/>
  <c r="AL119" i="8"/>
  <c r="AL120" i="8"/>
  <c r="AL121" i="8"/>
  <c r="AL122" i="8"/>
  <c r="AL123" i="8"/>
  <c r="AL124" i="8"/>
  <c r="AL125" i="8"/>
  <c r="AL126" i="8"/>
  <c r="AL82" i="8"/>
  <c r="AL13" i="8"/>
  <c r="AL14" i="8"/>
  <c r="AL15" i="8"/>
  <c r="AL16" i="8"/>
  <c r="AL17" i="8"/>
  <c r="AL18" i="8"/>
  <c r="AL19" i="8"/>
  <c r="AL20" i="8"/>
  <c r="AL21" i="8"/>
  <c r="AL22" i="8"/>
  <c r="AL23" i="8"/>
  <c r="AL24" i="8"/>
  <c r="AL25" i="8"/>
  <c r="AL26" i="8"/>
  <c r="AL27" i="8"/>
  <c r="AL28" i="8"/>
  <c r="AL29" i="8"/>
  <c r="AL30" i="8"/>
  <c r="AL31" i="8"/>
  <c r="AL32" i="8"/>
  <c r="AL33" i="8"/>
  <c r="AL34" i="8"/>
  <c r="AL35" i="8"/>
  <c r="AL36" i="8"/>
  <c r="AL37" i="8"/>
  <c r="AL38" i="8"/>
  <c r="AL39" i="8"/>
  <c r="AL40" i="8"/>
  <c r="AL41" i="8"/>
  <c r="AL42" i="8"/>
  <c r="AL43" i="8"/>
  <c r="AL44" i="8"/>
  <c r="AL45" i="8"/>
  <c r="AL46" i="8"/>
  <c r="AL47" i="8"/>
  <c r="AL48" i="8"/>
  <c r="AL49" i="8"/>
  <c r="AL50" i="8"/>
  <c r="AL51" i="8"/>
  <c r="AL52" i="8"/>
  <c r="AL53" i="8"/>
  <c r="AL54" i="8"/>
  <c r="AL55" i="8"/>
  <c r="AL56" i="8"/>
  <c r="AH6" i="8"/>
  <c r="C47" i="7" l="1"/>
  <c r="C48" i="7"/>
  <c r="C49" i="7"/>
  <c r="C50" i="7"/>
  <c r="C51" i="7"/>
  <c r="C52" i="7"/>
  <c r="C53" i="7"/>
  <c r="C54" i="7"/>
  <c r="C55" i="7"/>
  <c r="C56" i="7"/>
  <c r="C57" i="7"/>
  <c r="C58" i="7"/>
  <c r="C59" i="7"/>
  <c r="C60" i="7"/>
  <c r="C61" i="7"/>
  <c r="X57" i="8" l="1"/>
  <c r="Y57" i="8"/>
  <c r="AI56" i="8" l="1"/>
  <c r="AI14" i="8"/>
  <c r="AI15" i="8"/>
  <c r="AI16" i="8"/>
  <c r="AI17" i="8"/>
  <c r="AI18" i="8"/>
  <c r="AI19" i="8"/>
  <c r="AI20" i="8"/>
  <c r="AI21" i="8"/>
  <c r="AI22" i="8"/>
  <c r="AI23" i="8"/>
  <c r="AI24" i="8"/>
  <c r="AI25" i="8"/>
  <c r="AI26" i="8"/>
  <c r="AI27" i="8"/>
  <c r="AI28" i="8"/>
  <c r="AI29" i="8"/>
  <c r="AI30" i="8"/>
  <c r="AI31" i="8"/>
  <c r="AI32" i="8"/>
  <c r="AI33" i="8"/>
  <c r="AI34" i="8"/>
  <c r="AI35" i="8"/>
  <c r="AI36" i="8"/>
  <c r="AI37" i="8"/>
  <c r="AI38" i="8"/>
  <c r="AI39" i="8"/>
  <c r="AI40" i="8"/>
  <c r="AI41" i="8"/>
  <c r="AI42" i="8"/>
  <c r="AI43" i="8"/>
  <c r="AI44" i="8"/>
  <c r="AI45" i="8"/>
  <c r="AI46" i="8"/>
  <c r="AI47" i="8"/>
  <c r="AI48" i="8"/>
  <c r="AI49" i="8"/>
  <c r="AI50" i="8"/>
  <c r="AI51" i="8"/>
  <c r="AI52" i="8"/>
  <c r="AI53" i="8"/>
  <c r="AI54" i="8"/>
  <c r="AI55" i="8"/>
  <c r="AI13" i="8"/>
  <c r="AI57" i="8" s="1"/>
  <c r="AM128" i="8"/>
  <c r="AI82" i="8"/>
  <c r="AK12" i="8"/>
  <c r="Y128" i="8" l="1"/>
  <c r="Y127" i="8"/>
  <c r="Y58" i="8"/>
  <c r="AK54" i="1" l="1"/>
  <c r="P44" i="1" l="1"/>
  <c r="X127" i="8" l="1"/>
  <c r="AM66" i="8" s="1"/>
  <c r="AM67" i="8" l="1"/>
  <c r="AI126" i="8"/>
  <c r="AI84" i="8"/>
  <c r="AI85" i="8"/>
  <c r="AI86" i="8"/>
  <c r="AI87" i="8"/>
  <c r="AI88" i="8"/>
  <c r="AI89" i="8"/>
  <c r="AI90" i="8"/>
  <c r="AI91" i="8"/>
  <c r="AI92" i="8"/>
  <c r="AI93" i="8"/>
  <c r="AI94" i="8"/>
  <c r="AI95" i="8"/>
  <c r="AI96" i="8"/>
  <c r="AI97" i="8"/>
  <c r="AI98" i="8"/>
  <c r="AI99" i="8"/>
  <c r="AI100" i="8"/>
  <c r="AI101" i="8"/>
  <c r="AI102" i="8"/>
  <c r="AI103" i="8"/>
  <c r="AI104" i="8"/>
  <c r="AI105" i="8"/>
  <c r="AI106" i="8"/>
  <c r="AI107" i="8"/>
  <c r="AI108" i="8"/>
  <c r="AI109" i="8"/>
  <c r="AI110" i="8"/>
  <c r="AI111" i="8"/>
  <c r="AI112" i="8"/>
  <c r="AI113" i="8"/>
  <c r="AI114" i="8"/>
  <c r="AI115" i="8"/>
  <c r="AI116" i="8"/>
  <c r="AI117" i="8"/>
  <c r="AI118" i="8"/>
  <c r="AI119" i="8"/>
  <c r="AI120" i="8"/>
  <c r="AI121" i="8"/>
  <c r="AI122" i="8"/>
  <c r="AI123" i="8"/>
  <c r="AI124" i="8"/>
  <c r="AI125" i="8"/>
  <c r="AI83" i="8"/>
  <c r="V127" i="8"/>
  <c r="T128" i="8"/>
  <c r="T127" i="8"/>
  <c r="Q128" i="8"/>
  <c r="Q127" i="8"/>
  <c r="AL128" i="8"/>
  <c r="AL58" i="8"/>
  <c r="AH128" i="8"/>
  <c r="AH127" i="8"/>
  <c r="AH58" i="8"/>
  <c r="AH57" i="8"/>
  <c r="AF128" i="8"/>
  <c r="AF127" i="8"/>
  <c r="AF58" i="8"/>
  <c r="AF57" i="8"/>
  <c r="AC128" i="8"/>
  <c r="AC127" i="8"/>
  <c r="AC58" i="8"/>
  <c r="AC57" i="8"/>
  <c r="V128" i="8"/>
  <c r="V58" i="8"/>
  <c r="V57" i="8"/>
  <c r="T58" i="8"/>
  <c r="Q58" i="8"/>
  <c r="R57" i="8"/>
  <c r="R58" i="8"/>
  <c r="R127" i="8"/>
  <c r="R128" i="8"/>
  <c r="AI127" i="8" l="1"/>
  <c r="P37" i="1"/>
  <c r="AL127" i="8"/>
  <c r="AL57" i="8"/>
  <c r="O128" i="8"/>
  <c r="O58" i="8"/>
  <c r="AJ127" i="8" l="1"/>
  <c r="AG127" i="8"/>
  <c r="AE127" i="8"/>
  <c r="AD127" i="8"/>
  <c r="AB127" i="8"/>
  <c r="AA127" i="8"/>
  <c r="U127" i="8"/>
  <c r="O127" i="8"/>
  <c r="AJ128" i="8"/>
  <c r="AI128" i="8"/>
  <c r="AG128" i="8"/>
  <c r="AE128" i="8"/>
  <c r="AD128" i="8"/>
  <c r="AB128" i="8"/>
  <c r="AA128" i="8"/>
  <c r="X128" i="8"/>
  <c r="U128" i="8"/>
  <c r="AJ58" i="8"/>
  <c r="AG58" i="8"/>
  <c r="AE58" i="8"/>
  <c r="AD58" i="8"/>
  <c r="AB58" i="8"/>
  <c r="AA58" i="8"/>
  <c r="X58" i="8"/>
  <c r="U58" i="8"/>
  <c r="AJ57" i="8"/>
  <c r="AG57" i="8"/>
  <c r="AE57" i="8"/>
  <c r="AD57" i="8"/>
  <c r="AB57" i="8"/>
  <c r="AA57" i="8"/>
  <c r="U57" i="8"/>
  <c r="O57" i="8"/>
  <c r="AM69" i="8" l="1"/>
  <c r="AM68" i="8"/>
  <c r="P35" i="1"/>
  <c r="P40" i="1"/>
  <c r="F61" i="7"/>
  <c r="E61" i="7"/>
  <c r="F60" i="7"/>
  <c r="E60" i="7"/>
  <c r="F59" i="7"/>
  <c r="E59" i="7"/>
  <c r="F58" i="7"/>
  <c r="E58" i="7"/>
  <c r="F57" i="7"/>
  <c r="E57" i="7"/>
  <c r="F56" i="7"/>
  <c r="E56" i="7"/>
  <c r="F55" i="7"/>
  <c r="E55" i="7"/>
  <c r="F54" i="7"/>
  <c r="E54" i="7"/>
  <c r="F53" i="7"/>
  <c r="E53" i="7"/>
  <c r="F52" i="7"/>
  <c r="E52" i="7"/>
  <c r="F51" i="7"/>
  <c r="E51" i="7"/>
  <c r="F50" i="7"/>
  <c r="E50" i="7"/>
  <c r="F49" i="7"/>
  <c r="E49" i="7"/>
  <c r="F48" i="7"/>
  <c r="E48" i="7"/>
  <c r="F47" i="7"/>
  <c r="E47" i="7"/>
  <c r="F46" i="7"/>
  <c r="E46" i="7"/>
  <c r="F45" i="7"/>
  <c r="E45" i="7"/>
  <c r="F44" i="7"/>
  <c r="E44" i="7"/>
  <c r="F43" i="7"/>
  <c r="E43" i="7"/>
  <c r="F42" i="7"/>
  <c r="E42" i="7"/>
  <c r="F41" i="7"/>
  <c r="E41" i="7"/>
  <c r="F40" i="7"/>
  <c r="E40" i="7"/>
  <c r="F39" i="7"/>
  <c r="E39" i="7"/>
  <c r="F38" i="7"/>
  <c r="E38" i="7"/>
  <c r="F37" i="7"/>
  <c r="E37" i="7"/>
  <c r="F36" i="7"/>
  <c r="E36" i="7"/>
  <c r="F35" i="7"/>
  <c r="E35" i="7"/>
  <c r="F34" i="7"/>
  <c r="E34" i="7"/>
  <c r="F33" i="7"/>
  <c r="E33" i="7"/>
  <c r="F32" i="7"/>
  <c r="E32" i="7"/>
  <c r="F31" i="7"/>
  <c r="E31" i="7"/>
  <c r="F30" i="7"/>
  <c r="E30" i="7"/>
  <c r="F29" i="7"/>
  <c r="E29" i="7"/>
  <c r="F28" i="7"/>
  <c r="E28" i="7"/>
  <c r="F27" i="7"/>
  <c r="E27" i="7"/>
  <c r="F26" i="7"/>
  <c r="E26" i="7"/>
  <c r="F25" i="7"/>
  <c r="E25" i="7"/>
  <c r="F24" i="7"/>
  <c r="E24" i="7"/>
  <c r="F23" i="7"/>
  <c r="E23" i="7"/>
  <c r="F22" i="7"/>
  <c r="E22" i="7"/>
  <c r="F21" i="7"/>
  <c r="E21" i="7"/>
  <c r="F20" i="7"/>
  <c r="E20" i="7"/>
  <c r="F19" i="7"/>
  <c r="E19" i="7"/>
  <c r="F18" i="7"/>
  <c r="E18" i="7"/>
  <c r="F17" i="7"/>
  <c r="E17" i="7"/>
  <c r="F16" i="7"/>
  <c r="E16" i="7"/>
  <c r="F15" i="7"/>
  <c r="E15" i="7"/>
  <c r="F14" i="7"/>
  <c r="E14" i="7"/>
  <c r="F13" i="7"/>
  <c r="E13" i="7"/>
  <c r="F12" i="7"/>
  <c r="E12" i="7"/>
  <c r="F11" i="7"/>
  <c r="E11" i="7"/>
  <c r="F10" i="7"/>
  <c r="E10" i="7"/>
  <c r="F9" i="7"/>
  <c r="E9" i="7"/>
  <c r="F8" i="7"/>
  <c r="E8" i="7"/>
  <c r="F7" i="7"/>
  <c r="E7" i="7"/>
  <c r="F6" i="7"/>
  <c r="E6" i="7"/>
  <c r="F5" i="7"/>
  <c r="E5" i="7"/>
  <c r="F4" i="7"/>
  <c r="E4" i="7"/>
  <c r="F3" i="7"/>
  <c r="E3" i="7"/>
  <c r="F2" i="7"/>
  <c r="E2" i="7"/>
  <c r="J11" i="15" l="1"/>
  <c r="H11" i="15"/>
  <c r="M56" i="8" l="1"/>
  <c r="AK56" i="8"/>
  <c r="M91" i="8"/>
  <c r="AK91" i="8"/>
  <c r="M92" i="8"/>
  <c r="AK92" i="8"/>
  <c r="M93" i="8"/>
  <c r="AK93" i="8"/>
  <c r="M94" i="8"/>
  <c r="AK94" i="8"/>
  <c r="M95" i="8"/>
  <c r="AK95" i="8"/>
  <c r="M96" i="8"/>
  <c r="AK96" i="8"/>
  <c r="M97" i="8"/>
  <c r="AK97" i="8"/>
  <c r="M98" i="8"/>
  <c r="AK98" i="8"/>
  <c r="M99" i="8"/>
  <c r="AK99" i="8"/>
  <c r="M100" i="8"/>
  <c r="AK100" i="8"/>
  <c r="M101" i="8"/>
  <c r="AK101" i="8"/>
  <c r="M102" i="8"/>
  <c r="AK102" i="8"/>
  <c r="M103" i="8"/>
  <c r="AK103" i="8"/>
  <c r="M104" i="8"/>
  <c r="AK104" i="8"/>
  <c r="M105" i="8"/>
  <c r="AK105" i="8"/>
  <c r="M106" i="8"/>
  <c r="AK106" i="8"/>
  <c r="M21" i="8"/>
  <c r="AK21" i="8"/>
  <c r="M22" i="8"/>
  <c r="AK22" i="8"/>
  <c r="M23" i="8"/>
  <c r="AK23" i="8"/>
  <c r="M24" i="8"/>
  <c r="AK24" i="8"/>
  <c r="M25" i="8"/>
  <c r="AK25" i="8"/>
  <c r="M26" i="8"/>
  <c r="AK26" i="8"/>
  <c r="M27" i="8"/>
  <c r="AK27" i="8"/>
  <c r="M28" i="8"/>
  <c r="AK28" i="8"/>
  <c r="M29" i="8"/>
  <c r="AK29" i="8"/>
  <c r="M30" i="8"/>
  <c r="AK30" i="8"/>
  <c r="M31" i="8"/>
  <c r="AK31" i="8"/>
  <c r="M32" i="8"/>
  <c r="AK32" i="8"/>
  <c r="M33" i="8"/>
  <c r="AK33" i="8"/>
  <c r="M34" i="8"/>
  <c r="AK34" i="8"/>
  <c r="M35" i="8"/>
  <c r="AK35" i="8"/>
  <c r="M36" i="8"/>
  <c r="AK36" i="8"/>
  <c r="A13" i="8"/>
  <c r="A14" i="8" s="1"/>
  <c r="A15" i="8" s="1"/>
  <c r="A16" i="8" s="1"/>
  <c r="A17" i="8" s="1"/>
  <c r="A18" i="8" s="1"/>
  <c r="A19" i="8" s="1"/>
  <c r="A20" i="8" s="1"/>
  <c r="A21" i="8" s="1"/>
  <c r="A22" i="8" s="1"/>
  <c r="A23" i="8" s="1"/>
  <c r="A24" i="8" s="1"/>
  <c r="A25" i="8" s="1"/>
  <c r="A26" i="8" s="1"/>
  <c r="A27" i="8" s="1"/>
  <c r="A28" i="8" s="1"/>
  <c r="A29" i="8" s="1"/>
  <c r="A30" i="8" s="1"/>
  <c r="A31" i="8" s="1"/>
  <c r="A32" i="8" s="1"/>
  <c r="A33" i="8" s="1"/>
  <c r="A34" i="8" s="1"/>
  <c r="A35" i="8" s="1"/>
  <c r="A36" i="8" s="1"/>
  <c r="A37" i="8" s="1"/>
  <c r="A38" i="8" s="1"/>
  <c r="A39" i="8" s="1"/>
  <c r="A40" i="8" s="1"/>
  <c r="A41" i="8" s="1"/>
  <c r="A42" i="8" s="1"/>
  <c r="A43" i="8" s="1"/>
  <c r="A44" i="8" s="1"/>
  <c r="A45" i="8" s="1"/>
  <c r="A46" i="8" s="1"/>
  <c r="A47" i="8" s="1"/>
  <c r="A48" i="8" s="1"/>
  <c r="A49" i="8" s="1"/>
  <c r="A50" i="8" s="1"/>
  <c r="A51" i="8" s="1"/>
  <c r="A52" i="8" s="1"/>
  <c r="A53" i="8" s="1"/>
  <c r="A54" i="8" s="1"/>
  <c r="A55" i="8" s="1"/>
  <c r="A56" i="8" s="1"/>
  <c r="X68" i="1" l="1"/>
  <c r="U3" i="1" l="1"/>
  <c r="U2" i="1"/>
  <c r="D10" i="15" l="1"/>
  <c r="I14" i="15"/>
  <c r="B2" i="7"/>
  <c r="M82" i="8" l="1"/>
  <c r="AK82" i="8"/>
  <c r="AK128" i="8" s="1"/>
  <c r="A83" i="8"/>
  <c r="M83" i="8"/>
  <c r="AK83" i="8"/>
  <c r="M84" i="8"/>
  <c r="AK84" i="8"/>
  <c r="M85" i="8"/>
  <c r="AK85" i="8"/>
  <c r="M86" i="8"/>
  <c r="AK86" i="8"/>
  <c r="M87" i="8"/>
  <c r="AK87" i="8"/>
  <c r="M88" i="8"/>
  <c r="AK88" i="8"/>
  <c r="M89" i="8"/>
  <c r="AK89" i="8"/>
  <c r="M90" i="8"/>
  <c r="AK90" i="8"/>
  <c r="M107" i="8"/>
  <c r="AK107" i="8"/>
  <c r="M108" i="8"/>
  <c r="AK108" i="8"/>
  <c r="M109" i="8"/>
  <c r="AK109" i="8"/>
  <c r="M110" i="8"/>
  <c r="AK110" i="8"/>
  <c r="M111" i="8"/>
  <c r="AK111" i="8"/>
  <c r="M112" i="8"/>
  <c r="AK112" i="8"/>
  <c r="M113" i="8"/>
  <c r="AK113" i="8"/>
  <c r="M114" i="8"/>
  <c r="AK114" i="8"/>
  <c r="M115" i="8"/>
  <c r="AK115" i="8"/>
  <c r="M116" i="8"/>
  <c r="AK116" i="8"/>
  <c r="M117" i="8"/>
  <c r="AK117" i="8"/>
  <c r="M118" i="8"/>
  <c r="AK118" i="8"/>
  <c r="M119" i="8"/>
  <c r="AK119" i="8"/>
  <c r="M120" i="8"/>
  <c r="AK120" i="8"/>
  <c r="M121" i="8"/>
  <c r="AK121" i="8"/>
  <c r="M122" i="8"/>
  <c r="AK122" i="8"/>
  <c r="M123" i="8"/>
  <c r="AK123" i="8"/>
  <c r="M124" i="8"/>
  <c r="AK124" i="8"/>
  <c r="M125" i="8"/>
  <c r="AK125" i="8"/>
  <c r="M126" i="8"/>
  <c r="AK126" i="8"/>
  <c r="AK127" i="8" l="1"/>
  <c r="A84" i="8"/>
  <c r="A85" i="8" s="1"/>
  <c r="A86" i="8" s="1"/>
  <c r="A87" i="8" s="1"/>
  <c r="A88" i="8" s="1"/>
  <c r="A89" i="8" s="1"/>
  <c r="A90" i="8" s="1"/>
  <c r="A91" i="8" s="1"/>
  <c r="A92" i="8" s="1"/>
  <c r="A93" i="8" s="1"/>
  <c r="A94" i="8" s="1"/>
  <c r="A95" i="8" s="1"/>
  <c r="A96" i="8" s="1"/>
  <c r="A97" i="8" s="1"/>
  <c r="A98" i="8" s="1"/>
  <c r="A99" i="8" s="1"/>
  <c r="A100" i="8" s="1"/>
  <c r="A101" i="8" s="1"/>
  <c r="A102" i="8" s="1"/>
  <c r="A103" i="8" s="1"/>
  <c r="A104" i="8" s="1"/>
  <c r="A105" i="8" s="1"/>
  <c r="A106" i="8" s="1"/>
  <c r="A107" i="8" s="1"/>
  <c r="A108" i="8" s="1"/>
  <c r="A109" i="8" s="1"/>
  <c r="A110" i="8" s="1"/>
  <c r="A111" i="8" s="1"/>
  <c r="A112" i="8" s="1"/>
  <c r="A113" i="8" s="1"/>
  <c r="A114" i="8" s="1"/>
  <c r="A115" i="8" s="1"/>
  <c r="A116" i="8" s="1"/>
  <c r="A117" i="8" s="1"/>
  <c r="A118" i="8" s="1"/>
  <c r="A119" i="8" s="1"/>
  <c r="A120" i="8" s="1"/>
  <c r="A121" i="8" s="1"/>
  <c r="A122" i="8" s="1"/>
  <c r="A123" i="8" s="1"/>
  <c r="A124" i="8" s="1"/>
  <c r="A125" i="8" s="1"/>
  <c r="A126" i="8" s="1"/>
  <c r="B57" i="7"/>
  <c r="B56" i="7"/>
  <c r="B38" i="7"/>
  <c r="B54" i="7"/>
  <c r="B58" i="7"/>
  <c r="B48" i="7"/>
  <c r="B39" i="7"/>
  <c r="B43" i="7"/>
  <c r="B47" i="7"/>
  <c r="B55" i="7"/>
  <c r="B59" i="7"/>
  <c r="B52" i="7"/>
  <c r="B60" i="7"/>
  <c r="B44" i="7" l="1"/>
  <c r="B51" i="7"/>
  <c r="B35" i="7"/>
  <c r="B50" i="7"/>
  <c r="B40" i="7"/>
  <c r="B36" i="7"/>
  <c r="B42" i="7"/>
  <c r="B61" i="7"/>
  <c r="B34" i="7"/>
  <c r="B41" i="7"/>
  <c r="B37" i="7"/>
  <c r="B33" i="7"/>
  <c r="B46" i="7"/>
  <c r="B45" i="7"/>
  <c r="B32" i="7"/>
  <c r="B53" i="7"/>
  <c r="B49" i="7"/>
  <c r="AE1" i="1"/>
  <c r="AB6" i="8" l="1"/>
  <c r="P56" i="8" l="1"/>
  <c r="S56" i="8"/>
  <c r="S92" i="8"/>
  <c r="P93" i="8"/>
  <c r="S94" i="8"/>
  <c r="S97" i="8"/>
  <c r="P98" i="8"/>
  <c r="S100" i="8"/>
  <c r="P101" i="8"/>
  <c r="S103" i="8"/>
  <c r="P104" i="8"/>
  <c r="S93" i="8"/>
  <c r="P95" i="8"/>
  <c r="S98" i="8"/>
  <c r="S101" i="8"/>
  <c r="P102" i="8"/>
  <c r="S104" i="8"/>
  <c r="P105" i="8"/>
  <c r="P92" i="8"/>
  <c r="W92" i="8" s="1"/>
  <c r="S96" i="8"/>
  <c r="S99" i="8"/>
  <c r="P100" i="8"/>
  <c r="P103" i="8"/>
  <c r="P91" i="8"/>
  <c r="S95" i="8"/>
  <c r="P96" i="8"/>
  <c r="P99" i="8"/>
  <c r="S102" i="8"/>
  <c r="S105" i="8"/>
  <c r="P106" i="8"/>
  <c r="S91" i="8"/>
  <c r="P94" i="8"/>
  <c r="P97" i="8"/>
  <c r="W97" i="8" s="1"/>
  <c r="S106" i="8"/>
  <c r="P22" i="8"/>
  <c r="P24" i="8"/>
  <c r="P26" i="8"/>
  <c r="P28" i="8"/>
  <c r="P30" i="8"/>
  <c r="P32" i="8"/>
  <c r="P34" i="8"/>
  <c r="S29" i="8"/>
  <c r="S22" i="8"/>
  <c r="S24" i="8"/>
  <c r="S26" i="8"/>
  <c r="S28" i="8"/>
  <c r="S30" i="8"/>
  <c r="S32" i="8"/>
  <c r="S34" i="8"/>
  <c r="P36" i="8"/>
  <c r="S27" i="8"/>
  <c r="S31" i="8"/>
  <c r="S33" i="8"/>
  <c r="S35" i="8"/>
  <c r="P21" i="8"/>
  <c r="P23" i="8"/>
  <c r="P25" i="8"/>
  <c r="P27" i="8"/>
  <c r="P29" i="8"/>
  <c r="P31" i="8"/>
  <c r="W31" i="8" s="1"/>
  <c r="P33" i="8"/>
  <c r="W33" i="8" s="1"/>
  <c r="P35" i="8"/>
  <c r="W35" i="8" s="1"/>
  <c r="S36" i="8"/>
  <c r="S21" i="8"/>
  <c r="S23" i="8"/>
  <c r="S25" i="8"/>
  <c r="S85" i="8"/>
  <c r="P87" i="8"/>
  <c r="S107" i="8"/>
  <c r="P108" i="8"/>
  <c r="P110" i="8"/>
  <c r="S112" i="8"/>
  <c r="P113" i="8"/>
  <c r="S114" i="8"/>
  <c r="S117" i="8"/>
  <c r="P119" i="8"/>
  <c r="S123" i="8"/>
  <c r="P124" i="8"/>
  <c r="S89" i="8"/>
  <c r="S121" i="8"/>
  <c r="P83" i="8"/>
  <c r="S87" i="8"/>
  <c r="P88" i="8"/>
  <c r="P90" i="8"/>
  <c r="S108" i="8"/>
  <c r="P109" i="8"/>
  <c r="S110" i="8"/>
  <c r="S113" i="8"/>
  <c r="P115" i="8"/>
  <c r="S119" i="8"/>
  <c r="P120" i="8"/>
  <c r="P122" i="8"/>
  <c r="S124" i="8"/>
  <c r="P125" i="8"/>
  <c r="P126" i="8"/>
  <c r="S82" i="8"/>
  <c r="S128" i="8" s="1"/>
  <c r="S86" i="8"/>
  <c r="S116" i="8"/>
  <c r="S118" i="8"/>
  <c r="P123" i="8"/>
  <c r="P82" i="8"/>
  <c r="S83" i="8"/>
  <c r="P84" i="8"/>
  <c r="P86" i="8"/>
  <c r="S88" i="8"/>
  <c r="P89" i="8"/>
  <c r="W89" i="8" s="1"/>
  <c r="S90" i="8"/>
  <c r="S109" i="8"/>
  <c r="P111" i="8"/>
  <c r="S115" i="8"/>
  <c r="P116" i="8"/>
  <c r="P118" i="8"/>
  <c r="W118" i="8" s="1"/>
  <c r="S120" i="8"/>
  <c r="P121" i="8"/>
  <c r="S122" i="8"/>
  <c r="S125" i="8"/>
  <c r="S84" i="8"/>
  <c r="P85" i="8"/>
  <c r="W85" i="8" s="1"/>
  <c r="P107" i="8"/>
  <c r="S111" i="8"/>
  <c r="P112" i="8"/>
  <c r="P114" i="8"/>
  <c r="W114" i="8" s="1"/>
  <c r="P117" i="8"/>
  <c r="W117" i="8" s="1"/>
  <c r="S126" i="8"/>
  <c r="P13" i="8"/>
  <c r="S12" i="8"/>
  <c r="P18" i="8"/>
  <c r="P42" i="8"/>
  <c r="P46" i="8"/>
  <c r="P54" i="8"/>
  <c r="S16" i="8"/>
  <c r="S40" i="8"/>
  <c r="S48" i="8"/>
  <c r="S55" i="8"/>
  <c r="P15" i="8"/>
  <c r="P19" i="8"/>
  <c r="P39" i="8"/>
  <c r="P43" i="8"/>
  <c r="P47" i="8"/>
  <c r="P51" i="8"/>
  <c r="S13" i="8"/>
  <c r="S17" i="8"/>
  <c r="S37" i="8"/>
  <c r="S41" i="8"/>
  <c r="S45" i="8"/>
  <c r="S49" i="8"/>
  <c r="S53" i="8"/>
  <c r="P16" i="8"/>
  <c r="W16" i="8" s="1"/>
  <c r="P20" i="8"/>
  <c r="P40" i="8"/>
  <c r="P44" i="8"/>
  <c r="P48" i="8"/>
  <c r="P52" i="8"/>
  <c r="P55" i="8"/>
  <c r="W55" i="8" s="1"/>
  <c r="S14" i="8"/>
  <c r="S18" i="8"/>
  <c r="S38" i="8"/>
  <c r="S42" i="8"/>
  <c r="S46" i="8"/>
  <c r="S50" i="8"/>
  <c r="S54" i="8"/>
  <c r="P14" i="8"/>
  <c r="P38" i="8"/>
  <c r="P50" i="8"/>
  <c r="W50" i="8" s="1"/>
  <c r="S20" i="8"/>
  <c r="S44" i="8"/>
  <c r="S52" i="8"/>
  <c r="P12" i="8"/>
  <c r="P17" i="8"/>
  <c r="P37" i="8"/>
  <c r="P41" i="8"/>
  <c r="P45" i="8"/>
  <c r="P49" i="8"/>
  <c r="P53" i="8"/>
  <c r="S15" i="8"/>
  <c r="S19" i="8"/>
  <c r="S39" i="8"/>
  <c r="S43" i="8"/>
  <c r="S47" i="8"/>
  <c r="S51" i="8"/>
  <c r="Q27" i="1"/>
  <c r="Q25" i="1"/>
  <c r="P41" i="1"/>
  <c r="S58" i="8" l="1"/>
  <c r="W53" i="8"/>
  <c r="W37" i="8"/>
  <c r="W14" i="8"/>
  <c r="W49" i="8"/>
  <c r="W17" i="8"/>
  <c r="W56" i="8"/>
  <c r="W45" i="8"/>
  <c r="W48" i="8"/>
  <c r="W122" i="8"/>
  <c r="W90" i="8"/>
  <c r="Z90" i="8" s="1"/>
  <c r="AM90" i="8" s="1"/>
  <c r="W119" i="8"/>
  <c r="Z119" i="8" s="1"/>
  <c r="AM119" i="8" s="1"/>
  <c r="W87" i="8"/>
  <c r="Z87" i="8" s="1"/>
  <c r="AM87" i="8" s="1"/>
  <c r="W23" i="8"/>
  <c r="Z23" i="8" s="1"/>
  <c r="AM23" i="8" s="1"/>
  <c r="C13" i="7" s="1"/>
  <c r="W94" i="8"/>
  <c r="Z94" i="8" s="1"/>
  <c r="AM94" i="8" s="1"/>
  <c r="W91" i="8"/>
  <c r="Z91" i="8" s="1"/>
  <c r="AM91" i="8" s="1"/>
  <c r="W42" i="8"/>
  <c r="W86" i="8"/>
  <c r="W123" i="8"/>
  <c r="Z123" i="8" s="1"/>
  <c r="AM123" i="8" s="1"/>
  <c r="W38" i="8"/>
  <c r="W107" i="8"/>
  <c r="Z107" i="8" s="1"/>
  <c r="AM107" i="8" s="1"/>
  <c r="W116" i="8"/>
  <c r="Z116" i="8" s="1"/>
  <c r="AM116" i="8" s="1"/>
  <c r="W29" i="8"/>
  <c r="Z29" i="8" s="1"/>
  <c r="AM29" i="8" s="1"/>
  <c r="C19" i="7" s="1"/>
  <c r="W99" i="8"/>
  <c r="Z99" i="8" s="1"/>
  <c r="AM99" i="8" s="1"/>
  <c r="W103" i="8"/>
  <c r="W98" i="8"/>
  <c r="Z98" i="8" s="1"/>
  <c r="AM98" i="8" s="1"/>
  <c r="W25" i="8"/>
  <c r="Z25" i="8" s="1"/>
  <c r="AM25" i="8" s="1"/>
  <c r="C15" i="7" s="1"/>
  <c r="P58" i="8"/>
  <c r="W12" i="8"/>
  <c r="Z12" i="8" s="1"/>
  <c r="AM12" i="8" s="1"/>
  <c r="W51" i="8"/>
  <c r="W32" i="8"/>
  <c r="Z32" i="8" s="1"/>
  <c r="AM32" i="8" s="1"/>
  <c r="C22" i="7" s="1"/>
  <c r="W93" i="8"/>
  <c r="Z93" i="8" s="1"/>
  <c r="AM93" i="8" s="1"/>
  <c r="W41" i="8"/>
  <c r="W44" i="8"/>
  <c r="W47" i="8"/>
  <c r="W15" i="8"/>
  <c r="W18" i="8"/>
  <c r="W84" i="8"/>
  <c r="Z84" i="8" s="1"/>
  <c r="AM84" i="8" s="1"/>
  <c r="W126" i="8"/>
  <c r="Z126" i="8" s="1"/>
  <c r="AM126" i="8" s="1"/>
  <c r="W120" i="8"/>
  <c r="W88" i="8"/>
  <c r="Z88" i="8" s="1"/>
  <c r="AM88" i="8" s="1"/>
  <c r="W110" i="8"/>
  <c r="Z110" i="8" s="1"/>
  <c r="AM110" i="8" s="1"/>
  <c r="W21" i="8"/>
  <c r="Z21" i="8" s="1"/>
  <c r="AM21" i="8" s="1"/>
  <c r="C11" i="7" s="1"/>
  <c r="W30" i="8"/>
  <c r="Z30" i="8" s="1"/>
  <c r="AM30" i="8" s="1"/>
  <c r="C20" i="7" s="1"/>
  <c r="W22" i="8"/>
  <c r="Z22" i="8" s="1"/>
  <c r="AM22" i="8" s="1"/>
  <c r="C12" i="7" s="1"/>
  <c r="W104" i="8"/>
  <c r="Z104" i="8" s="1"/>
  <c r="AM104" i="8" s="1"/>
  <c r="W40" i="8"/>
  <c r="W43" i="8"/>
  <c r="W54" i="8"/>
  <c r="W121" i="8"/>
  <c r="Z121" i="8" s="1"/>
  <c r="AM121" i="8" s="1"/>
  <c r="W125" i="8"/>
  <c r="Z125" i="8" s="1"/>
  <c r="AM125" i="8" s="1"/>
  <c r="W109" i="8"/>
  <c r="Z109" i="8" s="1"/>
  <c r="AM109" i="8" s="1"/>
  <c r="W124" i="8"/>
  <c r="Z124" i="8" s="1"/>
  <c r="AM124" i="8" s="1"/>
  <c r="W108" i="8"/>
  <c r="Z108" i="8" s="1"/>
  <c r="AM108" i="8" s="1"/>
  <c r="W27" i="8"/>
  <c r="W36" i="8"/>
  <c r="Z36" i="8" s="1"/>
  <c r="AM36" i="8" s="1"/>
  <c r="C26" i="7" s="1"/>
  <c r="W28" i="8"/>
  <c r="Z28" i="8" s="1"/>
  <c r="AM28" i="8" s="1"/>
  <c r="C18" i="7" s="1"/>
  <c r="W106" i="8"/>
  <c r="Z106" i="8" s="1"/>
  <c r="AM106" i="8" s="1"/>
  <c r="W96" i="8"/>
  <c r="Z96" i="8" s="1"/>
  <c r="AM96" i="8" s="1"/>
  <c r="W100" i="8"/>
  <c r="Z100" i="8" s="1"/>
  <c r="AM100" i="8" s="1"/>
  <c r="W105" i="8"/>
  <c r="W19" i="8"/>
  <c r="W24" i="8"/>
  <c r="Z24" i="8" s="1"/>
  <c r="AM24" i="8" s="1"/>
  <c r="C14" i="7" s="1"/>
  <c r="W102" i="8"/>
  <c r="Z102" i="8" s="1"/>
  <c r="AM102" i="8" s="1"/>
  <c r="W52" i="8"/>
  <c r="W20" i="8"/>
  <c r="W39" i="8"/>
  <c r="W46" i="8"/>
  <c r="W13" i="8"/>
  <c r="W112" i="8"/>
  <c r="Z112" i="8" s="1"/>
  <c r="AM112" i="8" s="1"/>
  <c r="W111" i="8"/>
  <c r="Z111" i="8" s="1"/>
  <c r="AM111" i="8" s="1"/>
  <c r="P128" i="8"/>
  <c r="W82" i="8"/>
  <c r="Z82" i="8" s="1"/>
  <c r="AM82" i="8" s="1"/>
  <c r="W115" i="8"/>
  <c r="Z115" i="8" s="1"/>
  <c r="AM115" i="8" s="1"/>
  <c r="W83" i="8"/>
  <c r="Z83" i="8" s="1"/>
  <c r="AM83" i="8" s="1"/>
  <c r="W113" i="8"/>
  <c r="Z113" i="8" s="1"/>
  <c r="AM113" i="8" s="1"/>
  <c r="W34" i="8"/>
  <c r="Z34" i="8" s="1"/>
  <c r="AM34" i="8" s="1"/>
  <c r="C24" i="7" s="1"/>
  <c r="W26" i="8"/>
  <c r="Z26" i="8" s="1"/>
  <c r="AM26" i="8" s="1"/>
  <c r="C16" i="7" s="1"/>
  <c r="W95" i="8"/>
  <c r="Z95" i="8" s="1"/>
  <c r="AM95" i="8" s="1"/>
  <c r="W101" i="8"/>
  <c r="Z101" i="8" s="1"/>
  <c r="AM101" i="8" s="1"/>
  <c r="Z85" i="8"/>
  <c r="AM85" i="8" s="1"/>
  <c r="Z89" i="8"/>
  <c r="AM89" i="8" s="1"/>
  <c r="Z27" i="8"/>
  <c r="AM27" i="8" s="1"/>
  <c r="C17" i="7" s="1"/>
  <c r="Z120" i="8"/>
  <c r="AM120" i="8" s="1"/>
  <c r="Z103" i="8"/>
  <c r="AM103" i="8" s="1"/>
  <c r="Z105" i="8"/>
  <c r="AM105" i="8" s="1"/>
  <c r="Z31" i="8"/>
  <c r="AM31" i="8" s="1"/>
  <c r="C21" i="7" s="1"/>
  <c r="Z33" i="8"/>
  <c r="AM33" i="8" s="1"/>
  <c r="C23" i="7" s="1"/>
  <c r="Z92" i="8"/>
  <c r="AM92" i="8" s="1"/>
  <c r="Z35" i="8"/>
  <c r="AM35" i="8" s="1"/>
  <c r="C25" i="7" s="1"/>
  <c r="Z117" i="8"/>
  <c r="AM117" i="8" s="1"/>
  <c r="T57" i="8"/>
  <c r="P57" i="8"/>
  <c r="P127" i="8"/>
  <c r="S127" i="8"/>
  <c r="S57" i="8"/>
  <c r="Z118" i="8"/>
  <c r="AM118" i="8" s="1"/>
  <c r="Z56" i="8"/>
  <c r="AM56" i="8" s="1"/>
  <c r="C46" i="7" s="1"/>
  <c r="Z97" i="8"/>
  <c r="AM97" i="8" s="1"/>
  <c r="Z114" i="8"/>
  <c r="AM114" i="8" s="1"/>
  <c r="Z122" i="8"/>
  <c r="AM122" i="8" s="1"/>
  <c r="C2" i="7" l="1"/>
  <c r="W128" i="8"/>
  <c r="W58" i="8"/>
  <c r="Z86" i="8"/>
  <c r="AM86" i="8" s="1"/>
  <c r="AM127" i="8" s="1"/>
  <c r="W127" i="8"/>
  <c r="O9" i="1"/>
  <c r="P39" i="1" l="1"/>
  <c r="Z128" i="8"/>
  <c r="Z127" i="8"/>
  <c r="Y51" i="1"/>
  <c r="AK13" i="8"/>
  <c r="AK58" i="8" s="1"/>
  <c r="P36" i="1" s="1"/>
  <c r="AK14" i="8"/>
  <c r="AK15" i="8"/>
  <c r="AK16" i="8"/>
  <c r="AK17" i="8"/>
  <c r="AK18" i="8"/>
  <c r="AK19" i="8"/>
  <c r="AK20" i="8"/>
  <c r="AK37" i="8"/>
  <c r="AK38" i="8"/>
  <c r="AK39" i="8"/>
  <c r="AK40" i="8"/>
  <c r="AK41" i="8"/>
  <c r="AK42" i="8"/>
  <c r="AK43" i="8"/>
  <c r="AK44" i="8"/>
  <c r="AK45" i="8"/>
  <c r="AK46" i="8"/>
  <c r="AK47" i="8"/>
  <c r="AK48" i="8"/>
  <c r="AK49" i="8"/>
  <c r="AK50" i="8"/>
  <c r="AK51" i="8"/>
  <c r="AK52" i="8"/>
  <c r="AK53" i="8"/>
  <c r="AK54" i="8"/>
  <c r="AK55" i="8"/>
  <c r="AK57" i="8" l="1"/>
  <c r="AI3" i="8" l="1"/>
  <c r="D6" i="7"/>
  <c r="D10" i="7"/>
  <c r="D14" i="7"/>
  <c r="D18" i="7"/>
  <c r="D22" i="7"/>
  <c r="D26" i="7"/>
  <c r="D30" i="7"/>
  <c r="D34" i="7"/>
  <c r="D38" i="7"/>
  <c r="D42" i="7"/>
  <c r="D46" i="7"/>
  <c r="D50" i="7"/>
  <c r="D54" i="7"/>
  <c r="D58" i="7"/>
  <c r="D2" i="7"/>
  <c r="D3" i="7"/>
  <c r="D7" i="7"/>
  <c r="D11" i="7"/>
  <c r="D15" i="7"/>
  <c r="D19" i="7"/>
  <c r="D23" i="7"/>
  <c r="D27" i="7"/>
  <c r="D31" i="7"/>
  <c r="D35" i="7"/>
  <c r="D39" i="7"/>
  <c r="D43" i="7"/>
  <c r="D47" i="7"/>
  <c r="D51" i="7"/>
  <c r="D55" i="7"/>
  <c r="D59" i="7"/>
  <c r="D4" i="7"/>
  <c r="D8" i="7"/>
  <c r="D12" i="7"/>
  <c r="D16" i="7"/>
  <c r="D20" i="7"/>
  <c r="D24" i="7"/>
  <c r="D28" i="7"/>
  <c r="D32" i="7"/>
  <c r="D36" i="7"/>
  <c r="D40" i="7"/>
  <c r="D44" i="7"/>
  <c r="D48" i="7"/>
  <c r="D52" i="7"/>
  <c r="D56" i="7"/>
  <c r="D60" i="7"/>
  <c r="D5" i="7"/>
  <c r="D9" i="7"/>
  <c r="D13" i="7"/>
  <c r="D17" i="7"/>
  <c r="D21" i="7"/>
  <c r="D25" i="7"/>
  <c r="D29" i="7"/>
  <c r="D33" i="7"/>
  <c r="D37" i="7"/>
  <c r="D41" i="7"/>
  <c r="D45" i="7"/>
  <c r="D49" i="7"/>
  <c r="D53" i="7"/>
  <c r="D57" i="7"/>
  <c r="D61" i="7"/>
  <c r="AI76" i="8"/>
  <c r="H7" i="1"/>
  <c r="O12" i="1" l="1"/>
  <c r="P47" i="1" l="1"/>
  <c r="P46" i="1"/>
  <c r="Q24" i="1" s="1"/>
  <c r="P45" i="1"/>
  <c r="Q26" i="1" l="1"/>
  <c r="W28" i="9"/>
  <c r="N8" i="9"/>
  <c r="AO28" i="9" l="1"/>
  <c r="AI28" i="9"/>
  <c r="AC28" i="9"/>
  <c r="AO35" i="9" l="1"/>
  <c r="M55" i="8"/>
  <c r="M54" i="8"/>
  <c r="M53" i="8"/>
  <c r="M52" i="8"/>
  <c r="M51" i="8"/>
  <c r="M50" i="8"/>
  <c r="M49" i="8"/>
  <c r="M48" i="8"/>
  <c r="M47" i="8"/>
  <c r="M46" i="8"/>
  <c r="M45" i="8"/>
  <c r="M44" i="8"/>
  <c r="M43" i="8"/>
  <c r="M42" i="8"/>
  <c r="M41" i="8"/>
  <c r="M40" i="8"/>
  <c r="M39" i="8"/>
  <c r="M38" i="8"/>
  <c r="M37" i="8"/>
  <c r="M20" i="8"/>
  <c r="Z19" i="8"/>
  <c r="M19" i="8"/>
  <c r="M18" i="8"/>
  <c r="M17" i="8"/>
  <c r="M16" i="8"/>
  <c r="M15" i="8"/>
  <c r="M14" i="8"/>
  <c r="M13" i="8"/>
  <c r="M12" i="8"/>
  <c r="AI58" i="8" l="1"/>
  <c r="P34" i="1" s="1"/>
  <c r="AM19" i="8"/>
  <c r="C9" i="7" s="1"/>
  <c r="B5" i="7"/>
  <c r="B9" i="7"/>
  <c r="B13" i="7"/>
  <c r="B17" i="7"/>
  <c r="B12" i="7"/>
  <c r="B6" i="7"/>
  <c r="B10" i="7"/>
  <c r="B14" i="7"/>
  <c r="B18" i="7"/>
  <c r="B22" i="7"/>
  <c r="B26" i="7"/>
  <c r="B30" i="7"/>
  <c r="B4" i="7"/>
  <c r="B16" i="7"/>
  <c r="B28" i="7"/>
  <c r="B3" i="7"/>
  <c r="B7" i="7"/>
  <c r="B11" i="7"/>
  <c r="B15" i="7"/>
  <c r="B19" i="7"/>
  <c r="B23" i="7"/>
  <c r="B27" i="7"/>
  <c r="B31" i="7"/>
  <c r="B8" i="7"/>
  <c r="B20" i="7"/>
  <c r="Z51" i="8"/>
  <c r="Z37" i="8"/>
  <c r="AM37" i="8" s="1"/>
  <c r="C27" i="7" s="1"/>
  <c r="Z41" i="8"/>
  <c r="AM41" i="8" s="1"/>
  <c r="C31" i="7" s="1"/>
  <c r="Z45" i="8"/>
  <c r="AM45" i="8" s="1"/>
  <c r="C35" i="7" s="1"/>
  <c r="Z49" i="8"/>
  <c r="AM49" i="8" s="1"/>
  <c r="C39" i="7" s="1"/>
  <c r="Z53" i="8"/>
  <c r="AM53" i="8" s="1"/>
  <c r="C43" i="7" s="1"/>
  <c r="Z17" i="8"/>
  <c r="AM17" i="8" s="1"/>
  <c r="C7" i="7" s="1"/>
  <c r="Z18" i="8"/>
  <c r="AM18" i="8" s="1"/>
  <c r="C8" i="7" s="1"/>
  <c r="Z42" i="8"/>
  <c r="AM42" i="8" s="1"/>
  <c r="C32" i="7" s="1"/>
  <c r="Z16" i="8"/>
  <c r="AM16" i="8" s="1"/>
  <c r="C6" i="7" s="1"/>
  <c r="Z47" i="8"/>
  <c r="AM47" i="8" s="1"/>
  <c r="C37" i="7" s="1"/>
  <c r="Z48" i="8"/>
  <c r="AM48" i="8" s="1"/>
  <c r="C38" i="7" s="1"/>
  <c r="Z55" i="8"/>
  <c r="AM55" i="8" s="1"/>
  <c r="C45" i="7" s="1"/>
  <c r="Z15" i="8"/>
  <c r="AM15" i="8" s="1"/>
  <c r="C5" i="7" s="1"/>
  <c r="Z13" i="8"/>
  <c r="Z39" i="8"/>
  <c r="AM39" i="8" s="1"/>
  <c r="C29" i="7" s="1"/>
  <c r="Z40" i="8"/>
  <c r="AM40" i="8" s="1"/>
  <c r="C30" i="7" s="1"/>
  <c r="Z43" i="8"/>
  <c r="AM43" i="8" s="1"/>
  <c r="C33" i="7" s="1"/>
  <c r="Z50" i="8"/>
  <c r="AM50" i="8" s="1"/>
  <c r="C40" i="7" s="1"/>
  <c r="Z14" i="8"/>
  <c r="AM14" i="8" s="1"/>
  <c r="C4" i="7" s="1"/>
  <c r="Z38" i="8"/>
  <c r="AM38" i="8" s="1"/>
  <c r="C28" i="7" s="1"/>
  <c r="Z46" i="8"/>
  <c r="AM46" i="8" s="1"/>
  <c r="C36" i="7" s="1"/>
  <c r="Z54" i="8"/>
  <c r="AM54" i="8" s="1"/>
  <c r="C44" i="7" s="1"/>
  <c r="Z20" i="8"/>
  <c r="AM20" i="8" s="1"/>
  <c r="C10" i="7" s="1"/>
  <c r="Z44" i="8"/>
  <c r="AM44" i="8" s="1"/>
  <c r="C34" i="7" s="1"/>
  <c r="Z52" i="8"/>
  <c r="AM52" i="8" s="1"/>
  <c r="C42" i="7" s="1"/>
  <c r="AM13" i="8" l="1"/>
  <c r="Z58" i="8"/>
  <c r="AM51" i="8"/>
  <c r="C41" i="7" s="1"/>
  <c r="W57" i="8"/>
  <c r="B29" i="7"/>
  <c r="B25" i="7"/>
  <c r="B24" i="7"/>
  <c r="B21" i="7"/>
  <c r="P38" i="1"/>
  <c r="P33" i="1" s="1"/>
  <c r="P32" i="1" s="1"/>
  <c r="C3" i="7" l="1"/>
  <c r="AM58" i="8"/>
  <c r="AM59" i="8" s="1"/>
  <c r="AM61" i="8" s="1"/>
  <c r="AL51" i="1"/>
  <c r="AM57" i="8"/>
  <c r="Z57" i="8"/>
  <c r="AL50" i="1" l="1"/>
  <c r="O52" i="1" s="1"/>
  <c r="O55" i="1" s="1"/>
</calcChain>
</file>

<file path=xl/comments1.xml><?xml version="1.0" encoding="utf-8"?>
<comments xmlns="http://schemas.openxmlformats.org/spreadsheetml/2006/main">
  <authors>
    <author>作成者</author>
  </authors>
  <commentList>
    <comment ref="C8" authorId="0" shapeId="0">
      <text>
        <r>
          <rPr>
            <b/>
            <sz val="9"/>
            <color indexed="81"/>
            <rFont val="游ゴシック"/>
            <family val="3"/>
            <charset val="128"/>
          </rPr>
          <t>数字5文字を半角で入力</t>
        </r>
      </text>
    </comment>
    <comment ref="C12" authorId="0" shapeId="0">
      <text>
        <r>
          <rPr>
            <b/>
            <sz val="9"/>
            <color indexed="81"/>
            <rFont val="游ゴシック"/>
            <family val="3"/>
            <charset val="128"/>
          </rPr>
          <t>令和 5 年度
→「5」を入力</t>
        </r>
      </text>
    </comment>
  </commentList>
</comments>
</file>

<file path=xl/comments2.xml><?xml version="1.0" encoding="utf-8"?>
<comments xmlns="http://schemas.openxmlformats.org/spreadsheetml/2006/main">
  <authors>
    <author>作成者</author>
  </authors>
  <commentList>
    <comment ref="AA5" authorId="0" shapeId="0">
      <text>
        <r>
          <rPr>
            <b/>
            <sz val="11"/>
            <color indexed="81"/>
            <rFont val="游ゴシック"/>
            <family val="3"/>
            <charset val="128"/>
          </rPr>
          <t>報告書作成ご担当者様の氏名・ご連絡先（電話番号も必ず）の記載をお願いいたします。</t>
        </r>
      </text>
    </comment>
    <comment ref="O9" authorId="0" shapeId="0">
      <text>
        <r>
          <rPr>
            <b/>
            <sz val="11"/>
            <color indexed="81"/>
            <rFont val="游ゴシック"/>
            <family val="3"/>
            <charset val="128"/>
          </rPr>
          <t>加算前年度に残額が発生している場合，金額が自動で反映されます。</t>
        </r>
        <r>
          <rPr>
            <b/>
            <u/>
            <sz val="11"/>
            <color indexed="81"/>
            <rFont val="游ゴシック"/>
            <family val="3"/>
            <charset val="128"/>
          </rPr>
          <t>残額（繰越）なしの場合，（１）すべて記載不要です。</t>
        </r>
      </text>
    </comment>
    <comment ref="O10" authorId="0" shapeId="0">
      <text>
        <r>
          <rPr>
            <b/>
            <sz val="11"/>
            <color indexed="81"/>
            <rFont val="游ゴシック"/>
            <family val="3"/>
            <charset val="128"/>
          </rPr>
          <t>令和４年度残額のうち，令和５年度に職員に支払った額（法定福利費等の事業主負担分に係る支払賃金を含む）を記載してください。</t>
        </r>
      </text>
    </comment>
    <comment ref="O12" authorId="0" shapeId="0">
      <text>
        <r>
          <rPr>
            <b/>
            <sz val="11"/>
            <color indexed="81"/>
            <rFont val="游ゴシック"/>
            <family val="3"/>
            <charset val="128"/>
          </rPr>
          <t>①欄の金額＞②欄の金額となっている場合には，残る加算残額に対応する賃金の支払い予定についても③欄に記載し，当該賃金について速やかに支払うとともに，支払い後に改めて本様式による実績報告書を提出してください。</t>
        </r>
      </text>
    </comment>
    <comment ref="AH23" authorId="0" shapeId="0">
      <text>
        <r>
          <rPr>
            <b/>
            <sz val="11"/>
            <color indexed="81"/>
            <rFont val="游ゴシック"/>
            <family val="3"/>
            <charset val="128"/>
          </rPr>
          <t>処遇改善等加算Ⅰの新規事由が無の場合，①は記載不要です。</t>
        </r>
      </text>
    </comment>
    <comment ref="Q25" authorId="0" shapeId="0">
      <text>
        <r>
          <rPr>
            <b/>
            <sz val="11"/>
            <color indexed="81"/>
            <rFont val="游ゴシック"/>
            <family val="3"/>
            <charset val="128"/>
          </rPr>
          <t>各金額は「一番最初に入力」のシートを記載すると自動で転記されます。</t>
        </r>
      </text>
    </comment>
    <comment ref="AH31" authorId="0" shapeId="0">
      <text>
        <r>
          <rPr>
            <b/>
            <sz val="11"/>
            <color indexed="81"/>
            <rFont val="游ゴシック"/>
            <family val="3"/>
            <charset val="128"/>
          </rPr>
          <t>金額は別紙様式5別添1を記載すると自動で反映されます。
処遇改善等加算Ⅰの新規事由が無の場合，①，②及び⑨は記載不要です。</t>
        </r>
      </text>
    </comment>
    <comment ref="AH39" authorId="0" shapeId="0">
      <text>
        <r>
          <rPr>
            <b/>
            <sz val="11"/>
            <color indexed="81"/>
            <rFont val="游ゴシック"/>
            <family val="3"/>
            <charset val="128"/>
          </rPr>
          <t>加算前年度から賃金改善要件分の加算率が減少した場合は，別紙様式5別添1に記載した減少した賃金改善要件分の加算率に相当する加算実績額が反映されます。
※加算前年度から賃金改善要件分の加算率が減少した場合は，当欄の金額と別紙様式5別添1④の合計金額が異なります。</t>
        </r>
      </text>
    </comment>
    <comment ref="AH43" authorId="0" shapeId="0">
      <text>
        <r>
          <rPr>
            <b/>
            <sz val="11"/>
            <color indexed="81"/>
            <rFont val="游ゴシック"/>
            <family val="3"/>
            <charset val="128"/>
          </rPr>
          <t>別紙様式5別添2を記載すると金額が自動で反映されます。</t>
        </r>
      </text>
    </comment>
    <comment ref="AH50" authorId="0" shapeId="0">
      <text>
        <r>
          <rPr>
            <b/>
            <sz val="11"/>
            <color indexed="81"/>
            <rFont val="游ゴシック"/>
            <family val="3"/>
            <charset val="128"/>
          </rPr>
          <t>別紙様式5別添1を記載すると金額が自動で反映されます。</t>
        </r>
      </text>
    </comment>
    <comment ref="AH52" authorId="0" shapeId="0">
      <text>
        <r>
          <rPr>
            <b/>
            <sz val="11"/>
            <color indexed="81"/>
            <rFont val="游ゴシック"/>
            <family val="3"/>
            <charset val="128"/>
          </rPr>
          <t>当年度の加算残額が生じていない場合は金額が表示されません。</t>
        </r>
      </text>
    </comment>
    <comment ref="Y54" authorId="0" shapeId="0">
      <text>
        <r>
          <rPr>
            <b/>
            <sz val="11"/>
            <color indexed="81"/>
            <rFont val="游ゴシック"/>
            <family val="3"/>
            <charset val="128"/>
          </rPr>
          <t>当年度の加算残額が生じている場合，その支払い状況等について記入してください。</t>
        </r>
        <r>
          <rPr>
            <b/>
            <u/>
            <sz val="11"/>
            <color indexed="81"/>
            <rFont val="游ゴシック"/>
            <family val="3"/>
            <charset val="128"/>
          </rPr>
          <t>残額（繰越）なしの場合，②～③すべて記載不要です。</t>
        </r>
      </text>
    </comment>
    <comment ref="AA66" authorId="0" shapeId="0">
      <text>
        <r>
          <rPr>
            <b/>
            <sz val="11"/>
            <color indexed="81"/>
            <rFont val="游ゴシック"/>
            <family val="3"/>
            <charset val="128"/>
          </rPr>
          <t>日付は令和６年３月３１日となります。</t>
        </r>
      </text>
    </comment>
    <comment ref="X69" authorId="0" shapeId="0">
      <text>
        <r>
          <rPr>
            <b/>
            <sz val="11"/>
            <color indexed="81"/>
            <rFont val="游ゴシック"/>
            <family val="3"/>
            <charset val="128"/>
          </rPr>
          <t>　代表者名の記載漏れのないようにお願いします。
　また，押印は不要です。</t>
        </r>
      </text>
    </comment>
  </commentList>
</comments>
</file>

<file path=xl/comments3.xml><?xml version="1.0" encoding="utf-8"?>
<comments xmlns="http://schemas.openxmlformats.org/spreadsheetml/2006/main">
  <authors>
    <author>作成者</author>
  </authors>
  <commentList>
    <comment ref="AP1" authorId="0" shapeId="0">
      <text>
        <r>
          <rPr>
            <b/>
            <sz val="11"/>
            <color indexed="81"/>
            <rFont val="游ゴシック"/>
            <family val="3"/>
            <charset val="128"/>
          </rPr>
          <t>いずれも法定福利費等の事業主負担額を除いて算出してください。</t>
        </r>
      </text>
    </comment>
    <comment ref="A3" authorId="0" shapeId="0">
      <text>
        <r>
          <rPr>
            <b/>
            <sz val="11"/>
            <color indexed="81"/>
            <rFont val="游ゴシック"/>
            <family val="3"/>
            <charset val="128"/>
          </rPr>
          <t>黄色のセルに入力，水色のセルをプルダウンで選択してください。</t>
        </r>
      </text>
    </comment>
    <comment ref="K6" authorId="0" shapeId="0">
      <text>
        <r>
          <rPr>
            <b/>
            <sz val="11"/>
            <color indexed="81"/>
            <rFont val="游ゴシック"/>
            <family val="3"/>
            <charset val="128"/>
          </rPr>
          <t>記載ください。</t>
        </r>
      </text>
    </comment>
    <comment ref="AB6" authorId="0" shapeId="0">
      <text>
        <r>
          <rPr>
            <b/>
            <sz val="9"/>
            <color indexed="81"/>
            <rFont val="BIZ UDPゴシック"/>
            <family val="3"/>
            <charset val="128"/>
          </rPr>
          <t>自動で反映されます。</t>
        </r>
      </text>
    </comment>
    <comment ref="AH6" authorId="0" shapeId="0">
      <text>
        <r>
          <rPr>
            <b/>
            <sz val="9"/>
            <color indexed="81"/>
            <rFont val="BIZ UDPゴシック"/>
            <family val="3"/>
            <charset val="128"/>
          </rPr>
          <t>自動で反映されます。</t>
        </r>
      </text>
    </comment>
    <comment ref="B8" authorId="0" shapeId="0">
      <text>
        <r>
          <rPr>
            <b/>
            <sz val="11"/>
            <color indexed="81"/>
            <rFont val="游ゴシック"/>
            <family val="3"/>
            <charset val="128"/>
          </rPr>
          <t>施設に従事する全職員を記載ください。職種を問わず，非常勤を含みます。</t>
        </r>
      </text>
    </comment>
    <comment ref="E8" authorId="0" shapeId="0">
      <text>
        <r>
          <rPr>
            <b/>
            <sz val="12"/>
            <color indexed="81"/>
            <rFont val="游ゴシック"/>
            <family val="3"/>
            <charset val="128"/>
          </rPr>
          <t>加算当年度の</t>
        </r>
        <r>
          <rPr>
            <b/>
            <u/>
            <sz val="12"/>
            <color indexed="10"/>
            <rFont val="游ゴシック"/>
            <family val="3"/>
            <charset val="128"/>
          </rPr>
          <t>賃金改善要件分を用いて賃金改善を実施した職員について〇</t>
        </r>
        <r>
          <rPr>
            <b/>
            <sz val="12"/>
            <color indexed="81"/>
            <rFont val="游ゴシック"/>
            <family val="3"/>
            <charset val="128"/>
          </rPr>
          <t>を選択してください（それ以外の職員は×）。</t>
        </r>
      </text>
    </comment>
    <comment ref="O8" authorId="0" shapeId="0">
      <text>
        <r>
          <rPr>
            <b/>
            <u val="double"/>
            <sz val="11"/>
            <color indexed="81"/>
            <rFont val="游ゴシック"/>
            <family val="3"/>
            <charset val="128"/>
          </rPr>
          <t>起点賃金水準の算出方法については別添参考資料をご覧ください。</t>
        </r>
        <r>
          <rPr>
            <b/>
            <sz val="11"/>
            <color indexed="81"/>
            <rFont val="游ゴシック"/>
            <family val="3"/>
            <charset val="128"/>
          </rPr>
          <t xml:space="preserve">
※起点賃金水準とは，加算当年度の職員について，雇用形態，職種，勤続年数，職責等が加算当年度と同等の条件で基準年度に適用されていた場合に算定される賃金の水準であり，</t>
        </r>
        <r>
          <rPr>
            <b/>
            <u/>
            <sz val="11"/>
            <color indexed="81"/>
            <rFont val="游ゴシック"/>
            <family val="3"/>
            <charset val="128"/>
          </rPr>
          <t>単に同一職員に対して基準年度に支払った賃金ではありません</t>
        </r>
        <r>
          <rPr>
            <b/>
            <sz val="11"/>
            <color indexed="81"/>
            <rFont val="游ゴシック"/>
            <family val="3"/>
            <charset val="128"/>
          </rPr>
          <t>のでご注意ください。</t>
        </r>
      </text>
    </comment>
    <comment ref="AA8" authorId="0" shapeId="0">
      <text>
        <r>
          <rPr>
            <b/>
            <sz val="11"/>
            <color indexed="81"/>
            <rFont val="游ゴシック"/>
            <family val="3"/>
            <charset val="128"/>
          </rPr>
          <t xml:space="preserve">施設の加算当年度における賃金について記載ください。
時間外勤務手当，休日出勤手当，深夜勤務手当，皆勤手当，通勤手当，家族手当及び臨時の賃金（結婚手当等）や研修の受講料等は除きます。
</t>
        </r>
      </text>
    </comment>
    <comment ref="AJ8" authorId="0" shapeId="0">
      <text>
        <r>
          <rPr>
            <b/>
            <sz val="12"/>
            <color indexed="10"/>
            <rFont val="游ゴシック"/>
            <family val="3"/>
            <charset val="128"/>
          </rPr>
          <t>加算前年度の加算残額に係る支払賃金のうち，</t>
        </r>
        <r>
          <rPr>
            <b/>
            <u/>
            <sz val="12"/>
            <color indexed="10"/>
            <rFont val="游ゴシック"/>
            <family val="3"/>
            <charset val="128"/>
          </rPr>
          <t>法定福利費等の事業主負担分に係る支払賃金は除いて</t>
        </r>
        <r>
          <rPr>
            <b/>
            <sz val="12"/>
            <color indexed="10"/>
            <rFont val="游ゴシック"/>
            <family val="3"/>
            <charset val="128"/>
          </rPr>
          <t>記載してください。</t>
        </r>
      </text>
    </comment>
    <comment ref="AN8" authorId="0" shapeId="0">
      <text>
        <r>
          <rPr>
            <b/>
            <sz val="11"/>
            <color indexed="81"/>
            <rFont val="游ゴシック"/>
            <family val="3"/>
            <charset val="128"/>
          </rPr>
          <t>備考欄には，年度途中の採用や退職がある場合にはその旨，また，賃金改善額が他の職員と比較して高額（低額，賃金改善を実施しない場合も含む）である場合についてはその理由を記載してください。</t>
        </r>
      </text>
    </comment>
    <comment ref="P11" authorId="0" shapeId="0">
      <text>
        <r>
          <rPr>
            <b/>
            <sz val="11"/>
            <color indexed="81"/>
            <rFont val="游ゴシック"/>
            <family val="3"/>
            <charset val="128"/>
          </rPr>
          <t>自動で反映されます</t>
        </r>
      </text>
    </comment>
    <comment ref="S11" authorId="0" shapeId="0">
      <text>
        <r>
          <rPr>
            <b/>
            <sz val="11"/>
            <color indexed="81"/>
            <rFont val="游ゴシック"/>
            <family val="3"/>
            <charset val="128"/>
          </rPr>
          <t>自動で反映されます</t>
        </r>
      </text>
    </comment>
    <comment ref="AE11" authorId="0" shapeId="0">
      <text>
        <r>
          <rPr>
            <b/>
            <sz val="11"/>
            <color indexed="81"/>
            <rFont val="游ゴシック"/>
            <family val="3"/>
            <charset val="128"/>
          </rPr>
          <t>加算Ⅱによる基本給及び手当の合計が加算当年度における処遇改善等加算Ⅱの金額（法定福利費分を含めず）と合致しているかご確認ください。</t>
        </r>
      </text>
    </comment>
    <comment ref="AF11" authorId="0" shapeId="0">
      <text>
        <r>
          <rPr>
            <b/>
            <sz val="11"/>
            <color indexed="81"/>
            <rFont val="游ゴシック"/>
            <family val="3"/>
            <charset val="128"/>
          </rPr>
          <t>加算Ⅲによる基本給及び手当・賞与の合計が加算当年度における処遇改善等加算Ⅲの金額（法定福利費分を含めず）と合致しているかご確認ください。</t>
        </r>
      </text>
    </comment>
    <comment ref="W60" authorId="0" shapeId="0">
      <text>
        <r>
          <rPr>
            <b/>
            <sz val="11"/>
            <color indexed="81"/>
            <rFont val="游ゴシック"/>
            <family val="3"/>
            <charset val="128"/>
          </rPr>
          <t xml:space="preserve">
下記＜算式１＞により算定した減少した賃金改善要件分の加算率に相当する加算実績額（法定福利費等の事業主負担分を含む）から下記＜算式２＞を標準として算定した法定福利費等の事業主負担分を控除した金額を記載ください。
＜算式１＞
「加算当年度の加算Ⅰの加算額総額」×「減少した賃金改善要件分の加算率」÷「加算当年度に適用を受けた基礎分及び賃金改善要件分に係る加算率」
＜算式２＞
「基準年度における法定福利費等の事業主負担分の総額」÷「基準年度における賃金の総額」×「減少した賃金改善要件分の加算率に相当する加算実績額」</t>
        </r>
      </text>
    </comment>
    <comment ref="AM60" authorId="0" shapeId="0">
      <text>
        <r>
          <rPr>
            <b/>
            <sz val="11"/>
            <color indexed="81"/>
            <rFont val="游ゴシック"/>
            <family val="3"/>
            <charset val="128"/>
          </rPr>
          <t>「事業主負担増加相当総額」とは，各職員について，「賃金改善実績額」に応じて増加した法定福利費等の事業主負担分に相当する額を合算して得た額をいいます。次の＜算式＞により算定することを標準とします（新規事由無の場合は記載不要です）。
＜算式＞
「加算前年度における法定福利費等の事業主負担分の総額」÷「加算前年度における賃金の総額」×「加算当年度の賃金改善実績額」</t>
        </r>
      </text>
    </comment>
    <comment ref="AM66" authorId="0" shapeId="0">
      <text>
        <r>
          <rPr>
            <b/>
            <sz val="11"/>
            <color indexed="81"/>
            <rFont val="游ゴシック"/>
            <family val="3"/>
            <charset val="128"/>
          </rPr>
          <t>人件費の改定状況部分⑤が下部記載の増額改定最低基準額を超えているか確認してください。</t>
        </r>
      </text>
    </comment>
    <comment ref="AM68" authorId="0" shapeId="0">
      <text>
        <r>
          <rPr>
            <b/>
            <sz val="11"/>
            <color indexed="81"/>
            <rFont val="游ゴシック"/>
            <family val="3"/>
            <charset val="128"/>
          </rPr>
          <t>加算前年度の残額を超えた金額が⑪に入力されている場合×と表示されます。
⑪にはあくまで残額に関する金額（法定福利費等の事業主負担分に係る支払賃金は除く）を記載しますので，ご確認ください。</t>
        </r>
      </text>
    </comment>
    <comment ref="AM69" authorId="0" shapeId="0">
      <text>
        <r>
          <rPr>
            <b/>
            <sz val="11"/>
            <color indexed="81"/>
            <rFont val="游ゴシック"/>
            <family val="3"/>
            <charset val="128"/>
          </rPr>
          <t>加算当年度の処遇改善等加算Ⅱの必要改善額より処遇改善等加算Ⅱによる支払いが少ない場合は×と表示されます。
その場合は，各職員の処遇改善等加算Ⅱの支払い金額に誤りがないかご確認ください。
※処遇改善等加算Ⅱの加算額を法人内の他施設へ配分している場合は×の表示のままで結構です。
例えば，作成例では処遇改善等加算Ⅱによる改善必要額は3,060,000円（処遇改善等加算Ⅱ実績報告書の作成例を参照）ですが，他施設・事業所に240,000円拠出しているため必要改善額と処遇改善等加算Ⅱによる支払い金額2,820,000円が一致せず，×が表示されています。</t>
        </r>
      </text>
    </comment>
    <comment ref="D76" authorId="0" shapeId="0">
      <text>
        <r>
          <rPr>
            <b/>
            <sz val="11"/>
            <color indexed="81"/>
            <rFont val="游ゴシック"/>
            <family val="3"/>
            <charset val="128"/>
          </rPr>
          <t>１枚目と同じ要領で記載ください。</t>
        </r>
      </text>
    </comment>
  </commentList>
</comments>
</file>

<file path=xl/comments4.xml><?xml version="1.0" encoding="utf-8"?>
<comments xmlns="http://schemas.openxmlformats.org/spreadsheetml/2006/main">
  <authors>
    <author>作成者</author>
  </authors>
  <commentList>
    <comment ref="B3" authorId="0" shapeId="0">
      <text>
        <r>
          <rPr>
            <b/>
            <sz val="11"/>
            <color indexed="81"/>
            <rFont val="游ゴシック"/>
            <family val="3"/>
            <charset val="128"/>
          </rPr>
          <t>同一事業者内で賃金改善の金額を分配する場合は記載してください。</t>
        </r>
      </text>
    </comment>
    <comment ref="AT4" authorId="0" shapeId="0">
      <text>
        <r>
          <rPr>
            <b/>
            <sz val="11"/>
            <color indexed="81"/>
            <rFont val="游ゴシック"/>
            <family val="3"/>
            <charset val="128"/>
          </rPr>
          <t>【加算新規事由が有の場合】
法定福利費等の事業主負担金含む。
【加算新規事由が無の場合】
法定福利費等の事業主負担金含まない。</t>
        </r>
      </text>
    </comment>
    <comment ref="AO7" authorId="0" shapeId="0">
      <text>
        <r>
          <rPr>
            <b/>
            <sz val="11"/>
            <color indexed="81"/>
            <rFont val="游ゴシック"/>
            <family val="3"/>
            <charset val="128"/>
          </rPr>
          <t>【加算新規事由が有の場合】
「基準年度」からの増減額を記載すること。
【加算新規事由が無の場合】
「前年度」からの増減額を記載すること。</t>
        </r>
      </text>
    </comment>
    <comment ref="AO35" authorId="0" shapeId="0">
      <text>
        <r>
          <rPr>
            <b/>
            <sz val="11"/>
            <color indexed="81"/>
            <rFont val="游ゴシック"/>
            <family val="3"/>
            <charset val="128"/>
          </rPr>
          <t xml:space="preserve">OKと出ることを確認してください。
※拠出額と受入額が同額かつ基準年度からの増減額が同額の場合OKになります。
</t>
        </r>
      </text>
    </comment>
  </commentList>
</comments>
</file>

<file path=xl/comments5.xml><?xml version="1.0" encoding="utf-8"?>
<comments xmlns="http://schemas.openxmlformats.org/spreadsheetml/2006/main">
  <authors>
    <author>作成者</author>
  </authors>
  <commentList>
    <comment ref="N1" authorId="0" shapeId="0">
      <text>
        <r>
          <rPr>
            <b/>
            <u/>
            <sz val="14"/>
            <color indexed="10"/>
            <rFont val="游ゴシック"/>
            <family val="3"/>
            <charset val="128"/>
          </rPr>
          <t>別紙様式5別添１の「改善実施有無」が「〇」の職員全員について，</t>
        </r>
        <r>
          <rPr>
            <b/>
            <sz val="14"/>
            <color indexed="81"/>
            <rFont val="游ゴシック"/>
            <family val="3"/>
            <charset val="128"/>
          </rPr>
          <t>一人一人作成してください。別添Wordの様式使用も可です。
Wordに差込印刷をする際は「差込用データ（提出不要）」シートを使用すると便利です。</t>
        </r>
      </text>
    </comment>
    <comment ref="C6" authorId="0" shapeId="0">
      <text>
        <r>
          <rPr>
            <b/>
            <sz val="12"/>
            <color indexed="81"/>
            <rFont val="游ゴシック"/>
            <family val="3"/>
            <charset val="128"/>
          </rPr>
          <t>本確認書の内容について，以下説明します。
【基準年度が令和４年度の場合】
①令和４年度において，令和５年度と同等の働き方をしていた場合</t>
        </r>
        <r>
          <rPr>
            <b/>
            <sz val="10"/>
            <color indexed="81"/>
            <rFont val="游ゴシック"/>
            <family val="3"/>
            <charset val="128"/>
          </rPr>
          <t>（※１）</t>
        </r>
        <r>
          <rPr>
            <b/>
            <sz val="12"/>
            <color indexed="81"/>
            <rFont val="游ゴシック"/>
            <family val="3"/>
            <charset val="128"/>
          </rPr>
          <t>に想定される給与</t>
        </r>
        <r>
          <rPr>
            <b/>
            <sz val="10"/>
            <color indexed="81"/>
            <rFont val="游ゴシック"/>
            <family val="3"/>
            <charset val="128"/>
          </rPr>
          <t>（※２）</t>
        </r>
        <r>
          <rPr>
            <b/>
            <sz val="12"/>
            <color indexed="81"/>
            <rFont val="游ゴシック"/>
            <family val="3"/>
            <charset val="128"/>
          </rPr>
          <t>の年額</t>
        </r>
        <r>
          <rPr>
            <b/>
            <sz val="10"/>
            <color indexed="81"/>
            <rFont val="游ゴシック"/>
            <family val="3"/>
            <charset val="128"/>
          </rPr>
          <t>（※３）</t>
        </r>
        <r>
          <rPr>
            <b/>
            <sz val="12"/>
            <color indexed="81"/>
            <rFont val="游ゴシック"/>
            <family val="3"/>
            <charset val="128"/>
          </rPr>
          <t xml:space="preserve">
②令和５年度における給与</t>
        </r>
        <r>
          <rPr>
            <b/>
            <sz val="10"/>
            <color indexed="81"/>
            <rFont val="游ゴシック"/>
            <family val="3"/>
            <charset val="128"/>
          </rPr>
          <t>（※２）</t>
        </r>
        <r>
          <rPr>
            <b/>
            <sz val="12"/>
            <color indexed="81"/>
            <rFont val="游ゴシック"/>
            <family val="3"/>
            <charset val="128"/>
          </rPr>
          <t>の年額</t>
        </r>
        <r>
          <rPr>
            <b/>
            <sz val="10"/>
            <color indexed="81"/>
            <rFont val="游ゴシック"/>
            <family val="3"/>
            <charset val="128"/>
          </rPr>
          <t>（※３）</t>
        </r>
        <r>
          <rPr>
            <b/>
            <sz val="12"/>
            <color indexed="81"/>
            <rFont val="游ゴシック"/>
            <family val="3"/>
            <charset val="128"/>
          </rPr>
          <t xml:space="preserve">
を比較した際，
「基準年度の賃金水準が維持された」とは，①＝②である状態を指します。
「基準年度を上回る賃金改善が行われた」とは，①＜②である状態を指します。</t>
        </r>
        <r>
          <rPr>
            <b/>
            <sz val="11"/>
            <color indexed="81"/>
            <rFont val="游ゴシック"/>
            <family val="3"/>
            <charset val="128"/>
          </rPr>
          <t xml:space="preserve">
</t>
        </r>
        <r>
          <rPr>
            <b/>
            <sz val="10"/>
            <color indexed="81"/>
            <rFont val="游ゴシック"/>
            <family val="3"/>
            <charset val="128"/>
          </rPr>
          <t xml:space="preserve">
（※１）令和４年度において，令和５年度と同じ「職位」，同じ「勤務日数」等で働いていた場合を想定をします。詳しくは「起点賃金水準の算出方法について」を参照ください。
（※２）時間外勤務手当，休日出勤手当，深夜勤務手当，皆勤手当，通勤手当，家族手当及び臨時の賃金（結婚手当等）や研修の受講料等は除きます。
また，令和４年度処遇改善等加算Ⅱ・Ⅲによる改善額は含みません。
（※３）法定福利費等の事業主負担分は除きます。</t>
        </r>
      </text>
    </comment>
    <comment ref="M15" authorId="0" shapeId="0">
      <text>
        <r>
          <rPr>
            <b/>
            <sz val="12"/>
            <color indexed="81"/>
            <rFont val="游ゴシック"/>
            <family val="3"/>
            <charset val="128"/>
          </rPr>
          <t>各職員の署名の場合は捺印は不要，記名の場合は押印が必要です。
退職等で対象職員からの確認印をもらえない場合は，その理由を下記備考欄に記載してください。
【例】令和6年８月15日退職のため確認書なし。
　　　当該職員への賃金改善額の支払いは，施設長が確認した。</t>
        </r>
      </text>
    </comment>
  </commentList>
</comments>
</file>

<file path=xl/sharedStrings.xml><?xml version="1.0" encoding="utf-8"?>
<sst xmlns="http://schemas.openxmlformats.org/spreadsheetml/2006/main" count="3216" uniqueCount="1975">
  <si>
    <t>施設・事業所名</t>
    <rPh sb="0" eb="2">
      <t>シセツ</t>
    </rPh>
    <rPh sb="3" eb="6">
      <t>ジギョウショ</t>
    </rPh>
    <rPh sb="6" eb="7">
      <t>メイ</t>
    </rPh>
    <phoneticPr fontId="6"/>
  </si>
  <si>
    <t>施設・事業所類型</t>
    <rPh sb="0" eb="2">
      <t>シセツ</t>
    </rPh>
    <rPh sb="3" eb="6">
      <t>ジギョウショ</t>
    </rPh>
    <rPh sb="6" eb="8">
      <t>ルイケイ</t>
    </rPh>
    <phoneticPr fontId="6"/>
  </si>
  <si>
    <t>円</t>
    <rPh sb="0" eb="1">
      <t>エン</t>
    </rPh>
    <phoneticPr fontId="6"/>
  </si>
  <si>
    <t>賃金改善実施期間</t>
    <rPh sb="0" eb="2">
      <t>チンギン</t>
    </rPh>
    <rPh sb="2" eb="4">
      <t>カイゼン</t>
    </rPh>
    <rPh sb="4" eb="6">
      <t>ジッシ</t>
    </rPh>
    <rPh sb="6" eb="8">
      <t>キカン</t>
    </rPh>
    <phoneticPr fontId="6"/>
  </si>
  <si>
    <t>②</t>
    <phoneticPr fontId="6"/>
  </si>
  <si>
    <t>③</t>
    <phoneticPr fontId="6"/>
  </si>
  <si>
    <t>賃金改善の方法</t>
    <rPh sb="0" eb="2">
      <t>チンギン</t>
    </rPh>
    <rPh sb="2" eb="4">
      <t>カイゼン</t>
    </rPh>
    <rPh sb="5" eb="7">
      <t>ホウホウ</t>
    </rPh>
    <phoneticPr fontId="6"/>
  </si>
  <si>
    <t>①</t>
    <phoneticPr fontId="6"/>
  </si>
  <si>
    <t>事業者名</t>
    <rPh sb="0" eb="4">
      <t>ジギョウシャメイ</t>
    </rPh>
    <phoneticPr fontId="6"/>
  </si>
  <si>
    <t>代表者名</t>
    <rPh sb="0" eb="3">
      <t>ダイヒョウシャ</t>
    </rPh>
    <rPh sb="3" eb="4">
      <t>メイ</t>
    </rPh>
    <phoneticPr fontId="6"/>
  </si>
  <si>
    <t>②</t>
    <phoneticPr fontId="6"/>
  </si>
  <si>
    <t>賃金改善の具体的な方法</t>
    <rPh sb="0" eb="2">
      <t>チンギン</t>
    </rPh>
    <rPh sb="2" eb="4">
      <t>カイゼン</t>
    </rPh>
    <rPh sb="5" eb="8">
      <t>グタイテキ</t>
    </rPh>
    <rPh sb="9" eb="11">
      <t>ホウホウ</t>
    </rPh>
    <phoneticPr fontId="6"/>
  </si>
  <si>
    <t>施 設 名</t>
    <rPh sb="0" eb="1">
      <t>シ</t>
    </rPh>
    <rPh sb="2" eb="3">
      <t>セツ</t>
    </rPh>
    <rPh sb="4" eb="5">
      <t>メイ</t>
    </rPh>
    <phoneticPr fontId="6"/>
  </si>
  <si>
    <t>職員氏名</t>
    <rPh sb="0" eb="2">
      <t>ショクイン</t>
    </rPh>
    <rPh sb="2" eb="4">
      <t>シメイ</t>
    </rPh>
    <phoneticPr fontId="6"/>
  </si>
  <si>
    <t>印</t>
    <rPh sb="0" eb="1">
      <t>イン</t>
    </rPh>
    <phoneticPr fontId="6"/>
  </si>
  <si>
    <t>年度 賃金改善実績報告書（処遇改善等加算Ⅰ）</t>
    <rPh sb="13" eb="21">
      <t>ショグウカイゼントウカサン１</t>
    </rPh>
    <phoneticPr fontId="5"/>
  </si>
  <si>
    <t>番号</t>
    <rPh sb="0" eb="2">
      <t>バンゴウ</t>
    </rPh>
    <phoneticPr fontId="6"/>
  </si>
  <si>
    <t>都道府県名</t>
    <rPh sb="0" eb="4">
      <t>トドウフケン</t>
    </rPh>
    <rPh sb="4" eb="5">
      <t>メイ</t>
    </rPh>
    <phoneticPr fontId="6"/>
  </si>
  <si>
    <t>市町村名</t>
    <rPh sb="0" eb="4">
      <t>シチョウソンメイ</t>
    </rPh>
    <phoneticPr fontId="6"/>
  </si>
  <si>
    <t>同一事業者が運営する全ての施設・事業所（特定教育・保育施設及び特定地域型保育事業所）について記入すること。</t>
    <phoneticPr fontId="6"/>
  </si>
  <si>
    <t>年</t>
    <rPh sb="0" eb="1">
      <t>ネン</t>
    </rPh>
    <phoneticPr fontId="11"/>
  </si>
  <si>
    <t>月</t>
    <rPh sb="0" eb="1">
      <t>ガツ</t>
    </rPh>
    <phoneticPr fontId="11"/>
  </si>
  <si>
    <t>日</t>
    <rPh sb="0" eb="1">
      <t>ニチ</t>
    </rPh>
    <phoneticPr fontId="11"/>
  </si>
  <si>
    <t>①</t>
    <phoneticPr fontId="6"/>
  </si>
  <si>
    <t>担当者</t>
    <rPh sb="0" eb="2">
      <t>タントウ</t>
    </rPh>
    <rPh sb="2" eb="3">
      <t>シャ</t>
    </rPh>
    <phoneticPr fontId="6"/>
  </si>
  <si>
    <t>担当者名</t>
    <rPh sb="0" eb="2">
      <t>タントウ</t>
    </rPh>
    <rPh sb="2" eb="3">
      <t>シャ</t>
    </rPh>
    <rPh sb="3" eb="4">
      <t>メイ</t>
    </rPh>
    <phoneticPr fontId="5"/>
  </si>
  <si>
    <t>連絡先</t>
    <rPh sb="0" eb="3">
      <t>レンラクサキ</t>
    </rPh>
    <phoneticPr fontId="5"/>
  </si>
  <si>
    <t>令和</t>
    <rPh sb="0" eb="2">
      <t>レイワ</t>
    </rPh>
    <phoneticPr fontId="6"/>
  </si>
  <si>
    <t>令和</t>
    <rPh sb="0" eb="2">
      <t>レイワ</t>
    </rPh>
    <phoneticPr fontId="11"/>
  </si>
  <si>
    <t>基本給</t>
    <rPh sb="0" eb="3">
      <t>キホンキュウ</t>
    </rPh>
    <phoneticPr fontId="6"/>
  </si>
  <si>
    <t>賞与（一時金）</t>
    <rPh sb="0" eb="2">
      <t>ショウヨ</t>
    </rPh>
    <rPh sb="3" eb="6">
      <t>イチジキン</t>
    </rPh>
    <phoneticPr fontId="6"/>
  </si>
  <si>
    <t>手当（　　　　　　　　　　）</t>
    <rPh sb="0" eb="2">
      <t>テアテ</t>
    </rPh>
    <phoneticPr fontId="6"/>
  </si>
  <si>
    <t>その他（　　　　　　　　　　）</t>
    <rPh sb="2" eb="3">
      <t>タ</t>
    </rPh>
    <phoneticPr fontId="6"/>
  </si>
  <si>
    <t>③</t>
    <phoneticPr fontId="6"/>
  </si>
  <si>
    <t>前年度の加算残額（加算繰越額）</t>
    <rPh sb="0" eb="3">
      <t>ゼンネンド</t>
    </rPh>
    <rPh sb="4" eb="6">
      <t>カサン</t>
    </rPh>
    <rPh sb="6" eb="8">
      <t>ザンガク</t>
    </rPh>
    <rPh sb="9" eb="11">
      <t>カサン</t>
    </rPh>
    <rPh sb="11" eb="13">
      <t>クリコシ</t>
    </rPh>
    <rPh sb="13" eb="14">
      <t>ガク</t>
    </rPh>
    <phoneticPr fontId="6"/>
  </si>
  <si>
    <t>前年度の加算残額（加算繰越額）に対応した支払い賃金額</t>
    <rPh sb="0" eb="3">
      <t>ゼンネンド</t>
    </rPh>
    <rPh sb="4" eb="6">
      <t>カサン</t>
    </rPh>
    <rPh sb="6" eb="8">
      <t>ザンガク</t>
    </rPh>
    <rPh sb="9" eb="11">
      <t>カサン</t>
    </rPh>
    <rPh sb="11" eb="13">
      <t>クリコシ</t>
    </rPh>
    <rPh sb="13" eb="14">
      <t>ガク</t>
    </rPh>
    <rPh sb="16" eb="18">
      <t>タイオウ</t>
    </rPh>
    <rPh sb="20" eb="22">
      <t>シハライ</t>
    </rPh>
    <rPh sb="23" eb="25">
      <t>チンギン</t>
    </rPh>
    <rPh sb="25" eb="26">
      <t>ガク</t>
    </rPh>
    <phoneticPr fontId="6"/>
  </si>
  <si>
    <t>前年度の加算繰越額に対応した賃金の支払い状況</t>
    <rPh sb="0" eb="3">
      <t>ゼンネンド</t>
    </rPh>
    <rPh sb="4" eb="6">
      <t>カサン</t>
    </rPh>
    <rPh sb="6" eb="8">
      <t>クリコシ</t>
    </rPh>
    <rPh sb="8" eb="9">
      <t>ガク</t>
    </rPh>
    <rPh sb="10" eb="12">
      <t>タイオウ</t>
    </rPh>
    <rPh sb="14" eb="16">
      <t>チンギン</t>
    </rPh>
    <rPh sb="17" eb="19">
      <t>シハラ</t>
    </rPh>
    <rPh sb="20" eb="22">
      <t>ジョウキョウ</t>
    </rPh>
    <phoneticPr fontId="5"/>
  </si>
  <si>
    <t>支払いの有無</t>
    <rPh sb="0" eb="2">
      <t>シハラ</t>
    </rPh>
    <rPh sb="4" eb="6">
      <t>ウム</t>
    </rPh>
    <phoneticPr fontId="6"/>
  </si>
  <si>
    <t>支払い時期</t>
    <rPh sb="0" eb="2">
      <t>シハラ</t>
    </rPh>
    <rPh sb="3" eb="5">
      <t>ジキ</t>
    </rPh>
    <phoneticPr fontId="6"/>
  </si>
  <si>
    <t>年</t>
    <rPh sb="0" eb="1">
      <t>ネン</t>
    </rPh>
    <phoneticPr fontId="6"/>
  </si>
  <si>
    <t>月</t>
    <rPh sb="0" eb="1">
      <t>ガツ</t>
    </rPh>
    <phoneticPr fontId="6"/>
  </si>
  <si>
    <t>④</t>
    <phoneticPr fontId="6"/>
  </si>
  <si>
    <r>
      <t>（１）前年度の加算残額に対応する賃金改善の状況（</t>
    </r>
    <r>
      <rPr>
        <b/>
        <sz val="12"/>
        <color rgb="FFFF0000"/>
        <rFont val="游ゴシック"/>
        <family val="3"/>
        <charset val="128"/>
      </rPr>
      <t>前年度に加算残額（加算繰越額）がある場合に記入</t>
    </r>
    <r>
      <rPr>
        <b/>
        <sz val="12"/>
        <rFont val="游ゴシック"/>
        <family val="3"/>
        <charset val="128"/>
      </rPr>
      <t>）</t>
    </r>
    <rPh sb="3" eb="6">
      <t>ゼンネンド</t>
    </rPh>
    <rPh sb="7" eb="9">
      <t>カサン</t>
    </rPh>
    <rPh sb="9" eb="11">
      <t>ザンガク</t>
    </rPh>
    <rPh sb="12" eb="14">
      <t>タイオウ</t>
    </rPh>
    <rPh sb="16" eb="18">
      <t>チンギン</t>
    </rPh>
    <rPh sb="18" eb="20">
      <t>カイゼン</t>
    </rPh>
    <rPh sb="21" eb="23">
      <t>ジョウキョウ</t>
    </rPh>
    <rPh sb="24" eb="27">
      <t>ゼンネンド</t>
    </rPh>
    <rPh sb="28" eb="30">
      <t>カサン</t>
    </rPh>
    <rPh sb="30" eb="32">
      <t>ザンガク</t>
    </rPh>
    <rPh sb="33" eb="35">
      <t>カサン</t>
    </rPh>
    <rPh sb="35" eb="37">
      <t>クリコシ</t>
    </rPh>
    <rPh sb="37" eb="38">
      <t>ガク</t>
    </rPh>
    <rPh sb="42" eb="44">
      <t>バアイ</t>
    </rPh>
    <rPh sb="45" eb="47">
      <t>キニュウ</t>
    </rPh>
    <phoneticPr fontId="6"/>
  </si>
  <si>
    <t>①-②の残額が発生している場合，残額の支払い予定</t>
    <rPh sb="4" eb="6">
      <t>ザンガク</t>
    </rPh>
    <rPh sb="7" eb="9">
      <t>ハッセイ</t>
    </rPh>
    <rPh sb="13" eb="15">
      <t>バアイ</t>
    </rPh>
    <rPh sb="16" eb="18">
      <t>ザンガク</t>
    </rPh>
    <rPh sb="19" eb="21">
      <t>シハラ</t>
    </rPh>
    <rPh sb="22" eb="24">
      <t>ヨテイ</t>
    </rPh>
    <phoneticPr fontId="6"/>
  </si>
  <si>
    <t>差込用</t>
    <rPh sb="0" eb="3">
      <t>サシコミヨウ</t>
    </rPh>
    <phoneticPr fontId="6"/>
  </si>
  <si>
    <t>対象者氏名</t>
    <rPh sb="0" eb="2">
      <t>タイショウ</t>
    </rPh>
    <rPh sb="2" eb="3">
      <t>シャ</t>
    </rPh>
    <rPh sb="3" eb="5">
      <t>シメイ</t>
    </rPh>
    <phoneticPr fontId="6"/>
  </si>
  <si>
    <t>年間改善額</t>
    <rPh sb="0" eb="2">
      <t>ネンカン</t>
    </rPh>
    <rPh sb="2" eb="4">
      <t>カイゼン</t>
    </rPh>
    <rPh sb="4" eb="5">
      <t>ガク</t>
    </rPh>
    <phoneticPr fontId="6"/>
  </si>
  <si>
    <t>施設名</t>
    <rPh sb="0" eb="2">
      <t>シセツ</t>
    </rPh>
    <rPh sb="2" eb="3">
      <t>メイ</t>
    </rPh>
    <phoneticPr fontId="6"/>
  </si>
  <si>
    <t>提出不要</t>
    <rPh sb="0" eb="2">
      <t>テイシュツ</t>
    </rPh>
    <rPh sb="2" eb="4">
      <t>フヨウ</t>
    </rPh>
    <phoneticPr fontId="6"/>
  </si>
  <si>
    <t>シートロックなし</t>
    <phoneticPr fontId="6"/>
  </si>
  <si>
    <t>職員別賃金改善明細書</t>
    <phoneticPr fontId="6"/>
  </si>
  <si>
    <t>時間</t>
    <rPh sb="0" eb="2">
      <t>ジカン</t>
    </rPh>
    <phoneticPr fontId="6"/>
  </si>
  <si>
    <t>No</t>
    <phoneticPr fontId="6"/>
  </si>
  <si>
    <t>職員名</t>
    <phoneticPr fontId="6"/>
  </si>
  <si>
    <t>改善実施有無</t>
    <phoneticPr fontId="6"/>
  </si>
  <si>
    <t>職種</t>
    <phoneticPr fontId="6"/>
  </si>
  <si>
    <t>経験年数　※1</t>
    <phoneticPr fontId="6"/>
  </si>
  <si>
    <t>常勤
非常勤
※2</t>
    <phoneticPr fontId="6"/>
  </si>
  <si>
    <t>非常勤職員の勤務時間／月
（非常勤職員のみ記載）</t>
    <rPh sb="3" eb="5">
      <t>ショクイン</t>
    </rPh>
    <rPh sb="6" eb="8">
      <t>キンム</t>
    </rPh>
    <rPh sb="8" eb="10">
      <t>ジカン</t>
    </rPh>
    <rPh sb="11" eb="12">
      <t>ツキ</t>
    </rPh>
    <rPh sb="14" eb="19">
      <t>ヒジョウキンショクイン</t>
    </rPh>
    <rPh sb="21" eb="23">
      <t>キサイ</t>
    </rPh>
    <phoneticPr fontId="6"/>
  </si>
  <si>
    <t>常勤
換算値
※3</t>
    <phoneticPr fontId="6"/>
  </si>
  <si>
    <t>法人
役員との兼務</t>
    <phoneticPr fontId="6"/>
  </si>
  <si>
    <t>起点賃金水準</t>
    <rPh sb="0" eb="2">
      <t>キテン</t>
    </rPh>
    <rPh sb="2" eb="4">
      <t>チンギン</t>
    </rPh>
    <rPh sb="4" eb="6">
      <t>スイジュン</t>
    </rPh>
    <phoneticPr fontId="6"/>
  </si>
  <si>
    <t>加算当年度内の賃金改善実施期間における支払賃金</t>
    <rPh sb="0" eb="2">
      <t>カサン</t>
    </rPh>
    <rPh sb="2" eb="5">
      <t>トウネンド</t>
    </rPh>
    <rPh sb="5" eb="6">
      <t>ナイ</t>
    </rPh>
    <rPh sb="7" eb="9">
      <t>チンギン</t>
    </rPh>
    <rPh sb="9" eb="11">
      <t>カイゼン</t>
    </rPh>
    <rPh sb="11" eb="13">
      <t>ジッシ</t>
    </rPh>
    <rPh sb="13" eb="15">
      <t>キカン</t>
    </rPh>
    <rPh sb="19" eb="21">
      <t>シハラ</t>
    </rPh>
    <rPh sb="21" eb="23">
      <t>チンギン</t>
    </rPh>
    <phoneticPr fontId="6"/>
  </si>
  <si>
    <t>⑩のうち
加算前年度の加算残額に係る支払賃金
※6
⑪</t>
    <phoneticPr fontId="6"/>
  </si>
  <si>
    <t>⑩のうち
加算Ⅱの新規事由による賃金改善額※7
⑫</t>
    <phoneticPr fontId="6"/>
  </si>
  <si>
    <t>備考</t>
    <rPh sb="0" eb="2">
      <t>ビコウ</t>
    </rPh>
    <phoneticPr fontId="6"/>
  </si>
  <si>
    <t>基準年度における賃金水準を適用した場合の賃金※4</t>
    <rPh sb="0" eb="2">
      <t>キジュン</t>
    </rPh>
    <rPh sb="2" eb="4">
      <t>ネンド</t>
    </rPh>
    <rPh sb="8" eb="10">
      <t>チンギン</t>
    </rPh>
    <rPh sb="10" eb="12">
      <t>スイジュン</t>
    </rPh>
    <rPh sb="13" eb="15">
      <t>テキヨウ</t>
    </rPh>
    <rPh sb="17" eb="19">
      <t>バアイ</t>
    </rPh>
    <rPh sb="20" eb="22">
      <t>チンギン</t>
    </rPh>
    <phoneticPr fontId="6"/>
  </si>
  <si>
    <t>計
⑥
（④＋⑤）</t>
    <rPh sb="0" eb="1">
      <t>ケイ</t>
    </rPh>
    <phoneticPr fontId="6"/>
  </si>
  <si>
    <t>賃金改善を行う場合の支払賃金※6</t>
    <rPh sb="0" eb="2">
      <t>チンギン</t>
    </rPh>
    <rPh sb="2" eb="4">
      <t>カイゼン</t>
    </rPh>
    <rPh sb="5" eb="6">
      <t>オコナ</t>
    </rPh>
    <rPh sb="7" eb="9">
      <t>バアイ</t>
    </rPh>
    <rPh sb="10" eb="12">
      <t>シハラ</t>
    </rPh>
    <rPh sb="12" eb="14">
      <t>チンギン</t>
    </rPh>
    <phoneticPr fontId="6"/>
  </si>
  <si>
    <t>計
⑩
（⑦＋⑧＋⑨）</t>
    <rPh sb="0" eb="1">
      <t>ケイ</t>
    </rPh>
    <phoneticPr fontId="6"/>
  </si>
  <si>
    <t>基本給①</t>
    <phoneticPr fontId="6"/>
  </si>
  <si>
    <t>手当②</t>
    <rPh sb="0" eb="2">
      <t>テアテ</t>
    </rPh>
    <phoneticPr fontId="6"/>
  </si>
  <si>
    <t>基本給⑦</t>
    <phoneticPr fontId="6"/>
  </si>
  <si>
    <t>手当⑧</t>
    <rPh sb="0" eb="2">
      <t>テアテ</t>
    </rPh>
    <phoneticPr fontId="6"/>
  </si>
  <si>
    <t>処遇改善等加算Ⅱによる
基本給</t>
    <rPh sb="0" eb="8">
      <t>ショグウカイゼントウカサンニ</t>
    </rPh>
    <rPh sb="12" eb="15">
      <t>キホンキュウ</t>
    </rPh>
    <phoneticPr fontId="6"/>
  </si>
  <si>
    <t>処遇改善等加算Ⅱによる
手当</t>
    <rPh sb="0" eb="8">
      <t>ショグウカイゼントウカサンニ</t>
    </rPh>
    <rPh sb="12" eb="14">
      <t>テアテ</t>
    </rPh>
    <phoneticPr fontId="6"/>
  </si>
  <si>
    <t>処遇改善等加算Ⅱによる基本給</t>
    <rPh sb="0" eb="8">
      <t>ショグウカイゼントウカサンニ</t>
    </rPh>
    <rPh sb="11" eb="14">
      <t>キホンキュウ</t>
    </rPh>
    <phoneticPr fontId="6"/>
  </si>
  <si>
    <t>処遇改善等加算Ⅱによる手当</t>
    <rPh sb="0" eb="8">
      <t>ショグウカイゼントウカサンニ</t>
    </rPh>
    <rPh sb="11" eb="13">
      <t>テアテ</t>
    </rPh>
    <phoneticPr fontId="6"/>
  </si>
  <si>
    <t>月</t>
    <phoneticPr fontId="6"/>
  </si>
  <si>
    <t>月</t>
  </si>
  <si>
    <t>総額</t>
    <rPh sb="0" eb="2">
      <t>ソウガク</t>
    </rPh>
    <phoneticPr fontId="6"/>
  </si>
  <si>
    <t>【記入における留意事項】</t>
    <phoneticPr fontId="6"/>
  </si>
  <si>
    <t>※1</t>
    <phoneticPr fontId="6"/>
  </si>
  <si>
    <t>※2</t>
    <phoneticPr fontId="6"/>
  </si>
  <si>
    <t>算式　常勤以外の職員の1か月の勤務時間数の合計÷各施設・事業所の就業規則等で定めた常勤1か月の勤務時間数＝常勤換算値</t>
    <rPh sb="0" eb="2">
      <t>サンシキ</t>
    </rPh>
    <rPh sb="3" eb="5">
      <t>ジョウキン</t>
    </rPh>
    <rPh sb="5" eb="7">
      <t>イガイ</t>
    </rPh>
    <rPh sb="8" eb="10">
      <t>ショクイン</t>
    </rPh>
    <rPh sb="13" eb="14">
      <t>ゲツ</t>
    </rPh>
    <rPh sb="15" eb="17">
      <t>キンム</t>
    </rPh>
    <rPh sb="17" eb="19">
      <t>ジカン</t>
    </rPh>
    <rPh sb="19" eb="20">
      <t>スウ</t>
    </rPh>
    <rPh sb="21" eb="23">
      <t>ゴウケイ</t>
    </rPh>
    <rPh sb="24" eb="27">
      <t>カクシセツ</t>
    </rPh>
    <rPh sb="28" eb="31">
      <t>ジギョウショ</t>
    </rPh>
    <rPh sb="32" eb="34">
      <t>シュウギョウ</t>
    </rPh>
    <rPh sb="34" eb="36">
      <t>キソク</t>
    </rPh>
    <rPh sb="36" eb="37">
      <t>ナド</t>
    </rPh>
    <rPh sb="38" eb="39">
      <t>サダ</t>
    </rPh>
    <rPh sb="41" eb="43">
      <t>ジョウキン</t>
    </rPh>
    <rPh sb="45" eb="46">
      <t>ゲツ</t>
    </rPh>
    <rPh sb="47" eb="49">
      <t>キンム</t>
    </rPh>
    <rPh sb="49" eb="51">
      <t>ジカン</t>
    </rPh>
    <rPh sb="51" eb="52">
      <t>スウ</t>
    </rPh>
    <rPh sb="53" eb="55">
      <t>ジョウキン</t>
    </rPh>
    <rPh sb="55" eb="57">
      <t>カンサン</t>
    </rPh>
    <rPh sb="57" eb="58">
      <t>チ</t>
    </rPh>
    <phoneticPr fontId="6"/>
  </si>
  <si>
    <t>職員別賃金改善明細書</t>
  </si>
  <si>
    <t>③支払賃金</t>
    <rPh sb="1" eb="3">
      <t>シハラ</t>
    </rPh>
    <rPh sb="3" eb="5">
      <t>チンギン</t>
    </rPh>
    <phoneticPr fontId="6"/>
  </si>
  <si>
    <t>②うち基準年度からの増減分</t>
    <rPh sb="3" eb="5">
      <t>キジュン</t>
    </rPh>
    <rPh sb="5" eb="6">
      <t>ネン</t>
    </rPh>
    <rPh sb="6" eb="7">
      <t>ド</t>
    </rPh>
    <rPh sb="10" eb="12">
      <t>ゾウゲン</t>
    </rPh>
    <rPh sb="12" eb="13">
      <t>ブン</t>
    </rPh>
    <phoneticPr fontId="6"/>
  </si>
  <si>
    <t>④うち基準年度からの増減分</t>
    <rPh sb="3" eb="5">
      <t>キジュン</t>
    </rPh>
    <rPh sb="5" eb="6">
      <t>ネン</t>
    </rPh>
    <rPh sb="6" eb="7">
      <t>ド</t>
    </rPh>
    <rPh sb="10" eb="12">
      <t>ゾウゲン</t>
    </rPh>
    <rPh sb="12" eb="13">
      <t>ブン</t>
    </rPh>
    <phoneticPr fontId="6"/>
  </si>
  <si>
    <t>（２）加算実績額</t>
    <rPh sb="3" eb="5">
      <t>カサン</t>
    </rPh>
    <rPh sb="5" eb="8">
      <t>ジッセキガク</t>
    </rPh>
    <phoneticPr fontId="6"/>
  </si>
  <si>
    <t>加算実績額計（千円未満の端数は切り捨て）（※）</t>
    <rPh sb="2" eb="5">
      <t>ジッセキガク</t>
    </rPh>
    <phoneticPr fontId="6"/>
  </si>
  <si>
    <t>年</t>
    <rPh sb="0" eb="1">
      <t>ネン</t>
    </rPh>
    <phoneticPr fontId="6"/>
  </si>
  <si>
    <t>（３）賃金改善等実績総額</t>
    <rPh sb="3" eb="5">
      <t>チンギン</t>
    </rPh>
    <rPh sb="5" eb="8">
      <t>カイゼンナド</t>
    </rPh>
    <rPh sb="8" eb="10">
      <t>ジッセキ</t>
    </rPh>
    <rPh sb="10" eb="12">
      <t>ソウガク</t>
    </rPh>
    <phoneticPr fontId="6"/>
  </si>
  <si>
    <t>（４）他施設・事業所への配分等について</t>
    <rPh sb="3" eb="4">
      <t>タ</t>
    </rPh>
    <rPh sb="4" eb="6">
      <t>シセツ</t>
    </rPh>
    <rPh sb="7" eb="10">
      <t>ジギョウショ</t>
    </rPh>
    <rPh sb="12" eb="14">
      <t>ハイブン</t>
    </rPh>
    <rPh sb="14" eb="15">
      <t>トウ</t>
    </rPh>
    <phoneticPr fontId="6"/>
  </si>
  <si>
    <t>拠出実績額</t>
    <rPh sb="0" eb="2">
      <t>キョシュツ</t>
    </rPh>
    <rPh sb="2" eb="4">
      <t>ジッセキ</t>
    </rPh>
    <rPh sb="4" eb="5">
      <t>ガク</t>
    </rPh>
    <phoneticPr fontId="6"/>
  </si>
  <si>
    <t>受入実績額</t>
    <rPh sb="0" eb="1">
      <t>ウ</t>
    </rPh>
    <rPh sb="1" eb="2">
      <t>イ</t>
    </rPh>
    <rPh sb="2" eb="4">
      <t>ジッセキ</t>
    </rPh>
    <rPh sb="4" eb="5">
      <t>ガク</t>
    </rPh>
    <phoneticPr fontId="6"/>
  </si>
  <si>
    <t>円</t>
    <rPh sb="0" eb="1">
      <t>エン</t>
    </rPh>
    <phoneticPr fontId="6"/>
  </si>
  <si>
    <t>加算残額に対応した賃金の支払い状況</t>
    <rPh sb="0" eb="2">
      <t>カサン</t>
    </rPh>
    <rPh sb="2" eb="4">
      <t>ザンガク</t>
    </rPh>
    <rPh sb="5" eb="7">
      <t>タイオウ</t>
    </rPh>
    <rPh sb="9" eb="11">
      <t>チンギン</t>
    </rPh>
    <rPh sb="12" eb="14">
      <t>シハラ</t>
    </rPh>
    <rPh sb="15" eb="17">
      <t>ジョウキョウ</t>
    </rPh>
    <phoneticPr fontId="5"/>
  </si>
  <si>
    <t>上記について相違ないことを証明いたします。</t>
    <rPh sb="0" eb="2">
      <t>ジョウキ</t>
    </rPh>
    <rPh sb="6" eb="8">
      <t>ソウイ</t>
    </rPh>
    <rPh sb="13" eb="15">
      <t>ショウメイ</t>
    </rPh>
    <phoneticPr fontId="6"/>
  </si>
  <si>
    <t>（５）加算実績額と賃金改善に要した費用の総額との差額について</t>
    <rPh sb="3" eb="5">
      <t>カサン</t>
    </rPh>
    <rPh sb="5" eb="8">
      <t>ジッセキガク</t>
    </rPh>
    <rPh sb="9" eb="11">
      <t>チンギン</t>
    </rPh>
    <rPh sb="11" eb="13">
      <t>カイゼン</t>
    </rPh>
    <rPh sb="14" eb="15">
      <t>ヨウ</t>
    </rPh>
    <rPh sb="17" eb="19">
      <t>ヒヨウ</t>
    </rPh>
    <rPh sb="20" eb="22">
      <t>ソウガク</t>
    </rPh>
    <rPh sb="24" eb="26">
      <t>サガク</t>
    </rPh>
    <phoneticPr fontId="6"/>
  </si>
  <si>
    <t>支払った給与の項目</t>
    <rPh sb="0" eb="2">
      <t>シハラ</t>
    </rPh>
    <rPh sb="4" eb="6">
      <t>キュウヨ</t>
    </rPh>
    <rPh sb="7" eb="9">
      <t>コウモク</t>
    </rPh>
    <phoneticPr fontId="6"/>
  </si>
  <si>
    <t>加算実績額（千円未満の端数は切り捨て）</t>
    <rPh sb="2" eb="5">
      <t>ジッセキガク</t>
    </rPh>
    <rPh sb="6" eb="8">
      <t>センエン</t>
    </rPh>
    <rPh sb="8" eb="10">
      <t>ミマン</t>
    </rPh>
    <rPh sb="11" eb="13">
      <t>ハスウ</t>
    </rPh>
    <rPh sb="14" eb="15">
      <t>キ</t>
    </rPh>
    <rPh sb="16" eb="17">
      <t>ス</t>
    </rPh>
    <phoneticPr fontId="6"/>
  </si>
  <si>
    <t>②賃金改善実績総額（③-④-⑤-⑥）</t>
    <rPh sb="1" eb="3">
      <t>チンギン</t>
    </rPh>
    <rPh sb="3" eb="5">
      <t>カイゼン</t>
    </rPh>
    <rPh sb="5" eb="7">
      <t>ジッセキ</t>
    </rPh>
    <rPh sb="7" eb="9">
      <t>ソウガク</t>
    </rPh>
    <phoneticPr fontId="6"/>
  </si>
  <si>
    <t>教諭</t>
    <rPh sb="0" eb="2">
      <t>キョウユ</t>
    </rPh>
    <phoneticPr fontId="5"/>
  </si>
  <si>
    <t>保育教諭</t>
    <rPh sb="0" eb="2">
      <t>ホイク</t>
    </rPh>
    <rPh sb="2" eb="4">
      <t>キョウユ</t>
    </rPh>
    <phoneticPr fontId="5"/>
  </si>
  <si>
    <t>家庭的保育者</t>
    <rPh sb="0" eb="3">
      <t>カテイテキ</t>
    </rPh>
    <rPh sb="3" eb="5">
      <t>ホイク</t>
    </rPh>
    <rPh sb="5" eb="6">
      <t>シャ</t>
    </rPh>
    <phoneticPr fontId="5"/>
  </si>
  <si>
    <t>補助者</t>
    <rPh sb="0" eb="2">
      <t>ホジョ</t>
    </rPh>
    <rPh sb="2" eb="3">
      <t>シャ</t>
    </rPh>
    <phoneticPr fontId="5"/>
  </si>
  <si>
    <t>家庭的保育補助者</t>
    <rPh sb="0" eb="3">
      <t>カテイテキ</t>
    </rPh>
    <rPh sb="3" eb="5">
      <t>ホイク</t>
    </rPh>
    <rPh sb="5" eb="8">
      <t>ホジョシャ</t>
    </rPh>
    <phoneticPr fontId="5"/>
  </si>
  <si>
    <t>保育従事者</t>
    <rPh sb="0" eb="5">
      <t>ホイクジュウジシャ</t>
    </rPh>
    <phoneticPr fontId="5"/>
  </si>
  <si>
    <t>調理員</t>
    <rPh sb="0" eb="3">
      <t>チョウリイン</t>
    </rPh>
    <phoneticPr fontId="5"/>
  </si>
  <si>
    <t>管理栄養士</t>
    <rPh sb="0" eb="2">
      <t>カンリ</t>
    </rPh>
    <rPh sb="2" eb="5">
      <t>エイヨウシ</t>
    </rPh>
    <phoneticPr fontId="5"/>
  </si>
  <si>
    <t>栄養士</t>
    <rPh sb="0" eb="3">
      <t>エイヨウシ</t>
    </rPh>
    <phoneticPr fontId="5"/>
  </si>
  <si>
    <t>看護師</t>
    <rPh sb="0" eb="3">
      <t>カンゴシ</t>
    </rPh>
    <phoneticPr fontId="5"/>
  </si>
  <si>
    <t>准看護師</t>
    <rPh sb="0" eb="1">
      <t>ジュン</t>
    </rPh>
    <rPh sb="1" eb="4">
      <t>カンゴシ</t>
    </rPh>
    <phoneticPr fontId="5"/>
  </si>
  <si>
    <t>事務員</t>
    <rPh sb="0" eb="3">
      <t>ジムイン</t>
    </rPh>
    <phoneticPr fontId="5"/>
  </si>
  <si>
    <t>技師</t>
    <rPh sb="0" eb="2">
      <t>ギシ</t>
    </rPh>
    <phoneticPr fontId="5"/>
  </si>
  <si>
    <t>その他</t>
    <rPh sb="2" eb="3">
      <t>タ</t>
    </rPh>
    <phoneticPr fontId="5"/>
  </si>
  <si>
    <t>施設・事業所名（※1）</t>
    <rPh sb="0" eb="2">
      <t>シセツ</t>
    </rPh>
    <rPh sb="3" eb="6">
      <t>ジギョウショ</t>
    </rPh>
    <rPh sb="6" eb="7">
      <t>メイ</t>
    </rPh>
    <phoneticPr fontId="6"/>
  </si>
  <si>
    <t>うち基準年度からの増減額（※2）
（円）</t>
    <rPh sb="2" eb="4">
      <t>キジュン</t>
    </rPh>
    <rPh sb="4" eb="5">
      <t>ネン</t>
    </rPh>
    <rPh sb="5" eb="6">
      <t>ド</t>
    </rPh>
    <rPh sb="9" eb="12">
      <t>ゾウゲンガク</t>
    </rPh>
    <rPh sb="18" eb="19">
      <t>エン</t>
    </rPh>
    <phoneticPr fontId="6"/>
  </si>
  <si>
    <t>宮城県</t>
    <rPh sb="0" eb="2">
      <t>ミヤギ</t>
    </rPh>
    <rPh sb="2" eb="3">
      <t>ケン</t>
    </rPh>
    <phoneticPr fontId="6"/>
  </si>
  <si>
    <t>仙台市</t>
    <rPh sb="0" eb="3">
      <t>センダイシ</t>
    </rPh>
    <phoneticPr fontId="6"/>
  </si>
  <si>
    <t>合計</t>
    <rPh sb="0" eb="2">
      <t>ゴウケイ</t>
    </rPh>
    <phoneticPr fontId="6"/>
  </si>
  <si>
    <t>加算Ⅰ新規事由がない場合は，前年度からの増減額を記入すること。</t>
    <rPh sb="0" eb="2">
      <t>カサン</t>
    </rPh>
    <rPh sb="3" eb="5">
      <t>シンキ</t>
    </rPh>
    <rPh sb="5" eb="7">
      <t>ジユウ</t>
    </rPh>
    <rPh sb="10" eb="12">
      <t>バアイ</t>
    </rPh>
    <rPh sb="14" eb="17">
      <t>ゼンネンド</t>
    </rPh>
    <rPh sb="20" eb="23">
      <t>ゾウゲンガク</t>
    </rPh>
    <rPh sb="24" eb="26">
      <t>キニュウ</t>
    </rPh>
    <phoneticPr fontId="6"/>
  </si>
  <si>
    <t>賃金改善実績報告書（処遇改善等加算Ⅰ）（法人内配分内訳表）</t>
    <rPh sb="0" eb="2">
      <t>チンギン</t>
    </rPh>
    <rPh sb="2" eb="4">
      <t>カイゼン</t>
    </rPh>
    <rPh sb="4" eb="6">
      <t>ジッセキ</t>
    </rPh>
    <rPh sb="6" eb="9">
      <t>ホウコクショ</t>
    </rPh>
    <rPh sb="10" eb="12">
      <t>ショグウ</t>
    </rPh>
    <rPh sb="12" eb="15">
      <t>カイゼンナド</t>
    </rPh>
    <rPh sb="15" eb="17">
      <t>カサン</t>
    </rPh>
    <rPh sb="20" eb="22">
      <t>ホウジン</t>
    </rPh>
    <rPh sb="22" eb="23">
      <t>ナイ</t>
    </rPh>
    <rPh sb="23" eb="25">
      <t>ハイブン</t>
    </rPh>
    <rPh sb="25" eb="27">
      <t>ウチワケ</t>
    </rPh>
    <rPh sb="27" eb="28">
      <t>ヒョウ</t>
    </rPh>
    <phoneticPr fontId="6"/>
  </si>
  <si>
    <t>他事業所への拠出額（円）</t>
    <rPh sb="0" eb="4">
      <t>タジギョウショ</t>
    </rPh>
    <rPh sb="6" eb="8">
      <t>キョシュツ</t>
    </rPh>
    <rPh sb="8" eb="9">
      <t>ガク</t>
    </rPh>
    <rPh sb="10" eb="11">
      <t>エン</t>
    </rPh>
    <phoneticPr fontId="6"/>
  </si>
  <si>
    <t>他事業所からの受入額（円）</t>
    <rPh sb="0" eb="4">
      <t>タジギョウショ</t>
    </rPh>
    <rPh sb="7" eb="8">
      <t>ウ</t>
    </rPh>
    <rPh sb="8" eb="9">
      <t>イ</t>
    </rPh>
    <rPh sb="9" eb="10">
      <t>ガク</t>
    </rPh>
    <rPh sb="11" eb="12">
      <t>エン</t>
    </rPh>
    <phoneticPr fontId="6"/>
  </si>
  <si>
    <t>令和</t>
  </si>
  <si>
    <t>令和</t>
    <rPh sb="0" eb="2">
      <t>レイワ</t>
    </rPh>
    <phoneticPr fontId="6"/>
  </si>
  <si>
    <t>←様式5（3）②賃金改善実績総額と一致</t>
    <rPh sb="1" eb="3">
      <t>ヨウシキ</t>
    </rPh>
    <rPh sb="12" eb="14">
      <t>ジッセキ</t>
    </rPh>
    <phoneticPr fontId="6"/>
  </si>
  <si>
    <t>←様式5（3）⑨事業主負担増加相当総額と一致</t>
    <rPh sb="1" eb="3">
      <t>ヨウシキ</t>
    </rPh>
    <rPh sb="8" eb="11">
      <t>ジギョウヌシ</t>
    </rPh>
    <rPh sb="11" eb="13">
      <t>フタン</t>
    </rPh>
    <rPh sb="13" eb="15">
      <t>ゾウカ</t>
    </rPh>
    <rPh sb="15" eb="17">
      <t>ソウトウ</t>
    </rPh>
    <rPh sb="17" eb="19">
      <t>ソウガク</t>
    </rPh>
    <rPh sb="20" eb="22">
      <t>イッチ</t>
    </rPh>
    <phoneticPr fontId="6"/>
  </si>
  <si>
    <t>←様式5（3）①賃金改善等実績総額と一致</t>
    <rPh sb="1" eb="3">
      <t>ヨウシキ</t>
    </rPh>
    <rPh sb="13" eb="15">
      <t>ジッセキ</t>
    </rPh>
    <phoneticPr fontId="6"/>
  </si>
  <si>
    <t>※1</t>
  </si>
  <si>
    <t>※2</t>
  </si>
  <si>
    <t>※3</t>
  </si>
  <si>
    <t>※4</t>
  </si>
  <si>
    <t>※5</t>
  </si>
  <si>
    <t>※6</t>
  </si>
  <si>
    <t>法定福利費等の事業主負担額を除く。</t>
  </si>
  <si>
    <t>※7</t>
  </si>
  <si>
    <t>加算Ⅰ新規事由の有無</t>
    <rPh sb="0" eb="2">
      <t>カサン</t>
    </rPh>
    <rPh sb="3" eb="5">
      <t>シンキ</t>
    </rPh>
    <rPh sb="5" eb="7">
      <t>ジユウ</t>
    </rPh>
    <rPh sb="8" eb="10">
      <t>ウム</t>
    </rPh>
    <phoneticPr fontId="6"/>
  </si>
  <si>
    <t>（１）</t>
    <phoneticPr fontId="6"/>
  </si>
  <si>
    <t>（２）</t>
    <phoneticPr fontId="6"/>
  </si>
  <si>
    <t>実績報告年度を入力してください。</t>
    <rPh sb="0" eb="2">
      <t>ジッセキ</t>
    </rPh>
    <rPh sb="2" eb="4">
      <t>ホウコク</t>
    </rPh>
    <rPh sb="4" eb="6">
      <t>ネンド</t>
    </rPh>
    <rPh sb="7" eb="9">
      <t>ニュウリョク</t>
    </rPh>
    <phoneticPr fontId="6"/>
  </si>
  <si>
    <t>（３）</t>
    <phoneticPr fontId="6"/>
  </si>
  <si>
    <t>施設コード一覧</t>
    <rPh sb="0" eb="2">
      <t>シセツ</t>
    </rPh>
    <rPh sb="5" eb="7">
      <t>イチラン</t>
    </rPh>
    <phoneticPr fontId="5"/>
  </si>
  <si>
    <t>認定こども園</t>
    <rPh sb="0" eb="2">
      <t>ニンテイ</t>
    </rPh>
    <rPh sb="5" eb="6">
      <t>エン</t>
    </rPh>
    <phoneticPr fontId="5"/>
  </si>
  <si>
    <t>71102</t>
  </si>
  <si>
    <t>71103</t>
  </si>
  <si>
    <t>71104</t>
  </si>
  <si>
    <t>71105</t>
  </si>
  <si>
    <t>71201</t>
  </si>
  <si>
    <t>71202</t>
  </si>
  <si>
    <t>71203</t>
  </si>
  <si>
    <t>71204</t>
  </si>
  <si>
    <t>71205</t>
  </si>
  <si>
    <t>71206</t>
  </si>
  <si>
    <t>71207</t>
  </si>
  <si>
    <t>71208</t>
  </si>
  <si>
    <t>71301</t>
  </si>
  <si>
    <t>71302</t>
  </si>
  <si>
    <t>71303</t>
  </si>
  <si>
    <t>71401</t>
  </si>
  <si>
    <t>71402</t>
  </si>
  <si>
    <t>71403</t>
  </si>
  <si>
    <t>71404</t>
  </si>
  <si>
    <t>71405</t>
  </si>
  <si>
    <t>71406</t>
  </si>
  <si>
    <t>71407</t>
  </si>
  <si>
    <t>71501</t>
  </si>
  <si>
    <t>71502</t>
  </si>
  <si>
    <t>71503</t>
  </si>
  <si>
    <t>71504</t>
  </si>
  <si>
    <t>71505</t>
  </si>
  <si>
    <t>71506</t>
  </si>
  <si>
    <t>72101</t>
  </si>
  <si>
    <t>72104</t>
  </si>
  <si>
    <t>72201</t>
  </si>
  <si>
    <t>72301</t>
  </si>
  <si>
    <t>72401</t>
  </si>
  <si>
    <t>72605</t>
  </si>
  <si>
    <t>73201</t>
  </si>
  <si>
    <t>73202</t>
  </si>
  <si>
    <t>【処遇改善等加算Ⅰ実績報告書】</t>
    <rPh sb="1" eb="3">
      <t>ショグウ</t>
    </rPh>
    <rPh sb="3" eb="5">
      <t>カイゼン</t>
    </rPh>
    <rPh sb="5" eb="6">
      <t>ナド</t>
    </rPh>
    <rPh sb="6" eb="8">
      <t>カサン</t>
    </rPh>
    <rPh sb="9" eb="11">
      <t>ジッセキ</t>
    </rPh>
    <rPh sb="11" eb="14">
      <t>ホウコクショ</t>
    </rPh>
    <rPh sb="13" eb="14">
      <t>ショ</t>
    </rPh>
    <phoneticPr fontId="6"/>
  </si>
  <si>
    <t>施設が定める常勤職員の１か月の所定労働時間</t>
    <rPh sb="0" eb="2">
      <t>シセツ</t>
    </rPh>
    <rPh sb="3" eb="4">
      <t>サダ</t>
    </rPh>
    <rPh sb="6" eb="8">
      <t>ジョウキン</t>
    </rPh>
    <rPh sb="8" eb="10">
      <t>ショクイン</t>
    </rPh>
    <rPh sb="13" eb="14">
      <t>ゲツ</t>
    </rPh>
    <rPh sb="15" eb="17">
      <t>ショテイ</t>
    </rPh>
    <rPh sb="17" eb="19">
      <t>ロウドウ</t>
    </rPh>
    <rPh sb="19" eb="21">
      <t>ジカン</t>
    </rPh>
    <phoneticPr fontId="6"/>
  </si>
  <si>
    <t>私立保育所</t>
    <rPh sb="0" eb="2">
      <t>シリツ</t>
    </rPh>
    <rPh sb="2" eb="4">
      <t>ホイク</t>
    </rPh>
    <rPh sb="4" eb="5">
      <t>ジョ</t>
    </rPh>
    <phoneticPr fontId="5"/>
  </si>
  <si>
    <t>青葉区</t>
    <rPh sb="0" eb="3">
      <t>アオバク</t>
    </rPh>
    <phoneticPr fontId="11"/>
  </si>
  <si>
    <t>太白区</t>
    <rPh sb="0" eb="3">
      <t>タイハクク</t>
    </rPh>
    <phoneticPr fontId="11"/>
  </si>
  <si>
    <t>03110</t>
  </si>
  <si>
    <t>田子希望園</t>
  </si>
  <si>
    <t>01102</t>
  </si>
  <si>
    <t>台の原保育園</t>
  </si>
  <si>
    <t>02101</t>
  </si>
  <si>
    <t>仙台保育所　こじか園</t>
  </si>
  <si>
    <t>03111</t>
  </si>
  <si>
    <t>扇町まるさんかくしかく保育園</t>
  </si>
  <si>
    <t>04126</t>
  </si>
  <si>
    <t>チャイルドスクエア仙台荒井南</t>
  </si>
  <si>
    <t>01103</t>
  </si>
  <si>
    <t>和敬保育園</t>
  </si>
  <si>
    <t>02102</t>
  </si>
  <si>
    <t>宝保育園</t>
  </si>
  <si>
    <t>03113</t>
  </si>
  <si>
    <t>鶴ケ谷マードレ保育園</t>
  </si>
  <si>
    <t>04127</t>
  </si>
  <si>
    <t>仙台荒井雲母保育園</t>
  </si>
  <si>
    <t>02103</t>
  </si>
  <si>
    <t>富沢わかば保育園</t>
  </si>
  <si>
    <t>01105</t>
  </si>
  <si>
    <t>柏木保育園</t>
  </si>
  <si>
    <t>03118</t>
  </si>
  <si>
    <t>福田町あしぐろ保育所</t>
  </si>
  <si>
    <t>01106</t>
  </si>
  <si>
    <t>かたひら保育園</t>
  </si>
  <si>
    <t>02105</t>
  </si>
  <si>
    <t>長町自由の星保育園</t>
  </si>
  <si>
    <t>03120</t>
  </si>
  <si>
    <t>04133</t>
  </si>
  <si>
    <t>ビックママランド卸町園</t>
  </si>
  <si>
    <t>01107</t>
  </si>
  <si>
    <t>ことりの家保育園</t>
  </si>
  <si>
    <t>02107</t>
  </si>
  <si>
    <t>茂庭ピッパラ保育園</t>
  </si>
  <si>
    <t>03121</t>
  </si>
  <si>
    <t>泉区</t>
    <rPh sb="0" eb="2">
      <t>イズミク</t>
    </rPh>
    <phoneticPr fontId="11"/>
  </si>
  <si>
    <t>01108</t>
  </si>
  <si>
    <t>中江保育園</t>
  </si>
  <si>
    <t>03123</t>
  </si>
  <si>
    <t>05101</t>
  </si>
  <si>
    <t>南光台保育園</t>
  </si>
  <si>
    <t>01109</t>
  </si>
  <si>
    <t>保育所　八幡こばと園</t>
  </si>
  <si>
    <t>03124</t>
  </si>
  <si>
    <t>05103</t>
  </si>
  <si>
    <t>泉中央保育園</t>
  </si>
  <si>
    <t>01112</t>
  </si>
  <si>
    <t>マザーズ・ばんすい保育園</t>
  </si>
  <si>
    <t>02110</t>
  </si>
  <si>
    <t>柳生もりの子保育園</t>
  </si>
  <si>
    <t>01114</t>
  </si>
  <si>
    <t>あさひの森保育園</t>
  </si>
  <si>
    <t>02111</t>
  </si>
  <si>
    <t>ますみ保育園</t>
  </si>
  <si>
    <t>01115</t>
  </si>
  <si>
    <t>ワッセ森のひろば保育園</t>
  </si>
  <si>
    <t>02112</t>
  </si>
  <si>
    <t>まつぼっくり保育園</t>
  </si>
  <si>
    <t>05106</t>
  </si>
  <si>
    <t>虹の丘保育園</t>
  </si>
  <si>
    <t>01116</t>
  </si>
  <si>
    <t>愛隣こども園</t>
  </si>
  <si>
    <t>02114</t>
  </si>
  <si>
    <t>しげる保育園</t>
  </si>
  <si>
    <t>03128</t>
  </si>
  <si>
    <t>岩切どろんこ保育園</t>
    <rPh sb="0" eb="2">
      <t>イワキリ</t>
    </rPh>
    <rPh sb="6" eb="9">
      <t>ホイクエン</t>
    </rPh>
    <phoneticPr fontId="7"/>
  </si>
  <si>
    <t>01118</t>
  </si>
  <si>
    <t>さねや・ちるどれんず・ふぁあむ</t>
  </si>
  <si>
    <t>03129</t>
  </si>
  <si>
    <t>榴岡はるかぜ保育園</t>
    <rPh sb="0" eb="2">
      <t>ツツジガオカ</t>
    </rPh>
    <rPh sb="6" eb="9">
      <t>ホイクエン</t>
    </rPh>
    <phoneticPr fontId="7"/>
  </si>
  <si>
    <t>05108</t>
  </si>
  <si>
    <t>南光のぞみ保育園</t>
  </si>
  <si>
    <t>01122</t>
  </si>
  <si>
    <t>杜のみらい保育園</t>
  </si>
  <si>
    <t>02118</t>
  </si>
  <si>
    <t>アスク長町南保育園</t>
  </si>
  <si>
    <t>03130</t>
  </si>
  <si>
    <t>01124</t>
  </si>
  <si>
    <t>堤町あしぐろ保育所</t>
  </si>
  <si>
    <t>02119</t>
  </si>
  <si>
    <t>仙台袋原あおぞら保育園</t>
  </si>
  <si>
    <t>01128</t>
  </si>
  <si>
    <t>コスモス大手町保育園</t>
    <rPh sb="4" eb="7">
      <t>オオテマチ</t>
    </rPh>
    <rPh sb="9" eb="10">
      <t>エン</t>
    </rPh>
    <phoneticPr fontId="7"/>
  </si>
  <si>
    <t>02120</t>
  </si>
  <si>
    <t>ポポラー仙台長町園</t>
  </si>
  <si>
    <t>01129</t>
  </si>
  <si>
    <t>メリーポピンズエスパル仙台ルーム</t>
    <rPh sb="11" eb="13">
      <t>センダイ</t>
    </rPh>
    <phoneticPr fontId="7"/>
  </si>
  <si>
    <t>02121</t>
  </si>
  <si>
    <t>コスモス〆木保育園</t>
  </si>
  <si>
    <t>05115</t>
  </si>
  <si>
    <t>アスク八乙女保育園</t>
  </si>
  <si>
    <t>01130</t>
  </si>
  <si>
    <t>パリス錦町保育園</t>
    <rPh sb="3" eb="5">
      <t>ニシキチョウ</t>
    </rPh>
    <rPh sb="5" eb="8">
      <t>ホイクエン</t>
    </rPh>
    <phoneticPr fontId="7"/>
  </si>
  <si>
    <t>02123</t>
  </si>
  <si>
    <t>アスク富沢保育園</t>
  </si>
  <si>
    <t>02124</t>
  </si>
  <si>
    <t>アスク南仙台保育園</t>
  </si>
  <si>
    <t>01132</t>
  </si>
  <si>
    <t>通町ハピネス保育園</t>
  </si>
  <si>
    <t>02125</t>
  </si>
  <si>
    <t>05118</t>
  </si>
  <si>
    <t>コスモス将監保育園</t>
    <rPh sb="4" eb="6">
      <t>ショウゲン</t>
    </rPh>
    <rPh sb="6" eb="9">
      <t>ホイクエン</t>
    </rPh>
    <phoneticPr fontId="7"/>
  </si>
  <si>
    <t>01133</t>
  </si>
  <si>
    <t>ロリポップクラブマザリーズ電力ビル園</t>
  </si>
  <si>
    <t>02126</t>
  </si>
  <si>
    <t>クリムスポーツ保育園</t>
    <rPh sb="7" eb="10">
      <t>ホイクエン</t>
    </rPh>
    <phoneticPr fontId="7"/>
  </si>
  <si>
    <t>01134</t>
  </si>
  <si>
    <t>マザーズ・エスパル保育園</t>
  </si>
  <si>
    <t>02127</t>
  </si>
  <si>
    <t>八木山あおば保育園</t>
    <rPh sb="0" eb="2">
      <t>ヤギ</t>
    </rPh>
    <rPh sb="2" eb="3">
      <t>ヤマ</t>
    </rPh>
    <rPh sb="6" eb="9">
      <t>ホイクエン</t>
    </rPh>
    <phoneticPr fontId="7"/>
  </si>
  <si>
    <t>若林区</t>
    <rPh sb="0" eb="2">
      <t>ワカバヤシ</t>
    </rPh>
    <rPh sb="2" eb="3">
      <t>ク</t>
    </rPh>
    <phoneticPr fontId="11"/>
  </si>
  <si>
    <t>05120</t>
  </si>
  <si>
    <t>仙台いずみの森保育園</t>
  </si>
  <si>
    <t>01135</t>
  </si>
  <si>
    <t>朝市センター保育園</t>
  </si>
  <si>
    <t>02128</t>
  </si>
  <si>
    <t>アスク山田かぎとり保育園</t>
    <rPh sb="3" eb="5">
      <t>ヤマダ</t>
    </rPh>
    <rPh sb="9" eb="11">
      <t>ホイク</t>
    </rPh>
    <rPh sb="11" eb="12">
      <t>エン</t>
    </rPh>
    <phoneticPr fontId="7"/>
  </si>
  <si>
    <t>02129</t>
  </si>
  <si>
    <t>富沢自由の星保育園</t>
  </si>
  <si>
    <t>04102</t>
  </si>
  <si>
    <t>穀町保育園</t>
  </si>
  <si>
    <t>01138</t>
  </si>
  <si>
    <t>仙台らぴあ保育園</t>
    <rPh sb="0" eb="2">
      <t>センダイ</t>
    </rPh>
    <rPh sb="5" eb="8">
      <t>ホイクエン</t>
    </rPh>
    <phoneticPr fontId="49"/>
  </si>
  <si>
    <t>02130</t>
  </si>
  <si>
    <t>04103</t>
  </si>
  <si>
    <t>能仁保児園</t>
  </si>
  <si>
    <t>05123</t>
  </si>
  <si>
    <t>パリス将監西保育園</t>
  </si>
  <si>
    <t>01139</t>
  </si>
  <si>
    <t>マザーズ・かみすぎ保育園</t>
  </si>
  <si>
    <t>02131</t>
  </si>
  <si>
    <t>鹿野なないろ保育園</t>
  </si>
  <si>
    <t>05124</t>
  </si>
  <si>
    <t>仙台八乙女雲母保育園</t>
  </si>
  <si>
    <t>02132</t>
  </si>
  <si>
    <t>富沢アリス保育園</t>
  </si>
  <si>
    <t>05126</t>
  </si>
  <si>
    <t>八乙女らぽむ保育園</t>
  </si>
  <si>
    <t>01142</t>
  </si>
  <si>
    <t>ファニーハート保育園</t>
    <rPh sb="7" eb="10">
      <t>ホイクエン</t>
    </rPh>
    <phoneticPr fontId="7"/>
  </si>
  <si>
    <t>02136</t>
  </si>
  <si>
    <t>ロリポップクラブマザリーズ柳生</t>
    <rPh sb="13" eb="15">
      <t>ヤナギウ</t>
    </rPh>
    <phoneticPr fontId="7"/>
  </si>
  <si>
    <t>05127</t>
  </si>
  <si>
    <t>紫山いちにいさん保育園</t>
  </si>
  <si>
    <t>04108</t>
  </si>
  <si>
    <t>上飯田くるみ保育園</t>
  </si>
  <si>
    <t>宮城総合支所</t>
    <rPh sb="0" eb="2">
      <t>ミヤギ</t>
    </rPh>
    <rPh sb="2" eb="4">
      <t>ソウゴウ</t>
    </rPh>
    <rPh sb="4" eb="6">
      <t>シショ</t>
    </rPh>
    <phoneticPr fontId="11"/>
  </si>
  <si>
    <t>02138</t>
  </si>
  <si>
    <t>あすと長町めぐみ保育園</t>
    <rPh sb="3" eb="5">
      <t>ナガマチ</t>
    </rPh>
    <rPh sb="8" eb="11">
      <t>ホイクエン</t>
    </rPh>
    <phoneticPr fontId="49"/>
  </si>
  <si>
    <t>04109</t>
  </si>
  <si>
    <t>やまとまちあから保育園</t>
  </si>
  <si>
    <t>06101</t>
  </si>
  <si>
    <t>国見ケ丘せんだんの杜保育園</t>
  </si>
  <si>
    <t>02139</t>
  </si>
  <si>
    <t>仙台元氣保育園</t>
  </si>
  <si>
    <t>04110</t>
  </si>
  <si>
    <t>ダーナ保育園</t>
  </si>
  <si>
    <t>02140</t>
  </si>
  <si>
    <t>諏訪ぱれっと保育園</t>
    <rPh sb="0" eb="2">
      <t>スワ</t>
    </rPh>
    <phoneticPr fontId="7"/>
  </si>
  <si>
    <t>04111</t>
  </si>
  <si>
    <t>あっぷる保育園</t>
  </si>
  <si>
    <t>06104</t>
  </si>
  <si>
    <t>コスモス錦保育所</t>
  </si>
  <si>
    <t>04113</t>
  </si>
  <si>
    <t>マザーズ・サンピア保育園</t>
  </si>
  <si>
    <t>06106</t>
  </si>
  <si>
    <t>コスモスひろせ保育園</t>
  </si>
  <si>
    <t>宮城野区</t>
    <rPh sb="0" eb="4">
      <t>ミヤギノク</t>
    </rPh>
    <phoneticPr fontId="11"/>
  </si>
  <si>
    <t>04114</t>
  </si>
  <si>
    <t>アスクやまとまち保育園</t>
  </si>
  <si>
    <t>03101</t>
  </si>
  <si>
    <t>五城保育園</t>
  </si>
  <si>
    <t>06108</t>
  </si>
  <si>
    <t>アスク愛子保育園</t>
  </si>
  <si>
    <t>03103</t>
  </si>
  <si>
    <t>小田原保育園</t>
  </si>
  <si>
    <t>04116</t>
  </si>
  <si>
    <t>ニチイキッズ仙台あらい保育園</t>
  </si>
  <si>
    <t>03104</t>
  </si>
  <si>
    <t>乳銀杏保育園</t>
  </si>
  <si>
    <t>04118</t>
  </si>
  <si>
    <t>仙台こども保育園</t>
    <rPh sb="0" eb="2">
      <t>センダイ</t>
    </rPh>
    <rPh sb="5" eb="8">
      <t>ホイクエン</t>
    </rPh>
    <phoneticPr fontId="11"/>
  </si>
  <si>
    <t>06110</t>
  </si>
  <si>
    <t>あっぷる愛子保育園</t>
  </si>
  <si>
    <t>03106</t>
  </si>
  <si>
    <t>保育所　新田こばと園</t>
  </si>
  <si>
    <t>06111</t>
  </si>
  <si>
    <t>第２コスモス錦保育所</t>
  </si>
  <si>
    <t>03108</t>
  </si>
  <si>
    <t>鶴ケ谷希望園</t>
  </si>
  <si>
    <t>04122</t>
  </si>
  <si>
    <t>若林どろんこ保育園</t>
  </si>
  <si>
    <t>03109</t>
  </si>
  <si>
    <t>福室希望園</t>
  </si>
  <si>
    <t>04123</t>
  </si>
  <si>
    <t>チャイルドスクエア仙台六丁の目元町</t>
  </si>
  <si>
    <t>家庭的保育事業</t>
    <rPh sb="0" eb="7">
      <t>カテイテキホイクジギョウ</t>
    </rPh>
    <phoneticPr fontId="5"/>
  </si>
  <si>
    <t>太白区</t>
    <rPh sb="0" eb="2">
      <t>タイハク</t>
    </rPh>
    <rPh sb="2" eb="3">
      <t>ク</t>
    </rPh>
    <phoneticPr fontId="11"/>
  </si>
  <si>
    <t>石川　信子</t>
    <rPh sb="0" eb="2">
      <t>イシカワ</t>
    </rPh>
    <rPh sb="3" eb="5">
      <t>ノブコ</t>
    </rPh>
    <phoneticPr fontId="51"/>
  </si>
  <si>
    <t>菊地　美夏</t>
    <rPh sb="0" eb="2">
      <t>キクチ</t>
    </rPh>
    <rPh sb="3" eb="5">
      <t>ミカ</t>
    </rPh>
    <phoneticPr fontId="51"/>
  </si>
  <si>
    <t>佐藤　恵美子</t>
    <rPh sb="0" eb="2">
      <t>サトウ</t>
    </rPh>
    <rPh sb="3" eb="6">
      <t>エミコ</t>
    </rPh>
    <phoneticPr fontId="51"/>
  </si>
  <si>
    <t>東海林　美代子</t>
    <rPh sb="0" eb="3">
      <t>ショウジ</t>
    </rPh>
    <rPh sb="4" eb="7">
      <t>ミ　ヨ　コ</t>
    </rPh>
    <phoneticPr fontId="51"/>
  </si>
  <si>
    <t>戸田　由美</t>
    <rPh sb="0" eb="2">
      <t>トダ</t>
    </rPh>
    <rPh sb="3" eb="5">
      <t>ユミ</t>
    </rPh>
    <phoneticPr fontId="51"/>
  </si>
  <si>
    <t>伊藤　由美子</t>
    <rPh sb="0" eb="2">
      <t>イトウ</t>
    </rPh>
    <rPh sb="3" eb="6">
      <t>ユミコ</t>
    </rPh>
    <phoneticPr fontId="51"/>
  </si>
  <si>
    <t>鈴木　史子</t>
    <rPh sb="0" eb="5">
      <t>スズキ　      フミ    コ</t>
    </rPh>
    <phoneticPr fontId="51"/>
  </si>
  <si>
    <t>矢澤　要子</t>
    <rPh sb="0" eb="2">
      <t>ヤザワ</t>
    </rPh>
    <rPh sb="3" eb="4">
      <t>ヨウ</t>
    </rPh>
    <rPh sb="4" eb="5">
      <t>コ</t>
    </rPh>
    <phoneticPr fontId="51"/>
  </si>
  <si>
    <t>宇佐美　恵子</t>
    <rPh sb="0" eb="3">
      <t>ウサミ</t>
    </rPh>
    <rPh sb="4" eb="6">
      <t>ケイコ</t>
    </rPh>
    <phoneticPr fontId="51"/>
  </si>
  <si>
    <t>木村　和子</t>
    <rPh sb="0" eb="2">
      <t>キ　ムラ</t>
    </rPh>
    <rPh sb="3" eb="5">
      <t>カズコ</t>
    </rPh>
    <phoneticPr fontId="51"/>
  </si>
  <si>
    <t>仲　　恵美</t>
    <rPh sb="0" eb="1">
      <t>ナカ</t>
    </rPh>
    <rPh sb="3" eb="5">
      <t>エミ</t>
    </rPh>
    <phoneticPr fontId="51"/>
  </si>
  <si>
    <t>星野　和枝</t>
    <rPh sb="0" eb="2">
      <t>ホシノ</t>
    </rPh>
    <rPh sb="3" eb="5">
      <t>カズエ</t>
    </rPh>
    <phoneticPr fontId="51"/>
  </si>
  <si>
    <t>多田　直美</t>
    <rPh sb="0" eb="2">
      <t>タダ</t>
    </rPh>
    <rPh sb="3" eb="5">
      <t>ナオミ</t>
    </rPh>
    <phoneticPr fontId="51"/>
  </si>
  <si>
    <t>鎌田　優子</t>
    <rPh sb="0" eb="2">
      <t>カマタ</t>
    </rPh>
    <rPh sb="3" eb="5">
      <t>ユウコ</t>
    </rPh>
    <phoneticPr fontId="51"/>
  </si>
  <si>
    <t>齋藤　眞弓</t>
    <rPh sb="0" eb="2">
      <t>サイトウ</t>
    </rPh>
    <rPh sb="3" eb="5">
      <t>マユミ</t>
    </rPh>
    <phoneticPr fontId="51"/>
  </si>
  <si>
    <t>佐藤　勇介</t>
    <rPh sb="0" eb="2">
      <t>サトウ</t>
    </rPh>
    <rPh sb="3" eb="5">
      <t>ユウスケ</t>
    </rPh>
    <phoneticPr fontId="51"/>
  </si>
  <si>
    <t>小林　希</t>
    <rPh sb="0" eb="2">
      <t>コバヤシ</t>
    </rPh>
    <rPh sb="3" eb="4">
      <t>ノゾミ</t>
    </rPh>
    <phoneticPr fontId="51"/>
  </si>
  <si>
    <t>佐藤　弘美</t>
    <rPh sb="0" eb="2">
      <t>サトウ</t>
    </rPh>
    <rPh sb="3" eb="5">
      <t>ヒロミ</t>
    </rPh>
    <phoneticPr fontId="51"/>
  </si>
  <si>
    <t>菊地　恵子</t>
    <rPh sb="0" eb="2">
      <t>キクチ</t>
    </rPh>
    <rPh sb="3" eb="5">
      <t>ケイコ</t>
    </rPh>
    <phoneticPr fontId="51"/>
  </si>
  <si>
    <t>飛内　侑里</t>
    <rPh sb="0" eb="2">
      <t>トビナイ</t>
    </rPh>
    <rPh sb="3" eb="5">
      <t>ユウリ</t>
    </rPh>
    <phoneticPr fontId="51"/>
  </si>
  <si>
    <t>野村　薫</t>
    <rPh sb="0" eb="2">
      <t>ノムラ</t>
    </rPh>
    <rPh sb="3" eb="4">
      <t>カオル</t>
    </rPh>
    <phoneticPr fontId="51"/>
  </si>
  <si>
    <t>齊藤　あゆみ</t>
    <rPh sb="0" eb="2">
      <t>サイトウ</t>
    </rPh>
    <phoneticPr fontId="51"/>
  </si>
  <si>
    <t>及川　文子</t>
    <rPh sb="0" eb="1">
      <t>オイカワ　　　アヤコ</t>
    </rPh>
    <phoneticPr fontId="51"/>
  </si>
  <si>
    <t>41114</t>
  </si>
  <si>
    <t>小出　美知子</t>
    <rPh sb="0" eb="2">
      <t>コイデ</t>
    </rPh>
    <rPh sb="3" eb="6">
      <t>ミチコ</t>
    </rPh>
    <phoneticPr fontId="51"/>
  </si>
  <si>
    <t>佐藤　豊子</t>
    <rPh sb="0" eb="2">
      <t>サトウ</t>
    </rPh>
    <rPh sb="3" eb="5">
      <t>トヨコ</t>
    </rPh>
    <phoneticPr fontId="51"/>
  </si>
  <si>
    <t>藤垣　祐子</t>
    <rPh sb="0" eb="2">
      <t>フジガキ</t>
    </rPh>
    <rPh sb="3" eb="5">
      <t>ユウコ</t>
    </rPh>
    <phoneticPr fontId="51"/>
  </si>
  <si>
    <t>青葉区・宮城総合支所</t>
    <rPh sb="0" eb="3">
      <t>アオバク</t>
    </rPh>
    <rPh sb="4" eb="6">
      <t>ミヤギ</t>
    </rPh>
    <rPh sb="6" eb="8">
      <t>ソウゴウ</t>
    </rPh>
    <rPh sb="8" eb="10">
      <t>シショ</t>
    </rPh>
    <phoneticPr fontId="11"/>
  </si>
  <si>
    <t>石山　立身</t>
    <rPh sb="0" eb="2">
      <t>イシヤマ</t>
    </rPh>
    <rPh sb="3" eb="4">
      <t>タ</t>
    </rPh>
    <rPh sb="4" eb="5">
      <t>ミ</t>
    </rPh>
    <phoneticPr fontId="51"/>
  </si>
  <si>
    <t>鈴木　明子</t>
    <rPh sb="0" eb="2">
      <t>スズキ</t>
    </rPh>
    <rPh sb="3" eb="5">
      <t>アキコ</t>
    </rPh>
    <phoneticPr fontId="51"/>
  </si>
  <si>
    <t>41601</t>
  </si>
  <si>
    <t>久光　久美子</t>
    <rPh sb="0" eb="2">
      <t>ヒサミツ</t>
    </rPh>
    <rPh sb="3" eb="6">
      <t>　ク　ミ　　コ</t>
    </rPh>
    <phoneticPr fontId="51"/>
  </si>
  <si>
    <t>志小田　舞子</t>
    <rPh sb="0" eb="3">
      <t>シコダ</t>
    </rPh>
    <rPh sb="4" eb="6">
      <t>マイコ</t>
    </rPh>
    <phoneticPr fontId="51"/>
  </si>
  <si>
    <t>村田　寿恵</t>
    <rPh sb="0" eb="2">
      <t>ムラタ</t>
    </rPh>
    <rPh sb="3" eb="5">
      <t>ヒサエ</t>
    </rPh>
    <phoneticPr fontId="51"/>
  </si>
  <si>
    <t>伊藤　美樹</t>
    <rPh sb="0" eb="2">
      <t>イトウ</t>
    </rPh>
    <rPh sb="3" eb="5">
      <t>ミキ</t>
    </rPh>
    <phoneticPr fontId="51"/>
  </si>
  <si>
    <t>41604</t>
  </si>
  <si>
    <t>佐藤　礼子</t>
    <rPh sb="0" eb="2">
      <t>サトウ</t>
    </rPh>
    <rPh sb="3" eb="5">
      <t>レイコ</t>
    </rPh>
    <phoneticPr fontId="51"/>
  </si>
  <si>
    <t>41605</t>
  </si>
  <si>
    <t>佐藤　かおり</t>
    <rPh sb="0" eb="2">
      <t>サトウ</t>
    </rPh>
    <phoneticPr fontId="51"/>
  </si>
  <si>
    <t>41606</t>
  </si>
  <si>
    <t>佐藤　久美子</t>
    <rPh sb="0" eb="2">
      <t>サトウ</t>
    </rPh>
    <rPh sb="3" eb="6">
      <t>クミコ</t>
    </rPh>
    <phoneticPr fontId="51"/>
  </si>
  <si>
    <t>にじいろ保育園</t>
  </si>
  <si>
    <t>とみざわ保育園</t>
  </si>
  <si>
    <t>キッズガーデン・グランママ</t>
  </si>
  <si>
    <t>ニチイキッズ仙台くろまつ保育園</t>
  </si>
  <si>
    <t>ブルーベリーズ保育園</t>
  </si>
  <si>
    <t>ぴっころきっず長町南</t>
  </si>
  <si>
    <t>パティ保育園</t>
  </si>
  <si>
    <t>ぼだい保育園</t>
  </si>
  <si>
    <t>もりのなかま保育園　南仙台園</t>
  </si>
  <si>
    <t>おうち保育園こうとう台</t>
  </si>
  <si>
    <t>保育園ソレイユ</t>
  </si>
  <si>
    <t>にこにこハウス</t>
  </si>
  <si>
    <t>しらとり保育園</t>
  </si>
  <si>
    <t>おおぞら保育園</t>
  </si>
  <si>
    <t>太白だんだん保育園</t>
  </si>
  <si>
    <t>さくらんぼ保育園</t>
  </si>
  <si>
    <t>北・杜のみらい保育園</t>
  </si>
  <si>
    <t>小羊園</t>
  </si>
  <si>
    <t>保育ルーム　きらきら</t>
  </si>
  <si>
    <t>カール大和町ナーサリー</t>
  </si>
  <si>
    <t>やまとみらい八乙女保育園</t>
  </si>
  <si>
    <t>森のプーさん保育園</t>
  </si>
  <si>
    <t>ちびっこひろば保育園</t>
  </si>
  <si>
    <t>愛児園</t>
  </si>
  <si>
    <t>カール荒井ナーサリー</t>
  </si>
  <si>
    <t>カールリトルプリスクール</t>
  </si>
  <si>
    <t>ちゃいるどらんど六丁の目南保育園</t>
  </si>
  <si>
    <t>栗生ひよこ園</t>
  </si>
  <si>
    <t>吉田　一美・皆川　舞</t>
    <rPh sb="0" eb="2">
      <t>ヨシダ</t>
    </rPh>
    <rPh sb="3" eb="5">
      <t>ヒトミ</t>
    </rPh>
    <rPh sb="6" eb="8">
      <t>ミナカワ</t>
    </rPh>
    <rPh sb="9" eb="10">
      <t>マイ</t>
    </rPh>
    <phoneticPr fontId="51"/>
  </si>
  <si>
    <t>高橋　真由美・鈴木　めぐみ</t>
    <rPh sb="0" eb="2">
      <t>タカハシ</t>
    </rPh>
    <rPh sb="3" eb="6">
      <t>マユミ</t>
    </rPh>
    <phoneticPr fontId="51"/>
  </si>
  <si>
    <t>川村　隆・川村　真紀</t>
    <rPh sb="0" eb="2">
      <t>カワムラ</t>
    </rPh>
    <rPh sb="3" eb="4">
      <t>タカシ</t>
    </rPh>
    <rPh sb="5" eb="7">
      <t>カワムラ</t>
    </rPh>
    <rPh sb="8" eb="10">
      <t>マキ</t>
    </rPh>
    <phoneticPr fontId="51"/>
  </si>
  <si>
    <t>遊佐　ひろ子・畠山　祐子</t>
    <rPh sb="0" eb="2">
      <t>ユサ</t>
    </rPh>
    <rPh sb="5" eb="6">
      <t>コ</t>
    </rPh>
    <phoneticPr fontId="51"/>
  </si>
  <si>
    <t>岸　麻記子・天間　千栄子</t>
    <rPh sb="0" eb="1">
      <t>キシ</t>
    </rPh>
    <rPh sb="2" eb="5">
      <t>マキコ</t>
    </rPh>
    <rPh sb="6" eb="7">
      <t>テン</t>
    </rPh>
    <rPh sb="7" eb="8">
      <t>マ</t>
    </rPh>
    <rPh sb="9" eb="12">
      <t>チエコ</t>
    </rPh>
    <phoneticPr fontId="51"/>
  </si>
  <si>
    <t>菅野　淳・菅野　美紀</t>
    <rPh sb="0" eb="2">
      <t>カンノ</t>
    </rPh>
    <rPh sb="3" eb="4">
      <t>アツシ</t>
    </rPh>
    <rPh sb="5" eb="7">
      <t>カンノ</t>
    </rPh>
    <rPh sb="8" eb="10">
      <t>ミキ</t>
    </rPh>
    <phoneticPr fontId="51"/>
  </si>
  <si>
    <t>小野　敬子・酒井　リエ子</t>
    <rPh sb="0" eb="2">
      <t>オノ</t>
    </rPh>
    <rPh sb="3" eb="5">
      <t>ケイコ</t>
    </rPh>
    <rPh sb="6" eb="8">
      <t>サカイ</t>
    </rPh>
    <rPh sb="11" eb="12">
      <t>コ</t>
    </rPh>
    <phoneticPr fontId="51"/>
  </si>
  <si>
    <t>事業所内保育事業　小規模保育事業Ａ型・Ｂ型・保育所型</t>
    <rPh sb="0" eb="3">
      <t>ジギョウショ</t>
    </rPh>
    <rPh sb="3" eb="4">
      <t>ナイ</t>
    </rPh>
    <rPh sb="4" eb="6">
      <t>ホイク</t>
    </rPh>
    <rPh sb="6" eb="8">
      <t>ジギョウ</t>
    </rPh>
    <rPh sb="9" eb="12">
      <t>ショウキボ</t>
    </rPh>
    <rPh sb="12" eb="14">
      <t>ホイク</t>
    </rPh>
    <rPh sb="14" eb="16">
      <t>ジギョウ</t>
    </rPh>
    <rPh sb="17" eb="18">
      <t>ガタ</t>
    </rPh>
    <rPh sb="20" eb="21">
      <t>ガタ</t>
    </rPh>
    <rPh sb="22" eb="24">
      <t>ホイク</t>
    </rPh>
    <rPh sb="24" eb="25">
      <t>ショ</t>
    </rPh>
    <rPh sb="25" eb="26">
      <t>ガタ</t>
    </rPh>
    <phoneticPr fontId="5"/>
  </si>
  <si>
    <t>幼稚園</t>
    <rPh sb="0" eb="3">
      <t>ヨウチエン</t>
    </rPh>
    <phoneticPr fontId="5"/>
  </si>
  <si>
    <t>Ａ型</t>
    <rPh sb="1" eb="2">
      <t>ガタ</t>
    </rPh>
    <phoneticPr fontId="11"/>
  </si>
  <si>
    <t>11117</t>
  </si>
  <si>
    <t>11122</t>
  </si>
  <si>
    <t>ワタキュー保育園北四番丁園</t>
    <rPh sb="5" eb="8">
      <t>ホイクエン</t>
    </rPh>
    <rPh sb="8" eb="12">
      <t>キタヨバンチョウ</t>
    </rPh>
    <rPh sb="12" eb="13">
      <t>エン</t>
    </rPh>
    <phoneticPr fontId="41"/>
  </si>
  <si>
    <t>11209</t>
  </si>
  <si>
    <t>ビックママランド支倉園</t>
    <rPh sb="8" eb="10">
      <t>ハセクラ</t>
    </rPh>
    <rPh sb="10" eb="11">
      <t>エン</t>
    </rPh>
    <phoneticPr fontId="41"/>
  </si>
  <si>
    <t>11222</t>
  </si>
  <si>
    <t>わくわくモリモリ保育所</t>
    <rPh sb="8" eb="10">
      <t>ホイク</t>
    </rPh>
    <rPh sb="10" eb="11">
      <t>ショ</t>
    </rPh>
    <phoneticPr fontId="41"/>
  </si>
  <si>
    <t>11224</t>
  </si>
  <si>
    <t>11225</t>
  </si>
  <si>
    <t>あすと長町保育所</t>
    <rPh sb="3" eb="5">
      <t>ナガマチ</t>
    </rPh>
    <rPh sb="5" eb="7">
      <t>ホイク</t>
    </rPh>
    <rPh sb="7" eb="8">
      <t>ショ</t>
    </rPh>
    <phoneticPr fontId="41"/>
  </si>
  <si>
    <t>11301</t>
  </si>
  <si>
    <t>11311</t>
  </si>
  <si>
    <t>もりのひろば保育園</t>
    <rPh sb="6" eb="9">
      <t>ホイクエン</t>
    </rPh>
    <phoneticPr fontId="41"/>
  </si>
  <si>
    <t>11316</t>
  </si>
  <si>
    <t>Ｂ型</t>
    <rPh sb="1" eb="2">
      <t>ガタ</t>
    </rPh>
    <phoneticPr fontId="11"/>
  </si>
  <si>
    <t>11406</t>
  </si>
  <si>
    <t>ヤクルト二日町つばめ保育園</t>
    <rPh sb="4" eb="7">
      <t>フツカマチ</t>
    </rPh>
    <rPh sb="10" eb="13">
      <t>ホイクエン</t>
    </rPh>
    <phoneticPr fontId="41"/>
  </si>
  <si>
    <t>11408</t>
  </si>
  <si>
    <t>きらきら保育園</t>
    <rPh sb="4" eb="7">
      <t>ホイクエン</t>
    </rPh>
    <phoneticPr fontId="41"/>
  </si>
  <si>
    <t>11412</t>
  </si>
  <si>
    <t>ヤクルトあやしつばめ保育園</t>
    <rPh sb="10" eb="13">
      <t>ホイクエン</t>
    </rPh>
    <phoneticPr fontId="41"/>
  </si>
  <si>
    <t>11424</t>
  </si>
  <si>
    <t>保育所型</t>
    <rPh sb="0" eb="2">
      <t>ホイク</t>
    </rPh>
    <rPh sb="2" eb="3">
      <t>ショ</t>
    </rPh>
    <rPh sb="3" eb="4">
      <t>ガタ</t>
    </rPh>
    <phoneticPr fontId="11"/>
  </si>
  <si>
    <t>エスパルキッズ保育園</t>
    <rPh sb="7" eb="10">
      <t>ホイクエン</t>
    </rPh>
    <phoneticPr fontId="42"/>
  </si>
  <si>
    <t>コープこやぎの保育園</t>
    <rPh sb="7" eb="10">
      <t>ホイクエン</t>
    </rPh>
    <phoneticPr fontId="42"/>
  </si>
  <si>
    <t>南中山すいせん保育園</t>
    <phoneticPr fontId="42"/>
  </si>
  <si>
    <t>キッズ・マークトゥエイン</t>
    <phoneticPr fontId="11"/>
  </si>
  <si>
    <t>せせらぎ保育園</t>
    <rPh sb="4" eb="7">
      <t>ホイクエン</t>
    </rPh>
    <phoneticPr fontId="42"/>
  </si>
  <si>
    <t>施設CD</t>
    <rPh sb="0" eb="2">
      <t>シセツ</t>
    </rPh>
    <phoneticPr fontId="6"/>
  </si>
  <si>
    <t>施設類型</t>
    <rPh sb="0" eb="2">
      <t>シセツ</t>
    </rPh>
    <rPh sb="2" eb="4">
      <t>ルイケイ</t>
    </rPh>
    <phoneticPr fontId="6"/>
  </si>
  <si>
    <t>設置者住所</t>
    <rPh sb="0" eb="3">
      <t>セッチシャ</t>
    </rPh>
    <rPh sb="3" eb="5">
      <t>ジュウショ</t>
    </rPh>
    <phoneticPr fontId="7"/>
  </si>
  <si>
    <t>設置者</t>
    <rPh sb="0" eb="3">
      <t>セッチシャ</t>
    </rPh>
    <phoneticPr fontId="7"/>
  </si>
  <si>
    <t>仙台市太白区茂庭台２－１５－２０　</t>
  </si>
  <si>
    <t>社会福祉法人宮城県福祉事業協会</t>
  </si>
  <si>
    <t>仙台市青葉区新坂町１２－１　</t>
  </si>
  <si>
    <t>宗教法人荘厳寺</t>
  </si>
  <si>
    <t>仙台市青葉区宮町１－４－４７　</t>
  </si>
  <si>
    <t>社会福祉法人青葉福祉会</t>
  </si>
  <si>
    <t>仙台市青葉区葉山町８－１　</t>
  </si>
  <si>
    <t>社会福祉法人仙台市社会事業協会</t>
  </si>
  <si>
    <t>仙台市青葉区片平２－１－２　</t>
  </si>
  <si>
    <t>社会福祉法人木這子</t>
  </si>
  <si>
    <t>仙台市宮城野区新田東２－５－５　</t>
  </si>
  <si>
    <t>社会福祉法人仙台市民生児童委員会</t>
  </si>
  <si>
    <t>仙台市青葉区春日町５－２５　えりあ２１ビル</t>
  </si>
  <si>
    <t>株式会社マザーズえりあサービス　マザーズ・ばんすい保育園</t>
  </si>
  <si>
    <t>東京都中央区日本橋浜町２－４４－４</t>
  </si>
  <si>
    <t>社会福祉法人信和会</t>
  </si>
  <si>
    <t>仙台市青葉区五橋１－６－１５　</t>
  </si>
  <si>
    <t>宗教法人日本基督教団仙台五橋教会</t>
  </si>
  <si>
    <t>仙台市青葉区上杉１－１０－２５　コンバウス上杉第一</t>
  </si>
  <si>
    <t>有限会社オリン</t>
  </si>
  <si>
    <t>仙台市青葉区柏木１－１－３６　</t>
  </si>
  <si>
    <t>社会福祉法人柏木福祉会</t>
  </si>
  <si>
    <t>仙台市宮城野区出花１丁目２７９番地　</t>
  </si>
  <si>
    <t>社会福祉法人円周福祉会</t>
  </si>
  <si>
    <t>新潟市東区粟山７０６－１　</t>
  </si>
  <si>
    <t>社会福祉法人勇樹会</t>
  </si>
  <si>
    <t>東京都渋谷区渋谷１－２－５　MFPR渋谷ビル13階</t>
  </si>
  <si>
    <t>社会福祉法人どろんこ会</t>
  </si>
  <si>
    <t>社会福祉法人みらい</t>
  </si>
  <si>
    <t>仙台市青葉区中山２－１７－１　</t>
  </si>
  <si>
    <t>株式会社トムズ</t>
  </si>
  <si>
    <t>仙台市泉区上谷刈１－６－３０　</t>
  </si>
  <si>
    <t>特定非営利活動法人こどもステーション・MIYAGI</t>
  </si>
  <si>
    <t>仙台市青葉区春日町５－２５　</t>
  </si>
  <si>
    <t>株式会社マザーズえりあサービス　マザーズ・エスパル保育園</t>
  </si>
  <si>
    <t>仙台市青葉区中央４－３－２８　朝市ビル３階</t>
  </si>
  <si>
    <t>特定非営利活動法人朝市センター保育園</t>
  </si>
  <si>
    <t>仙台市泉区上谷刈１－６－３０</t>
  </si>
  <si>
    <t>仙台市青葉区春日町５－２５</t>
  </si>
  <si>
    <t>社会福祉法人マザーズ福祉会</t>
  </si>
  <si>
    <t>仙台市青葉区土樋一丁目１－１５</t>
  </si>
  <si>
    <t>公益財団法人鉄道弘済会</t>
  </si>
  <si>
    <t>仙台市太白区袋原字内手７１　</t>
  </si>
  <si>
    <t>宗教法人真宗大谷派宝林寺</t>
  </si>
  <si>
    <t>仙台市青葉区立町９－７　</t>
  </si>
  <si>
    <t>仙台市太白区長町４－７－１５　</t>
  </si>
  <si>
    <t>社会福祉法人愛光福祉会</t>
  </si>
  <si>
    <t>仙台市青葉区霊屋下２３－５　</t>
  </si>
  <si>
    <t>学校法人瑞鳳学園</t>
  </si>
  <si>
    <t>仙台市宮城野区田子字富里１５３　</t>
  </si>
  <si>
    <t>社会福祉法人宮城厚生福祉会</t>
  </si>
  <si>
    <t>仙台市泉区虹の丘１－１８－２　</t>
  </si>
  <si>
    <t>学校法人三島学園</t>
  </si>
  <si>
    <t>仙台市太白区金剛沢１－５－３５　</t>
  </si>
  <si>
    <t>学校法人西多賀学園</t>
  </si>
  <si>
    <t>仙台市太白区郡山４－１３－４　</t>
  </si>
  <si>
    <t>学校法人沼田学園</t>
  </si>
  <si>
    <t>柴田郡村田町大字足立字上ヶ戸１７－５　</t>
  </si>
  <si>
    <t>社会福祉法人柏松会</t>
  </si>
  <si>
    <t>愛知県名古屋市東区葵３－１５－３１</t>
  </si>
  <si>
    <t>株式会社日本保育サービス</t>
  </si>
  <si>
    <t>名取市手倉田字山２０８－１　</t>
  </si>
  <si>
    <t>社会福祉法人宮城福祉会</t>
  </si>
  <si>
    <t>株式会社タスク・フォースミテラ</t>
  </si>
  <si>
    <t>仙台市太白区茂庭台２－１５－２５</t>
  </si>
  <si>
    <t>仙台市太白区茂庭字人来田西３０－１　</t>
  </si>
  <si>
    <t>株式会社仙台ジュニア体育研究所</t>
  </si>
  <si>
    <t>株式会社アイグラン</t>
  </si>
  <si>
    <t>宮城県名取市愛の杜１－２－１０</t>
  </si>
  <si>
    <t>株式会社たけやま</t>
  </si>
  <si>
    <t>埼玉県飯能市永田５２７－２</t>
  </si>
  <si>
    <t>株式会社JCIきっず</t>
  </si>
  <si>
    <t>02143</t>
  </si>
  <si>
    <t>YMCA長町保育園</t>
  </si>
  <si>
    <t>仙台市宮城野区五輪１－４－２０　</t>
  </si>
  <si>
    <t>社会福祉法人五城福祉会</t>
  </si>
  <si>
    <t>仙台市宮城野区鶴ヶ谷５－１７－１　</t>
  </si>
  <si>
    <t>社会福祉法人希望園</t>
  </si>
  <si>
    <t>仙台市青葉区本町２－１１－１０　</t>
  </si>
  <si>
    <t>学校法人菅原学園</t>
  </si>
  <si>
    <t>仙台市宮城野区出花１－２７９　</t>
  </si>
  <si>
    <t>保育園ワタキューキンダーハイム</t>
  </si>
  <si>
    <t>京都府綴喜郡井手町大字多賀小字茶臼塚１２－２　</t>
  </si>
  <si>
    <t>ワタキューセイモア株式会社</t>
  </si>
  <si>
    <t>仙台岩切あおぞら保育園</t>
  </si>
  <si>
    <t>アスク小鶴新田保育園</t>
  </si>
  <si>
    <t>ニチイキッズ仙台さかえ保育園</t>
  </si>
  <si>
    <t>株式会社ニチイ学館</t>
  </si>
  <si>
    <t>仙台市宮城野区小田原２－１－３２　</t>
  </si>
  <si>
    <t>仙台市青葉区栗生１－２５－１　</t>
  </si>
  <si>
    <t>岩沼市押分字水先５－６　</t>
  </si>
  <si>
    <t>社会福祉法人はるかぜ福祉会</t>
  </si>
  <si>
    <t>仙台市泉区北中山４－２６－１８　</t>
  </si>
  <si>
    <t>03132</t>
  </si>
  <si>
    <t>パプリカ保育園</t>
  </si>
  <si>
    <t>仙台市宮城野区苦竹２－３－２　</t>
  </si>
  <si>
    <t>株式会社秋桜</t>
  </si>
  <si>
    <t>宮城県石巻市大街道西２－７－４７</t>
  </si>
  <si>
    <t>社会福祉法人喬希会</t>
  </si>
  <si>
    <t>03141</t>
  </si>
  <si>
    <t>つばめ保育園</t>
  </si>
  <si>
    <t>03142</t>
  </si>
  <si>
    <t>榴岡なないろ保育園</t>
  </si>
  <si>
    <t>仙台市若林区元茶畑１０－２１　</t>
  </si>
  <si>
    <t>社会福祉法人仙台愛隣会</t>
  </si>
  <si>
    <t>仙台市若林区新寺３－８－５　</t>
  </si>
  <si>
    <t>社会福祉法人仙慈会</t>
  </si>
  <si>
    <t>仙台市若林区卸町２－１－１７　</t>
  </si>
  <si>
    <t>仙台市若林区上飯田１－３－４６　</t>
  </si>
  <si>
    <t>仙台市若林区大和町５－６－３３　</t>
  </si>
  <si>
    <t>株式会社瑞穂</t>
  </si>
  <si>
    <t>社会福祉法人瑞鳳福祉会</t>
  </si>
  <si>
    <t>仙台市青葉区芋沢字畑前北６２　</t>
  </si>
  <si>
    <t>社会福祉法人千代福祉会</t>
  </si>
  <si>
    <t>株式会社マザーズえりあサービス</t>
  </si>
  <si>
    <t>東京都文京区本郷３－２３－１６　</t>
  </si>
  <si>
    <t>学校法人三幸学園</t>
  </si>
  <si>
    <t>東京都渋谷区渋谷１－２－５　ＭＦＰＲ渋谷ビル１３Ｆ</t>
  </si>
  <si>
    <t>さいたま市大宮区仲町１－５４－３　</t>
  </si>
  <si>
    <t>社会福祉法人カナの会</t>
  </si>
  <si>
    <t>埼玉県さいたま市大宮区仲町１－５４－３</t>
  </si>
  <si>
    <t>東京都中央区銀座７－１６－１２　Ｇ－７ビルディング</t>
  </si>
  <si>
    <t>株式会社モード・プランニング・ジャパン</t>
  </si>
  <si>
    <t>仙台市若林区伊在３－９－４</t>
  </si>
  <si>
    <t>大崎市古川穂波３－４－３８　</t>
  </si>
  <si>
    <t>社会福祉法人宮城愛育会</t>
  </si>
  <si>
    <t>仙台市青葉区小松島新堤７－１　</t>
  </si>
  <si>
    <t>社会福祉法人仙台キリスト教育児院</t>
  </si>
  <si>
    <t>仙台市泉区南光台東１－５１－１　</t>
  </si>
  <si>
    <t>学校法人村山学園</t>
  </si>
  <si>
    <t>仙台市泉区東黒松１９－３４　</t>
  </si>
  <si>
    <t>富谷市上桜木２－１－９　</t>
  </si>
  <si>
    <t>社会福祉法人三矢会</t>
  </si>
  <si>
    <t>仙台市泉区八乙女中央２－２－１０</t>
  </si>
  <si>
    <t>株式会社らぽむ</t>
  </si>
  <si>
    <t>仙台市泉区紫山４－２０－２</t>
  </si>
  <si>
    <t>株式会社いちにいさん</t>
  </si>
  <si>
    <t>05131</t>
  </si>
  <si>
    <t>やまとみらい南光台東保育園</t>
  </si>
  <si>
    <t>社会福祉法人やまとみらい福祉会</t>
  </si>
  <si>
    <t>05132</t>
  </si>
  <si>
    <t>向陽台はるかぜ保育園</t>
  </si>
  <si>
    <t>仙台市青葉区国見ヶ丘６－１４９－１　</t>
  </si>
  <si>
    <t>社会福祉法人東北福祉会</t>
  </si>
  <si>
    <t>角田市島田字御蔵林５９　</t>
  </si>
  <si>
    <t>社会福祉法人恵萩会</t>
  </si>
  <si>
    <t>06112</t>
  </si>
  <si>
    <t>川前ぱれっと保育園</t>
  </si>
  <si>
    <t>聖クリストファ幼稚園</t>
  </si>
  <si>
    <t>仙台バプテスト教会幼稚園</t>
  </si>
  <si>
    <t>しらとり幼稚園</t>
  </si>
  <si>
    <t>ふくむろ幼稚園</t>
  </si>
  <si>
    <t>上田子幼稚園</t>
  </si>
  <si>
    <t>はなぶさ幼稚園</t>
  </si>
  <si>
    <t>エコールノワール幼稚園</t>
  </si>
  <si>
    <t>やまと幼稚園</t>
  </si>
  <si>
    <t>小さき花幼稚園</t>
  </si>
  <si>
    <t>聖ルカ幼稚園</t>
  </si>
  <si>
    <t>太陽幼稚園</t>
  </si>
  <si>
    <t>中田幼稚園</t>
  </si>
  <si>
    <t>八木山カトリック幼稚園</t>
  </si>
  <si>
    <t>31102</t>
  </si>
  <si>
    <t>31103</t>
  </si>
  <si>
    <t>31104</t>
  </si>
  <si>
    <t>31105</t>
  </si>
  <si>
    <t>31106</t>
  </si>
  <si>
    <t>31108</t>
  </si>
  <si>
    <t>31109</t>
  </si>
  <si>
    <t>31110</t>
  </si>
  <si>
    <t>31112</t>
  </si>
  <si>
    <t>仙台市青葉区上杉4丁目5-5</t>
  </si>
  <si>
    <t>31113</t>
  </si>
  <si>
    <t>31114</t>
  </si>
  <si>
    <t>31115</t>
  </si>
  <si>
    <t>31116</t>
  </si>
  <si>
    <t>31117</t>
  </si>
  <si>
    <t>31118</t>
  </si>
  <si>
    <t>一般社団法人　共同保育所ちろりん村</t>
  </si>
  <si>
    <t>31119</t>
  </si>
  <si>
    <t>株式会社　Ｆ＆Ｓ</t>
  </si>
  <si>
    <t>31120</t>
  </si>
  <si>
    <t>仙台市青葉区二日町17-17BRAVI北四番丁2F</t>
  </si>
  <si>
    <t>31121</t>
  </si>
  <si>
    <t>31122</t>
  </si>
  <si>
    <t>31123</t>
  </si>
  <si>
    <t>31124</t>
  </si>
  <si>
    <t>31125</t>
  </si>
  <si>
    <t>31126</t>
  </si>
  <si>
    <t>31127</t>
  </si>
  <si>
    <t>31128</t>
  </si>
  <si>
    <t>有限会社　カール英会話ほいくえん</t>
  </si>
  <si>
    <t>31202</t>
  </si>
  <si>
    <t>31203</t>
  </si>
  <si>
    <t>31204</t>
  </si>
  <si>
    <t>31205</t>
  </si>
  <si>
    <t>31206</t>
  </si>
  <si>
    <t>31207</t>
  </si>
  <si>
    <t>31210</t>
  </si>
  <si>
    <t>31212</t>
  </si>
  <si>
    <t>31214</t>
  </si>
  <si>
    <t>株式会社　佐藤商会</t>
  </si>
  <si>
    <t>31215</t>
  </si>
  <si>
    <t>一般社団法人　アイルアーク</t>
  </si>
  <si>
    <t>31216</t>
  </si>
  <si>
    <t>ペンギンナーサリースクールせんだい</t>
  </si>
  <si>
    <t>31301</t>
  </si>
  <si>
    <t xml:space="preserve">東京都渋谷区道玄坂1－12－1渋谷マークシティウェスト17階 </t>
  </si>
  <si>
    <t>31302</t>
  </si>
  <si>
    <t>31303</t>
  </si>
  <si>
    <t>31305</t>
  </si>
  <si>
    <t>31306</t>
  </si>
  <si>
    <t>31307</t>
  </si>
  <si>
    <t>31308</t>
  </si>
  <si>
    <t>31309</t>
  </si>
  <si>
    <t>31310</t>
  </si>
  <si>
    <t>31311</t>
  </si>
  <si>
    <t>特定非営利活動法人　空飛ぶくぢらの会</t>
  </si>
  <si>
    <t>31312</t>
  </si>
  <si>
    <t>学校法人　ろりぽっぷ学園</t>
  </si>
  <si>
    <t>31313</t>
  </si>
  <si>
    <t>学校法人　岩沼学園</t>
  </si>
  <si>
    <t>31314</t>
  </si>
  <si>
    <t>31316</t>
  </si>
  <si>
    <t>特定非営利活動法人　アスイク</t>
  </si>
  <si>
    <t>31401</t>
  </si>
  <si>
    <t>31402</t>
  </si>
  <si>
    <t>株式会社　プライムツーワン</t>
  </si>
  <si>
    <t>31403</t>
  </si>
  <si>
    <t>株式会社　Lateral Kids</t>
  </si>
  <si>
    <t>31404</t>
  </si>
  <si>
    <t>31405</t>
  </si>
  <si>
    <t>31407</t>
  </si>
  <si>
    <t>31408</t>
  </si>
  <si>
    <t>31409</t>
  </si>
  <si>
    <t>31410</t>
  </si>
  <si>
    <t>株式会社　ちゃいるどらんど</t>
  </si>
  <si>
    <t>31411</t>
  </si>
  <si>
    <t>31412</t>
  </si>
  <si>
    <t>株式会社　ちびっこひろば保育園</t>
  </si>
  <si>
    <t>31413</t>
  </si>
  <si>
    <t>31414</t>
  </si>
  <si>
    <t>31415</t>
  </si>
  <si>
    <t>31503</t>
  </si>
  <si>
    <t>31505</t>
  </si>
  <si>
    <t>31506</t>
  </si>
  <si>
    <t>31507</t>
  </si>
  <si>
    <t>31508</t>
  </si>
  <si>
    <t>31510</t>
  </si>
  <si>
    <t>31511</t>
  </si>
  <si>
    <t>31512</t>
  </si>
  <si>
    <t>仙台市泉区南光台3丁目17-22</t>
  </si>
  <si>
    <t>31603</t>
  </si>
  <si>
    <t>31604</t>
  </si>
  <si>
    <t>おひさま保育園　</t>
  </si>
  <si>
    <t>32103</t>
  </si>
  <si>
    <t>32105</t>
  </si>
  <si>
    <t>一般社団法人　Ｐｌｕｍ</t>
  </si>
  <si>
    <t>32109</t>
  </si>
  <si>
    <t>32112</t>
  </si>
  <si>
    <t>32203</t>
  </si>
  <si>
    <t>32205</t>
  </si>
  <si>
    <t>一般社団法人　ぽっかぽか</t>
  </si>
  <si>
    <t>32402</t>
  </si>
  <si>
    <t>東京都豊島区東池袋1-44-3　池袋ISPタマビル</t>
  </si>
  <si>
    <t>32505</t>
  </si>
  <si>
    <t>32507</t>
  </si>
  <si>
    <t>32603</t>
  </si>
  <si>
    <t>33101</t>
  </si>
  <si>
    <t>33102</t>
  </si>
  <si>
    <t>33103</t>
  </si>
  <si>
    <t>33202</t>
  </si>
  <si>
    <t>33301</t>
  </si>
  <si>
    <t>33302</t>
  </si>
  <si>
    <t>41102</t>
  </si>
  <si>
    <t>41103</t>
  </si>
  <si>
    <t>41107</t>
  </si>
  <si>
    <t>41109</t>
  </si>
  <si>
    <t>41110</t>
  </si>
  <si>
    <t>41112</t>
  </si>
  <si>
    <t>41204</t>
  </si>
  <si>
    <t>41205</t>
  </si>
  <si>
    <t>41302</t>
  </si>
  <si>
    <t>41303</t>
  </si>
  <si>
    <t>41307</t>
  </si>
  <si>
    <t>41403</t>
  </si>
  <si>
    <t>41405</t>
  </si>
  <si>
    <t>41407</t>
  </si>
  <si>
    <t>41408</t>
  </si>
  <si>
    <t>41409</t>
  </si>
  <si>
    <t>41410</t>
  </si>
  <si>
    <t>41411</t>
  </si>
  <si>
    <t>41412</t>
  </si>
  <si>
    <t>41413</t>
  </si>
  <si>
    <t>41414</t>
  </si>
  <si>
    <t>41502</t>
  </si>
  <si>
    <t>41503</t>
  </si>
  <si>
    <t>41505</t>
  </si>
  <si>
    <t>41506</t>
  </si>
  <si>
    <t>41512</t>
  </si>
  <si>
    <t>41514</t>
  </si>
  <si>
    <t>41517</t>
  </si>
  <si>
    <t>41518</t>
  </si>
  <si>
    <t>41519</t>
  </si>
  <si>
    <t>41520</t>
  </si>
  <si>
    <t>61103</t>
  </si>
  <si>
    <t>61104</t>
  </si>
  <si>
    <t>61105</t>
  </si>
  <si>
    <t>61401</t>
  </si>
  <si>
    <t>61402</t>
  </si>
  <si>
    <t>61501</t>
  </si>
  <si>
    <t>62101</t>
  </si>
  <si>
    <t>宮城中央ヤクルト販売　株式会社</t>
  </si>
  <si>
    <t>62501</t>
  </si>
  <si>
    <t>62601</t>
  </si>
  <si>
    <t>63102</t>
  </si>
  <si>
    <t>63201</t>
  </si>
  <si>
    <t>63501</t>
  </si>
  <si>
    <t>南中山すいせん保育園</t>
  </si>
  <si>
    <t>63502</t>
  </si>
  <si>
    <t>キッズ・マークトゥエイン</t>
  </si>
  <si>
    <t>63603</t>
  </si>
  <si>
    <t>仙台市宮城野区東仙台６－８－２０　</t>
  </si>
  <si>
    <t>仙台市宮城野区枡江１－２　</t>
  </si>
  <si>
    <t>仙台市宮城野区岩切字高江45</t>
  </si>
  <si>
    <t>仙台市太白区西中田6－8－20</t>
  </si>
  <si>
    <t>仙台市太白区中田４－１－３－１　</t>
  </si>
  <si>
    <t>仙台市泉区小角字大満寺22-4</t>
  </si>
  <si>
    <t>仙台市若林区新寺3-8-5　</t>
  </si>
  <si>
    <t>仙台市青葉区旭ケ丘二丁目22-21</t>
  </si>
  <si>
    <t>仙台市宮城野区燕沢1丁目15-25</t>
  </si>
  <si>
    <t>仙台市若林区六丁の目南町4-38</t>
  </si>
  <si>
    <t>仙台市若林区六丁の目西町３－４１　</t>
  </si>
  <si>
    <t>73301</t>
  </si>
  <si>
    <t>私立保育所</t>
    <rPh sb="0" eb="4">
      <t>シリツホイク</t>
    </rPh>
    <rPh sb="4" eb="5">
      <t>ショ</t>
    </rPh>
    <phoneticPr fontId="11"/>
  </si>
  <si>
    <t>給付のおうち保育園</t>
    <rPh sb="0" eb="2">
      <t>キュウフ</t>
    </rPh>
    <rPh sb="6" eb="9">
      <t>ホイクエン</t>
    </rPh>
    <phoneticPr fontId="11"/>
  </si>
  <si>
    <t>（４）</t>
    <phoneticPr fontId="6"/>
  </si>
  <si>
    <t>作成の手引き</t>
    <rPh sb="0" eb="2">
      <t>サクセイ</t>
    </rPh>
    <rPh sb="3" eb="5">
      <t>テビ</t>
    </rPh>
    <phoneticPr fontId="5"/>
  </si>
  <si>
    <t>（５）</t>
    <phoneticPr fontId="5"/>
  </si>
  <si>
    <t>（６）</t>
    <phoneticPr fontId="5"/>
  </si>
  <si>
    <t>（７）</t>
    <phoneticPr fontId="5"/>
  </si>
  <si>
    <t>（８）</t>
    <phoneticPr fontId="5"/>
  </si>
  <si>
    <t>（９）</t>
    <phoneticPr fontId="5"/>
  </si>
  <si>
    <t>加算当年度に係る残額の支払い</t>
    <rPh sb="0" eb="2">
      <t>カサン</t>
    </rPh>
    <rPh sb="2" eb="5">
      <t>トウネンド</t>
    </rPh>
    <rPh sb="6" eb="7">
      <t>カカ</t>
    </rPh>
    <rPh sb="8" eb="10">
      <t>ザンガク</t>
    </rPh>
    <rPh sb="11" eb="13">
      <t>シハラ</t>
    </rPh>
    <phoneticPr fontId="5"/>
  </si>
  <si>
    <t>処遇改善等加算Ⅱによる支払い</t>
    <rPh sb="0" eb="4">
      <t>ショグウカイゼン</t>
    </rPh>
    <rPh sb="4" eb="5">
      <t>ナド</t>
    </rPh>
    <rPh sb="5" eb="7">
      <t>カサン</t>
    </rPh>
    <rPh sb="11" eb="13">
      <t>シハラ</t>
    </rPh>
    <phoneticPr fontId="5"/>
  </si>
  <si>
    <t>処遇改善等加算Ⅱ人数A</t>
    <rPh sb="0" eb="7">
      <t>ショグウカイゼンナドカサン</t>
    </rPh>
    <rPh sb="8" eb="10">
      <t>ニンズウ</t>
    </rPh>
    <phoneticPr fontId="7"/>
  </si>
  <si>
    <t>処遇改善等加算Ⅱ人数B</t>
    <rPh sb="0" eb="8">
      <t>ショグウカイゼンナドカサン２</t>
    </rPh>
    <rPh sb="8" eb="10">
      <t>ニンズウ</t>
    </rPh>
    <phoneticPr fontId="7"/>
  </si>
  <si>
    <t>※　「①欄の金額＞②欄の金額」となっている場合には，残る加算残額に対応する賃金の支払い予定についても③欄に記入し，当該賃金について速やかに支払うとともに，支払い後に改めて本様式による実績報告書を提出すること。</t>
    <phoneticPr fontId="6"/>
  </si>
  <si>
    <t>※　別紙様式５別添２の「同一事業者内における拠出実績額・受入実績額一覧表」を添付すること。</t>
    <rPh sb="2" eb="3">
      <t>ベツ</t>
    </rPh>
    <rPh sb="3" eb="4">
      <t>カミ</t>
    </rPh>
    <rPh sb="4" eb="6">
      <t>ヨウシキ</t>
    </rPh>
    <rPh sb="7" eb="9">
      <t>ベッテン</t>
    </rPh>
    <rPh sb="12" eb="14">
      <t>ドウイツ</t>
    </rPh>
    <rPh sb="14" eb="16">
      <t>ジギョウ</t>
    </rPh>
    <rPh sb="16" eb="17">
      <t>シャ</t>
    </rPh>
    <rPh sb="17" eb="18">
      <t>ナイ</t>
    </rPh>
    <rPh sb="22" eb="24">
      <t>キョシュツ</t>
    </rPh>
    <rPh sb="24" eb="26">
      <t>ジッセキ</t>
    </rPh>
    <rPh sb="26" eb="27">
      <t>ガク</t>
    </rPh>
    <rPh sb="28" eb="29">
      <t>ウ</t>
    </rPh>
    <rPh sb="29" eb="30">
      <t>イ</t>
    </rPh>
    <rPh sb="30" eb="32">
      <t>ジッセキ</t>
    </rPh>
    <rPh sb="32" eb="33">
      <t>ガク</t>
    </rPh>
    <rPh sb="33" eb="35">
      <t>イチラン</t>
    </rPh>
    <rPh sb="35" eb="36">
      <t>ヒョウ</t>
    </rPh>
    <rPh sb="38" eb="40">
      <t>テンプ</t>
    </rPh>
    <phoneticPr fontId="6"/>
  </si>
  <si>
    <t>別紙様式7別添1(6)又は(7)における「処遇改善等加算Ⅱによる賃金改善額」の「うち基準翌年度から加算当年度における賃金改善分」を対象職員ごとに算出して記入すること。法定福利費等の事業主負担額を除く。</t>
    <rPh sb="0" eb="2">
      <t>ベッシ</t>
    </rPh>
    <rPh sb="2" eb="4">
      <t>ヨウシキ</t>
    </rPh>
    <rPh sb="5" eb="7">
      <t>ベッテン</t>
    </rPh>
    <rPh sb="11" eb="12">
      <t>マタ</t>
    </rPh>
    <rPh sb="21" eb="23">
      <t>ショグウ</t>
    </rPh>
    <rPh sb="23" eb="26">
      <t>カイゼンナド</t>
    </rPh>
    <rPh sb="26" eb="28">
      <t>カサン</t>
    </rPh>
    <rPh sb="32" eb="34">
      <t>チンギン</t>
    </rPh>
    <rPh sb="34" eb="36">
      <t>カイゼン</t>
    </rPh>
    <rPh sb="36" eb="37">
      <t>ガク</t>
    </rPh>
    <rPh sb="42" eb="44">
      <t>キジュン</t>
    </rPh>
    <rPh sb="44" eb="47">
      <t>ヨクネンド</t>
    </rPh>
    <rPh sb="49" eb="51">
      <t>カサン</t>
    </rPh>
    <rPh sb="51" eb="54">
      <t>トウネンド</t>
    </rPh>
    <rPh sb="58" eb="60">
      <t>チンギン</t>
    </rPh>
    <rPh sb="60" eb="62">
      <t>カイゼン</t>
    </rPh>
    <rPh sb="62" eb="63">
      <t>ブン</t>
    </rPh>
    <rPh sb="65" eb="67">
      <t>タイショウ</t>
    </rPh>
    <rPh sb="67" eb="69">
      <t>ショクイン</t>
    </rPh>
    <rPh sb="72" eb="74">
      <t>サンシュツ</t>
    </rPh>
    <rPh sb="76" eb="78">
      <t>キニュウ</t>
    </rPh>
    <phoneticPr fontId="6"/>
  </si>
  <si>
    <t>確認欄</t>
    <rPh sb="0" eb="2">
      <t>カクニン</t>
    </rPh>
    <rPh sb="2" eb="3">
      <t>ラン</t>
    </rPh>
    <phoneticPr fontId="5"/>
  </si>
  <si>
    <t>加算実績額と賃金改善に要した費用の総額との差額（千円未満の端数は切り捨て）
※加算Ⅰの新規事由の有無の別により，以下により算出すること。
・加算Ⅰ新規事由がある場合：
（2）②－（3）①
・加算Ⅰ新規事由がない場合：
（3）⑥－｛（3）③－（3）④－（3）⑤｝－（4）②+（4）④（※）</t>
    <rPh sb="0" eb="2">
      <t>カサン</t>
    </rPh>
    <rPh sb="2" eb="5">
      <t>ジッセキガク</t>
    </rPh>
    <rPh sb="6" eb="8">
      <t>チンギン</t>
    </rPh>
    <rPh sb="8" eb="10">
      <t>カイゼン</t>
    </rPh>
    <rPh sb="11" eb="12">
      <t>ヨウ</t>
    </rPh>
    <rPh sb="14" eb="16">
      <t>ヒヨウ</t>
    </rPh>
    <rPh sb="17" eb="19">
      <t>ソウガク</t>
    </rPh>
    <rPh sb="21" eb="23">
      <t>サガク</t>
    </rPh>
    <rPh sb="24" eb="26">
      <t>センエン</t>
    </rPh>
    <rPh sb="26" eb="28">
      <t>ミマン</t>
    </rPh>
    <rPh sb="29" eb="31">
      <t>ハスウ</t>
    </rPh>
    <rPh sb="32" eb="33">
      <t>キ</t>
    </rPh>
    <rPh sb="34" eb="35">
      <t>ス</t>
    </rPh>
    <rPh sb="39" eb="41">
      <t>カサン</t>
    </rPh>
    <rPh sb="43" eb="45">
      <t>シンキ</t>
    </rPh>
    <rPh sb="45" eb="47">
      <t>ジユウ</t>
    </rPh>
    <rPh sb="48" eb="50">
      <t>ウム</t>
    </rPh>
    <rPh sb="51" eb="52">
      <t>ベツ</t>
    </rPh>
    <rPh sb="56" eb="58">
      <t>イカ</t>
    </rPh>
    <rPh sb="61" eb="63">
      <t>サンシュツ</t>
    </rPh>
    <rPh sb="70" eb="72">
      <t>カサン</t>
    </rPh>
    <rPh sb="73" eb="75">
      <t>シンキ</t>
    </rPh>
    <rPh sb="75" eb="77">
      <t>ジユウ</t>
    </rPh>
    <rPh sb="80" eb="82">
      <t>バアイ</t>
    </rPh>
    <rPh sb="95" eb="97">
      <t>カサン</t>
    </rPh>
    <rPh sb="98" eb="102">
      <t>シンキジユウ</t>
    </rPh>
    <rPh sb="105" eb="107">
      <t>バアイ</t>
    </rPh>
    <phoneticPr fontId="6"/>
  </si>
  <si>
    <t>（以下，加算残額が生じた場合のみ記入）</t>
    <rPh sb="1" eb="3">
      <t>イカ</t>
    </rPh>
    <rPh sb="4" eb="6">
      <t>カサン</t>
    </rPh>
    <rPh sb="6" eb="8">
      <t>ザンガク</t>
    </rPh>
    <rPh sb="9" eb="10">
      <t>ショウ</t>
    </rPh>
    <rPh sb="12" eb="14">
      <t>バアイ</t>
    </rPh>
    <rPh sb="16" eb="18">
      <t>キニュウ</t>
    </rPh>
    <phoneticPr fontId="6"/>
  </si>
  <si>
    <t>法定福利費等の事業主負担額を除く。基準年度については，処遇改善等加算通知第4の２(1)キ又は(2)オによるものとする。</t>
    <rPh sb="12" eb="13">
      <t>ガク</t>
    </rPh>
    <rPh sb="14" eb="15">
      <t>ノゾ</t>
    </rPh>
    <rPh sb="36" eb="37">
      <t>ダイ</t>
    </rPh>
    <rPh sb="44" eb="45">
      <t>マタ</t>
    </rPh>
    <phoneticPr fontId="6"/>
  </si>
  <si>
    <t>人件費の改定状況部分については，施設の職員構成等も踏まえ，施設の判断で適切に配分を行った額を記入すること。法定福利費等の事業主負担額を除く。</t>
    <rPh sb="0" eb="3">
      <t>ジンケンヒ</t>
    </rPh>
    <rPh sb="4" eb="6">
      <t>カイテイ</t>
    </rPh>
    <rPh sb="6" eb="8">
      <t>ジョウキョウ</t>
    </rPh>
    <rPh sb="8" eb="10">
      <t>ブブン</t>
    </rPh>
    <rPh sb="16" eb="18">
      <t>シセツ</t>
    </rPh>
    <rPh sb="19" eb="21">
      <t>ショクイン</t>
    </rPh>
    <rPh sb="21" eb="23">
      <t>コウセイ</t>
    </rPh>
    <rPh sb="23" eb="24">
      <t>ナド</t>
    </rPh>
    <rPh sb="25" eb="26">
      <t>フ</t>
    </rPh>
    <rPh sb="29" eb="31">
      <t>シセツ</t>
    </rPh>
    <rPh sb="32" eb="34">
      <t>ハンダン</t>
    </rPh>
    <rPh sb="35" eb="37">
      <t>テキセツ</t>
    </rPh>
    <rPh sb="38" eb="40">
      <t>ハイブン</t>
    </rPh>
    <rPh sb="41" eb="42">
      <t>オコナ</t>
    </rPh>
    <rPh sb="44" eb="45">
      <t>ガク</t>
    </rPh>
    <rPh sb="46" eb="48">
      <t>キニュウ</t>
    </rPh>
    <rPh sb="53" eb="55">
      <t>ホウテイ</t>
    </rPh>
    <rPh sb="55" eb="57">
      <t>フクリ</t>
    </rPh>
    <rPh sb="57" eb="58">
      <t>ヒ</t>
    </rPh>
    <rPh sb="58" eb="59">
      <t>ナド</t>
    </rPh>
    <rPh sb="60" eb="63">
      <t>ジギョウヌシ</t>
    </rPh>
    <rPh sb="63" eb="65">
      <t>フタン</t>
    </rPh>
    <rPh sb="65" eb="66">
      <t>ガク</t>
    </rPh>
    <rPh sb="67" eb="68">
      <t>ノゾ</t>
    </rPh>
    <phoneticPr fontId="6"/>
  </si>
  <si>
    <t>施設・事業所に現に勤務している職員全員（職種を問わず，非常勤を含む。）を記載すること。</t>
    <phoneticPr fontId="5"/>
  </si>
  <si>
    <t>※処遇改善等加算Ⅱの新規事由</t>
    <rPh sb="1" eb="8">
      <t>ショグウカイゼントウカサン</t>
    </rPh>
    <rPh sb="10" eb="12">
      <t>シンキ</t>
    </rPh>
    <rPh sb="12" eb="14">
      <t>ジユウ</t>
    </rPh>
    <phoneticPr fontId="6"/>
  </si>
  <si>
    <t xml:space="preserve">施設・事業所名 </t>
    <phoneticPr fontId="5"/>
  </si>
  <si>
    <t>※　施設・事業所間で加算額の一部の配分を調整する場合の「加算実績額」及び「特定加算実績額」については，調整による加算額の増減を反映した（加算実績額にあっては（4）①の額を減じ，（4）③の額を加えた後の，特定加算実績額にあっては（4）②の額を減じ，（4）④の額を加えた後の）金額を記入すること。</t>
    <rPh sb="2" eb="4">
      <t>シセツ</t>
    </rPh>
    <rPh sb="5" eb="8">
      <t>ジギョウショ</t>
    </rPh>
    <rPh sb="8" eb="9">
      <t>カン</t>
    </rPh>
    <rPh sb="10" eb="12">
      <t>カサン</t>
    </rPh>
    <rPh sb="12" eb="13">
      <t>ガク</t>
    </rPh>
    <rPh sb="14" eb="16">
      <t>イチブ</t>
    </rPh>
    <rPh sb="17" eb="19">
      <t>ハイブン</t>
    </rPh>
    <rPh sb="20" eb="22">
      <t>チョウセイ</t>
    </rPh>
    <rPh sb="24" eb="26">
      <t>バアイ</t>
    </rPh>
    <rPh sb="28" eb="30">
      <t>カサン</t>
    </rPh>
    <rPh sb="30" eb="32">
      <t>ジッセキ</t>
    </rPh>
    <rPh sb="32" eb="33">
      <t>ガク</t>
    </rPh>
    <rPh sb="34" eb="35">
      <t>オヨ</t>
    </rPh>
    <rPh sb="37" eb="39">
      <t>トクテイ</t>
    </rPh>
    <rPh sb="39" eb="41">
      <t>カサン</t>
    </rPh>
    <rPh sb="41" eb="43">
      <t>ジッセキ</t>
    </rPh>
    <rPh sb="43" eb="44">
      <t>ガク</t>
    </rPh>
    <rPh sb="51" eb="53">
      <t>チョウセイ</t>
    </rPh>
    <rPh sb="56" eb="58">
      <t>カサン</t>
    </rPh>
    <rPh sb="58" eb="59">
      <t>ガク</t>
    </rPh>
    <rPh sb="60" eb="62">
      <t>ゾウゲン</t>
    </rPh>
    <rPh sb="63" eb="65">
      <t>ハンエイ</t>
    </rPh>
    <rPh sb="68" eb="70">
      <t>カサン</t>
    </rPh>
    <rPh sb="70" eb="72">
      <t>ジッセキ</t>
    </rPh>
    <rPh sb="72" eb="73">
      <t>ガク</t>
    </rPh>
    <rPh sb="83" eb="84">
      <t>ガク</t>
    </rPh>
    <rPh sb="85" eb="86">
      <t>ゲン</t>
    </rPh>
    <rPh sb="93" eb="94">
      <t>ガク</t>
    </rPh>
    <rPh sb="95" eb="96">
      <t>クワ</t>
    </rPh>
    <rPh sb="98" eb="99">
      <t>アト</t>
    </rPh>
    <rPh sb="101" eb="103">
      <t>トクテイ</t>
    </rPh>
    <rPh sb="103" eb="105">
      <t>カサン</t>
    </rPh>
    <rPh sb="105" eb="107">
      <t>ジッセキ</t>
    </rPh>
    <rPh sb="107" eb="108">
      <t>ガク</t>
    </rPh>
    <rPh sb="118" eb="119">
      <t>ガク</t>
    </rPh>
    <rPh sb="120" eb="121">
      <t>ゲン</t>
    </rPh>
    <rPh sb="128" eb="129">
      <t>ガク</t>
    </rPh>
    <rPh sb="130" eb="131">
      <t>クワ</t>
    </rPh>
    <rPh sb="133" eb="134">
      <t>アト</t>
    </rPh>
    <rPh sb="136" eb="138">
      <t>キンガク</t>
    </rPh>
    <rPh sb="139" eb="141">
      <t>キニュウ</t>
    </rPh>
    <phoneticPr fontId="6"/>
  </si>
  <si>
    <t>特定加算実績額計（千円未満の端数は切り捨て）（※）</t>
  </si>
  <si>
    <t>特定加算実績額（千円未満の端数は切り捨て）</t>
  </si>
  <si>
    <t>まず初めに，</t>
    <rPh sb="2" eb="3">
      <t>ハジ</t>
    </rPh>
    <phoneticPr fontId="6"/>
  </si>
  <si>
    <t>下の表から，貴園の施設コードを選択してください。</t>
    <rPh sb="0" eb="1">
      <t>シタ</t>
    </rPh>
    <rPh sb="2" eb="3">
      <t>ヒョウ</t>
    </rPh>
    <rPh sb="6" eb="7">
      <t>キ</t>
    </rPh>
    <rPh sb="7" eb="8">
      <t>エン</t>
    </rPh>
    <rPh sb="9" eb="11">
      <t>シセツ</t>
    </rPh>
    <rPh sb="15" eb="17">
      <t>センタク</t>
    </rPh>
    <phoneticPr fontId="6"/>
  </si>
  <si>
    <t>最後に，全ての様式について内容に誤りがないことを確認して印刷し，賃金改善確認書については各職員の押印後，ご提出ください。</t>
  </si>
  <si>
    <t>⑤③のうち，加算Ⅱの新規事由による賃金改善額</t>
    <rPh sb="6" eb="8">
      <t>カサン</t>
    </rPh>
    <rPh sb="10" eb="12">
      <t>シンキ</t>
    </rPh>
    <rPh sb="12" eb="14">
      <t>ジユウ</t>
    </rPh>
    <rPh sb="17" eb="19">
      <t>チンギン</t>
    </rPh>
    <rPh sb="19" eb="21">
      <t>カイゼン</t>
    </rPh>
    <rPh sb="21" eb="22">
      <t>ガク</t>
    </rPh>
    <phoneticPr fontId="6"/>
  </si>
  <si>
    <t xml:space="preserve">備考欄には，年度途中の採用や退職がある場合にはその旨，また，賃金改善額が他の職員と比較して高額（低額，賃金改善を実施しない場合も含む）である場合についてはその理由を記載すること。
</t>
  </si>
  <si>
    <t>常勤換算値について，常勤の者については1.0とし，非常勤の者については下記の算式によって得た値とする。</t>
    <rPh sb="0" eb="2">
      <t>ジョウキン</t>
    </rPh>
    <rPh sb="2" eb="4">
      <t>カンサン</t>
    </rPh>
    <rPh sb="4" eb="5">
      <t>チ</t>
    </rPh>
    <rPh sb="10" eb="12">
      <t>ジョウキン</t>
    </rPh>
    <rPh sb="13" eb="14">
      <t>モノ</t>
    </rPh>
    <rPh sb="25" eb="28">
      <t>ヒジョウキン</t>
    </rPh>
    <rPh sb="29" eb="30">
      <t>モノ</t>
    </rPh>
    <rPh sb="35" eb="37">
      <t>カキ</t>
    </rPh>
    <rPh sb="38" eb="40">
      <t>サンシキ</t>
    </rPh>
    <rPh sb="44" eb="45">
      <t>エ</t>
    </rPh>
    <rPh sb="46" eb="47">
      <t>アタイ</t>
    </rPh>
    <phoneticPr fontId="6"/>
  </si>
  <si>
    <t>減少した賃金改善要件分の加算率に相当する加算実績額</t>
    <rPh sb="0" eb="2">
      <t>ゲンショウ</t>
    </rPh>
    <rPh sb="4" eb="6">
      <t>チンギン</t>
    </rPh>
    <rPh sb="6" eb="8">
      <t>カイゼン</t>
    </rPh>
    <rPh sb="8" eb="10">
      <t>ヨウケン</t>
    </rPh>
    <rPh sb="10" eb="11">
      <t>ブン</t>
    </rPh>
    <rPh sb="12" eb="14">
      <t>カサン</t>
    </rPh>
    <rPh sb="14" eb="15">
      <t>リツ</t>
    </rPh>
    <rPh sb="16" eb="18">
      <t>ソウトウ</t>
    </rPh>
    <rPh sb="20" eb="22">
      <t>カサン</t>
    </rPh>
    <rPh sb="22" eb="25">
      <t>ジッセキガク</t>
    </rPh>
    <phoneticPr fontId="5"/>
  </si>
  <si>
    <t>↓賃金改善要件分に係る加算率が減少した施設のみ記載</t>
    <phoneticPr fontId="5"/>
  </si>
  <si>
    <t>※基礎分と賃金改善要件分の加算率の合計を記載</t>
    <rPh sb="1" eb="3">
      <t>キソ</t>
    </rPh>
    <rPh sb="3" eb="4">
      <t>ブン</t>
    </rPh>
    <rPh sb="5" eb="12">
      <t>チンギンカイゼンヨウケンブン</t>
    </rPh>
    <rPh sb="13" eb="15">
      <t>カサン</t>
    </rPh>
    <rPh sb="15" eb="16">
      <t>リツ</t>
    </rPh>
    <rPh sb="17" eb="19">
      <t>ゴウケイ</t>
    </rPh>
    <rPh sb="20" eb="22">
      <t>キサイ</t>
    </rPh>
    <phoneticPr fontId="5"/>
  </si>
  <si>
    <t>※法定福利費等の事業主負担分を含む</t>
    <rPh sb="1" eb="7">
      <t>ホウテイフクリヒナド</t>
    </rPh>
    <rPh sb="8" eb="11">
      <t>ジギョウヌシ</t>
    </rPh>
    <rPh sb="11" eb="13">
      <t>フタン</t>
    </rPh>
    <rPh sb="13" eb="14">
      <t>ブン</t>
    </rPh>
    <rPh sb="15" eb="16">
      <t>フク</t>
    </rPh>
    <phoneticPr fontId="5"/>
  </si>
  <si>
    <t>保育士</t>
    <rPh sb="0" eb="3">
      <t>ホイクシ</t>
    </rPh>
    <phoneticPr fontId="5"/>
  </si>
  <si>
    <t>71304</t>
  </si>
  <si>
    <t>71305</t>
  </si>
  <si>
    <t>71408</t>
  </si>
  <si>
    <t>71507</t>
  </si>
  <si>
    <t>71508</t>
  </si>
  <si>
    <t>72501</t>
  </si>
  <si>
    <t>72502</t>
  </si>
  <si>
    <t>宮城県石巻市大街道西二丁目7-47</t>
  </si>
  <si>
    <t>仙台市太白区西多賀三丁目1-20</t>
  </si>
  <si>
    <t>71614</t>
  </si>
  <si>
    <t>73302</t>
  </si>
  <si>
    <t>73501</t>
  </si>
  <si>
    <t>岩切たんぽぽ保育園</t>
    <rPh sb="0" eb="2">
      <t>イワキリ</t>
    </rPh>
    <phoneticPr fontId="48"/>
  </si>
  <si>
    <t>鶴ケ谷はぐくみ保育園</t>
    <rPh sb="0" eb="3">
      <t>ツルガヤ</t>
    </rPh>
    <phoneticPr fontId="5"/>
  </si>
  <si>
    <t>上飯田くるみ保育園</t>
    <phoneticPr fontId="7"/>
  </si>
  <si>
    <t>やまとまちあから保育園</t>
    <phoneticPr fontId="7"/>
  </si>
  <si>
    <t>ダーナ保育園</t>
    <phoneticPr fontId="7"/>
  </si>
  <si>
    <t>02143</t>
    <phoneticPr fontId="5"/>
  </si>
  <si>
    <t>あっぷる保育園</t>
    <phoneticPr fontId="7"/>
  </si>
  <si>
    <t>マザーズ・サンピア保育園</t>
    <phoneticPr fontId="7"/>
  </si>
  <si>
    <t>アスクやまとまち保育園</t>
    <phoneticPr fontId="7"/>
  </si>
  <si>
    <t>06114</t>
    <phoneticPr fontId="6"/>
  </si>
  <si>
    <t>南吉成すぎのこ保育園</t>
    <rPh sb="0" eb="1">
      <t>ミナミ</t>
    </rPh>
    <rPh sb="1" eb="3">
      <t>ヨシナリ</t>
    </rPh>
    <phoneticPr fontId="7"/>
  </si>
  <si>
    <t>02155</t>
  </si>
  <si>
    <t>03145</t>
  </si>
  <si>
    <t>鶴ケ谷はぐくみ保育園</t>
  </si>
  <si>
    <t>06114</t>
  </si>
  <si>
    <t>東京都文京区小石川１－１－１　</t>
  </si>
  <si>
    <t>広島市西区庚午中１－７－２４　</t>
  </si>
  <si>
    <t>仙台市若林区土樋１０４</t>
  </si>
  <si>
    <t>株式会社NOZOMI</t>
  </si>
  <si>
    <t>髙橋　加奈</t>
    <rPh sb="0" eb="2">
      <t>タカハシ</t>
    </rPh>
    <rPh sb="3" eb="5">
      <t>カナ</t>
    </rPh>
    <phoneticPr fontId="51"/>
  </si>
  <si>
    <t>33401</t>
  </si>
  <si>
    <t>家庭的保育事業</t>
  </si>
  <si>
    <t>石川　信子</t>
  </si>
  <si>
    <t>東海林　美代子</t>
  </si>
  <si>
    <t>和家庭保育室　木村　和子</t>
  </si>
  <si>
    <t>濱中　明美</t>
  </si>
  <si>
    <t>佐藤　弘美</t>
  </si>
  <si>
    <t>野村　薫</t>
  </si>
  <si>
    <t>小出　美知子</t>
  </si>
  <si>
    <t>鈴木　史子</t>
  </si>
  <si>
    <t>仲　　恵美</t>
  </si>
  <si>
    <t>齋藤　眞弓</t>
  </si>
  <si>
    <t>菊地　恵子</t>
  </si>
  <si>
    <t>佐藤　豊子</t>
  </si>
  <si>
    <t>菊地　美夏</t>
  </si>
  <si>
    <t>戸田　由美</t>
  </si>
  <si>
    <t>矢澤　要子</t>
  </si>
  <si>
    <t>星野　和枝</t>
  </si>
  <si>
    <t>鎌田　優子</t>
  </si>
  <si>
    <t>佐藤　勇介</t>
  </si>
  <si>
    <t>飛内　侑里</t>
  </si>
  <si>
    <t>齊藤　あゆみ</t>
  </si>
  <si>
    <t>藤垣　祐子</t>
  </si>
  <si>
    <t>石山　立身</t>
  </si>
  <si>
    <t>41415</t>
  </si>
  <si>
    <t>佐藤　恵美子</t>
  </si>
  <si>
    <t>伊藤　由美子</t>
  </si>
  <si>
    <t>宇佐美　恵子</t>
  </si>
  <si>
    <t>多田　直美</t>
  </si>
  <si>
    <t>子育てサポート　ばんそうこう　小林　希</t>
  </si>
  <si>
    <t>及川　文子</t>
  </si>
  <si>
    <t>鈴木　明子</t>
  </si>
  <si>
    <t>志小田　舞子</t>
  </si>
  <si>
    <t>村田　寿恵</t>
  </si>
  <si>
    <t>伊藤　美樹</t>
  </si>
  <si>
    <t>久光　久美子</t>
  </si>
  <si>
    <t>佐藤　礼子</t>
  </si>
  <si>
    <t>佐藤　かおり</t>
  </si>
  <si>
    <t>佐藤　久美子</t>
  </si>
  <si>
    <t>※　（４）②及び（４）④から法定福利費等の事業主負担分を除いたうえで算出すること。</t>
    <rPh sb="6" eb="7">
      <t>オヨ</t>
    </rPh>
    <rPh sb="14" eb="16">
      <t>ホウテイ</t>
    </rPh>
    <rPh sb="16" eb="18">
      <t>フクリ</t>
    </rPh>
    <rPh sb="18" eb="20">
      <t>ヒナド</t>
    </rPh>
    <rPh sb="21" eb="24">
      <t>ジギョウヌシ</t>
    </rPh>
    <rPh sb="24" eb="26">
      <t>フタン</t>
    </rPh>
    <rPh sb="26" eb="27">
      <t>ブン</t>
    </rPh>
    <rPh sb="28" eb="29">
      <t>ノゾ</t>
    </rPh>
    <rPh sb="34" eb="36">
      <t>サンシュツ</t>
    </rPh>
    <phoneticPr fontId="6"/>
  </si>
  <si>
    <t>ＷＡＣまごころ保育園</t>
  </si>
  <si>
    <t>おひさま原っぱ保育園</t>
  </si>
  <si>
    <t>おうち保育園木町どおり</t>
  </si>
  <si>
    <t>小規模保育事業所ココカラ荒巻</t>
  </si>
  <si>
    <t>かみすぎさくら保育園</t>
  </si>
  <si>
    <t>すまいる立町保育園</t>
  </si>
  <si>
    <t>ぷりえ～る保育園あらまき</t>
  </si>
  <si>
    <t>青葉・杜のみらい保育園</t>
  </si>
  <si>
    <t>共同保育所ちろりん村</t>
  </si>
  <si>
    <t>きまちこころ保育園</t>
  </si>
  <si>
    <t>こどもの家エミール</t>
  </si>
  <si>
    <t>朝市っ子保育園</t>
  </si>
  <si>
    <t>かみすぎさくら第2保育園</t>
  </si>
  <si>
    <t>さくらっこ保育園</t>
  </si>
  <si>
    <t>たっこの家</t>
  </si>
  <si>
    <t>カール高松ナーサリー</t>
  </si>
  <si>
    <t>もりのなかま保育園宮城野園</t>
  </si>
  <si>
    <t>ハニー保育園</t>
  </si>
  <si>
    <t>スクルドエンジェル保育園仙台宮城野原園</t>
  </si>
  <si>
    <t>ちゃいるどらんど岩切駅前保育園</t>
  </si>
  <si>
    <t>キッズフィールド新田東園</t>
  </si>
  <si>
    <t>つつじがおか保育園</t>
  </si>
  <si>
    <t>ハピネス保育園中野栄</t>
    <rPh sb="4" eb="7">
      <t>ホイクエン</t>
    </rPh>
    <rPh sb="7" eb="10">
      <t>ナカノサカエ</t>
    </rPh>
    <phoneticPr fontId="5"/>
  </si>
  <si>
    <t>苦竹ナーサリー</t>
    <rPh sb="0" eb="2">
      <t>ニガタケ</t>
    </rPh>
    <phoneticPr fontId="5"/>
  </si>
  <si>
    <t>小規模保育事業所ココカラ五橋</t>
  </si>
  <si>
    <t>すまいる新寺保育園</t>
  </si>
  <si>
    <t>ろりぽっぷ小規模保育園おほしさま館</t>
  </si>
  <si>
    <t>バイリンガル保育園なないろの里</t>
  </si>
  <si>
    <t>空飛ぶくぢら保育所</t>
  </si>
  <si>
    <t>ろりぽっぷ第2小規模保育園おひさま館</t>
  </si>
  <si>
    <t>グレース保育園</t>
  </si>
  <si>
    <t>六丁の目保育園中町園</t>
  </si>
  <si>
    <t>アスイク保育園　薬師堂前</t>
  </si>
  <si>
    <t>スクルドエンジェル保育園仙台長町園</t>
  </si>
  <si>
    <t>星の子保育園</t>
  </si>
  <si>
    <t>バンビのおうち保育園</t>
  </si>
  <si>
    <t>アテナ保育園</t>
  </si>
  <si>
    <t>砂押こころ保育園</t>
  </si>
  <si>
    <t>時のかけはし保育園</t>
  </si>
  <si>
    <t>袋原ちびっこひろば保育園</t>
  </si>
  <si>
    <t>こぶたの城おおのだ保育園</t>
  </si>
  <si>
    <t>杜のぽかぽか保育園</t>
  </si>
  <si>
    <t>富沢こころ保育園</t>
  </si>
  <si>
    <t>大野田こころ保育園</t>
  </si>
  <si>
    <t>恵和町いちにいさん保育園</t>
  </si>
  <si>
    <t>りありのきっず仙台郡山</t>
    <rPh sb="9" eb="11">
      <t>コオリヤマ</t>
    </rPh>
    <phoneticPr fontId="6"/>
  </si>
  <si>
    <t>キッズフィールド富沢園</t>
  </si>
  <si>
    <t>バイリンガル保育園八木山</t>
  </si>
  <si>
    <t>サン・キッズ保育園</t>
  </si>
  <si>
    <t>リコリコ保育園</t>
  </si>
  <si>
    <t>ハピネス保育園南光台東</t>
  </si>
  <si>
    <t>泉中央さんさん保育室</t>
  </si>
  <si>
    <t>第2紫山いちにいさん保育園</t>
    <phoneticPr fontId="5"/>
  </si>
  <si>
    <t>ひよこ保育園</t>
  </si>
  <si>
    <t>まんまる保育園</t>
  </si>
  <si>
    <t>ぽっかぽか彩保育園</t>
    <phoneticPr fontId="5"/>
  </si>
  <si>
    <t>泉ヶ丘保育園</t>
  </si>
  <si>
    <t>パパママ保育園</t>
  </si>
  <si>
    <t>愛子つぼみ保育園</t>
  </si>
  <si>
    <t>仙台市青葉区柏木1丁目3-23</t>
  </si>
  <si>
    <t>仙台市青葉区上杉1-16-4ｾﾝﾁｭﾘｰ青葉601</t>
  </si>
  <si>
    <t>仙台市青葉区角五郎1丁目9-5</t>
  </si>
  <si>
    <t>福島県郡山市開成4-9-17 あさか102</t>
  </si>
  <si>
    <t>仙台市青葉区木町通2-3-39</t>
  </si>
  <si>
    <t>神奈川県横浜市西区平沼1-13-14</t>
  </si>
  <si>
    <t>仙台市泉区南中山4-27-16</t>
  </si>
  <si>
    <t>仙台市青葉区中央2丁目5-9</t>
  </si>
  <si>
    <t>仙台市青葉区柏木1-1-36</t>
  </si>
  <si>
    <t>仙台市青葉区東勝山1-19-7</t>
  </si>
  <si>
    <t>仙台市青葉区木町通2-4-16</t>
  </si>
  <si>
    <t>仙台市青葉区中央4-3-28-3F</t>
  </si>
  <si>
    <t>東京都立川市砂川町2-36-13</t>
  </si>
  <si>
    <t>仙台市青葉区西花苑1丁目10-7</t>
  </si>
  <si>
    <t>仙台市青葉区高松1丁目11番13号</t>
  </si>
  <si>
    <t>仙台市若林区卸町3丁目1-4</t>
  </si>
  <si>
    <t>31129</t>
  </si>
  <si>
    <t>仙台市宮城野区中野字阿弥陀堂39</t>
  </si>
  <si>
    <t>仙台市宮城野区萩野町3丁目8-12</t>
  </si>
  <si>
    <t>仙台市若林区六丁の目西町3-41</t>
  </si>
  <si>
    <t>仙台市宮城野区白鳥2-11-24</t>
  </si>
  <si>
    <t>仙台市宮城野区出花1-3-10</t>
  </si>
  <si>
    <t>宮城県柴田郡大河原町大谷字町向199-3</t>
  </si>
  <si>
    <t>福島県福島市方木田字北白家5-2</t>
  </si>
  <si>
    <t>仙台市宮城野区新田東1-8-4　クリアフォレスト1階</t>
  </si>
  <si>
    <t>仙台ナーサリー　株式会社</t>
  </si>
  <si>
    <t>31220</t>
  </si>
  <si>
    <t>ハピネス保育園中野栄</t>
  </si>
  <si>
    <t>宮城県石巻市南境字鶴巻52番地</t>
  </si>
  <si>
    <t>31221</t>
  </si>
  <si>
    <t>苦竹ナーサリー</t>
  </si>
  <si>
    <t>仙台市若林区沖野字高野南197-1</t>
  </si>
  <si>
    <t>仙台市若林区若林1丁目6-17</t>
  </si>
  <si>
    <t>宮城県大崎市古川穂波3-8-50</t>
  </si>
  <si>
    <t>カラマンディ　株式会社</t>
  </si>
  <si>
    <t>仙台市若林区木ノ下4-8-6</t>
  </si>
  <si>
    <t>宮城県岩沼市桜3-8-15</t>
  </si>
  <si>
    <t>仙台市若林区六丁の目東町3-17</t>
  </si>
  <si>
    <t>仙台市宮城野区鉄砲町中3-14　テラス仙台駅東口2階</t>
  </si>
  <si>
    <t>仙台市泉区上谷刈1-6-30</t>
  </si>
  <si>
    <t>札幌市豊平区月寒東5条10-3-3</t>
  </si>
  <si>
    <t>仙台市太白区泉崎1丁目33-10富沢公園パークマンション106号</t>
  </si>
  <si>
    <t>仙台市太白区中田4丁目1-3-1</t>
  </si>
  <si>
    <t>仙台市若林区六丁の目西町3-41-201</t>
  </si>
  <si>
    <t>仙台市太白区あすと長町3丁目2-23</t>
  </si>
  <si>
    <t>仙台市太白区大野田5-30-1</t>
  </si>
  <si>
    <t>31416</t>
  </si>
  <si>
    <t>31417</t>
  </si>
  <si>
    <t>仙台市泉区紫山4-20-2</t>
  </si>
  <si>
    <t>株式会社　いちにいさん</t>
  </si>
  <si>
    <t>31418</t>
  </si>
  <si>
    <t>大阪府大阪市北区天神橋7-12-6グレーシィ天神橋ビル2号館1Ｆ</t>
  </si>
  <si>
    <t>株式会社　リアリノ</t>
  </si>
  <si>
    <t>31419</t>
  </si>
  <si>
    <t>31420</t>
  </si>
  <si>
    <t>31421</t>
  </si>
  <si>
    <t>仙台市泉区将監10丁目33-17</t>
  </si>
  <si>
    <t>仙台市泉区上谷刈字向原3-30</t>
  </si>
  <si>
    <t>仙台市泉区七北田字東裏41-11</t>
  </si>
  <si>
    <t>仙台市泉区将監13-1-1</t>
  </si>
  <si>
    <t>31516</t>
  </si>
  <si>
    <t>仙台市太白区長町7-19-23　TK7ビル3階</t>
  </si>
  <si>
    <t>仙台市若林区若林6丁目10番35号</t>
  </si>
  <si>
    <t>仙台市青葉区中江2丁目9-7</t>
  </si>
  <si>
    <t>仙台市宮城野区岩切字洞ノ口43-1</t>
  </si>
  <si>
    <t>32306</t>
  </si>
  <si>
    <t>仙台市若林区木ノ下1-20-21</t>
  </si>
  <si>
    <t>株式会社　きっずかん</t>
  </si>
  <si>
    <t>仙台市泉区高森3丁目4-169</t>
  </si>
  <si>
    <t>宮城県富谷市上桜木2丁目1-9</t>
  </si>
  <si>
    <t>仙台市泉区山の寺3丁目27-10</t>
  </si>
  <si>
    <t>仙台市青葉区郷六字沼田45-6</t>
  </si>
  <si>
    <t>株式会社　ビック・ママ</t>
  </si>
  <si>
    <t>61107</t>
  </si>
  <si>
    <t>年度</t>
    <rPh sb="0" eb="1">
      <t>ネン</t>
    </rPh>
    <rPh sb="1" eb="2">
      <t>ド</t>
    </rPh>
    <phoneticPr fontId="5"/>
  </si>
  <si>
    <t>④③のうち，加算前年度の加算残額に係る支払い賃金
（法定福利費等の事業主負担分に係る支払賃金を除く）</t>
    <rPh sb="6" eb="8">
      <t>カサン</t>
    </rPh>
    <rPh sb="8" eb="11">
      <t>ゼンネンド</t>
    </rPh>
    <rPh sb="12" eb="14">
      <t>カサン</t>
    </rPh>
    <rPh sb="14" eb="16">
      <t>ザンガク</t>
    </rPh>
    <rPh sb="17" eb="18">
      <t>カカ</t>
    </rPh>
    <rPh sb="19" eb="21">
      <t>シハラ</t>
    </rPh>
    <rPh sb="22" eb="24">
      <t>チンギン</t>
    </rPh>
    <rPh sb="47" eb="48">
      <t>ノゾ</t>
    </rPh>
    <phoneticPr fontId="6"/>
  </si>
  <si>
    <t>★</t>
    <phoneticPr fontId="5"/>
  </si>
  <si>
    <t>……</t>
    <phoneticPr fontId="5"/>
  </si>
  <si>
    <t>賃金改善確認書（処遇改善等加算Ⅰ）</t>
    <rPh sb="0" eb="1">
      <t>チン</t>
    </rPh>
    <rPh sb="1" eb="2">
      <t>キン</t>
    </rPh>
    <rPh sb="2" eb="3">
      <t>カイ</t>
    </rPh>
    <rPh sb="3" eb="4">
      <t>ゼン</t>
    </rPh>
    <rPh sb="4" eb="6">
      <t>カクニン</t>
    </rPh>
    <rPh sb="6" eb="7">
      <t>ショ</t>
    </rPh>
    <rPh sb="8" eb="10">
      <t>ショグウ</t>
    </rPh>
    <rPh sb="10" eb="12">
      <t>カイゼン</t>
    </rPh>
    <rPh sb="12" eb="13">
      <t>トウ</t>
    </rPh>
    <rPh sb="13" eb="15">
      <t>カサン</t>
    </rPh>
    <phoneticPr fontId="6"/>
  </si>
  <si>
    <t>年度</t>
    <rPh sb="0" eb="2">
      <t>ネンド</t>
    </rPh>
    <phoneticPr fontId="5"/>
  </si>
  <si>
    <t>基準年度①</t>
    <rPh sb="0" eb="4">
      <t>キジュンネンド</t>
    </rPh>
    <phoneticPr fontId="5"/>
  </si>
  <si>
    <t>基準年度②</t>
    <rPh sb="0" eb="2">
      <t>キジュン</t>
    </rPh>
    <rPh sb="2" eb="3">
      <t>ネン</t>
    </rPh>
    <rPh sb="3" eb="4">
      <t>ド</t>
    </rPh>
    <phoneticPr fontId="5"/>
  </si>
  <si>
    <t>うち，改善実施有無「〇」の職員に係る総額</t>
    <rPh sb="3" eb="5">
      <t>カイゼン</t>
    </rPh>
    <rPh sb="5" eb="7">
      <t>ジッシ</t>
    </rPh>
    <rPh sb="7" eb="9">
      <t>ウム</t>
    </rPh>
    <rPh sb="13" eb="15">
      <t>ショクイン</t>
    </rPh>
    <rPh sb="16" eb="17">
      <t>カカ</t>
    </rPh>
    <rPh sb="18" eb="20">
      <t>ソウガク</t>
    </rPh>
    <phoneticPr fontId="6"/>
  </si>
  <si>
    <t>04135</t>
  </si>
  <si>
    <t>六郷ぱれっと保育園</t>
    <phoneticPr fontId="6"/>
  </si>
  <si>
    <t>04136</t>
  </si>
  <si>
    <t>六郷保育園</t>
    <phoneticPr fontId="6"/>
  </si>
  <si>
    <t>アイグラン保育園長町南</t>
    <phoneticPr fontId="6"/>
  </si>
  <si>
    <t>02132</t>
    <phoneticPr fontId="6"/>
  </si>
  <si>
    <t>富沢アリス保育園</t>
    <rPh sb="0" eb="2">
      <t>トミザワ</t>
    </rPh>
    <phoneticPr fontId="6"/>
  </si>
  <si>
    <t>01146</t>
  </si>
  <si>
    <t>ふれあい保育園</t>
    <rPh sb="4" eb="7">
      <t>ホイクエン</t>
    </rPh>
    <phoneticPr fontId="6"/>
  </si>
  <si>
    <t>05134</t>
  </si>
  <si>
    <t>いずみ保育園</t>
    <phoneticPr fontId="6"/>
  </si>
  <si>
    <t>02155</t>
    <phoneticPr fontId="5"/>
  </si>
  <si>
    <t>NOVAインターナショナルスクール仙台八木山校</t>
    <rPh sb="17" eb="19">
      <t>センダイ</t>
    </rPh>
    <rPh sb="19" eb="22">
      <t>ヤギヤマ</t>
    </rPh>
    <rPh sb="22" eb="23">
      <t>コウ</t>
    </rPh>
    <phoneticPr fontId="7"/>
  </si>
  <si>
    <t>02156</t>
  </si>
  <si>
    <t>アスイク保育園中田町</t>
    <phoneticPr fontId="6"/>
  </si>
  <si>
    <t>02157</t>
  </si>
  <si>
    <t>NOVAバイリンガル仙台富沢保育園</t>
    <phoneticPr fontId="6"/>
  </si>
  <si>
    <t>02158</t>
  </si>
  <si>
    <t>もりのなかま保育園四郎丸園もぐもぐ＋</t>
    <phoneticPr fontId="6"/>
  </si>
  <si>
    <t>71109</t>
    <phoneticPr fontId="76"/>
  </si>
  <si>
    <t>71110</t>
    <phoneticPr fontId="76"/>
  </si>
  <si>
    <t>71210</t>
    <phoneticPr fontId="76"/>
  </si>
  <si>
    <t>71211</t>
    <phoneticPr fontId="76"/>
  </si>
  <si>
    <t>71306</t>
    <phoneticPr fontId="76"/>
  </si>
  <si>
    <t>71509</t>
    <phoneticPr fontId="76"/>
  </si>
  <si>
    <t>71510</t>
    <phoneticPr fontId="76"/>
  </si>
  <si>
    <t>71511</t>
    <phoneticPr fontId="7"/>
  </si>
  <si>
    <t>71512</t>
    <phoneticPr fontId="76"/>
  </si>
  <si>
    <t>71513</t>
    <phoneticPr fontId="76"/>
  </si>
  <si>
    <t>71615</t>
    <phoneticPr fontId="76"/>
  </si>
  <si>
    <t>71616</t>
    <phoneticPr fontId="76"/>
  </si>
  <si>
    <t>72503</t>
    <phoneticPr fontId="7"/>
  </si>
  <si>
    <t>72504</t>
  </si>
  <si>
    <t>72505</t>
  </si>
  <si>
    <t>72506</t>
  </si>
  <si>
    <t>73101</t>
    <phoneticPr fontId="76"/>
  </si>
  <si>
    <t>73203</t>
    <phoneticPr fontId="76"/>
  </si>
  <si>
    <t>73204</t>
    <phoneticPr fontId="76"/>
  </si>
  <si>
    <t>73205</t>
    <phoneticPr fontId="76"/>
  </si>
  <si>
    <t>73303</t>
    <phoneticPr fontId="76"/>
  </si>
  <si>
    <t>73304</t>
  </si>
  <si>
    <t>73305</t>
  </si>
  <si>
    <t>73306</t>
  </si>
  <si>
    <t>73307</t>
  </si>
  <si>
    <t>73402</t>
    <phoneticPr fontId="76"/>
  </si>
  <si>
    <t>73403</t>
  </si>
  <si>
    <t>73404</t>
  </si>
  <si>
    <t>73502</t>
    <phoneticPr fontId="7"/>
  </si>
  <si>
    <t>73503</t>
    <phoneticPr fontId="7"/>
  </si>
  <si>
    <t>73601</t>
    <phoneticPr fontId="76"/>
  </si>
  <si>
    <t>41607</t>
  </si>
  <si>
    <t>五十嵐　綾芳</t>
    <rPh sb="0" eb="3">
      <t>イガラシ</t>
    </rPh>
    <rPh sb="4" eb="5">
      <t>アヤ</t>
    </rPh>
    <rPh sb="5" eb="6">
      <t>ホウ</t>
    </rPh>
    <phoneticPr fontId="6"/>
  </si>
  <si>
    <t>小規模Ａ型　青葉区</t>
    <rPh sb="0" eb="3">
      <t>ショウキボ</t>
    </rPh>
    <rPh sb="4" eb="5">
      <t>ガタ</t>
    </rPh>
    <rPh sb="6" eb="9">
      <t>アオバク</t>
    </rPh>
    <phoneticPr fontId="5"/>
  </si>
  <si>
    <t>小規模Ａ型　宮城野区</t>
    <rPh sb="0" eb="3">
      <t>ショウキボ</t>
    </rPh>
    <rPh sb="4" eb="5">
      <t>ガタ</t>
    </rPh>
    <rPh sb="6" eb="10">
      <t>ミヤギノク</t>
    </rPh>
    <phoneticPr fontId="5"/>
  </si>
  <si>
    <t>小規模Ａ型　太白区</t>
    <rPh sb="0" eb="3">
      <t>ショウキボ</t>
    </rPh>
    <rPh sb="4" eb="5">
      <t>ガタ</t>
    </rPh>
    <rPh sb="6" eb="9">
      <t>タイハクク</t>
    </rPh>
    <phoneticPr fontId="5"/>
  </si>
  <si>
    <t>小規模Ｂ型</t>
    <rPh sb="0" eb="3">
      <t>ショウキボ</t>
    </rPh>
    <rPh sb="4" eb="5">
      <t>ガタ</t>
    </rPh>
    <phoneticPr fontId="5"/>
  </si>
  <si>
    <t>31222</t>
  </si>
  <si>
    <t>パリス榴岡保育園</t>
  </si>
  <si>
    <t>31223</t>
  </si>
  <si>
    <t>31224</t>
  </si>
  <si>
    <t>小規模Ａ型　若林区</t>
    <rPh sb="0" eb="3">
      <t>ショウキボ</t>
    </rPh>
    <rPh sb="4" eb="5">
      <t>ガタ</t>
    </rPh>
    <rPh sb="6" eb="9">
      <t>ワカバヤシク</t>
    </rPh>
    <phoneticPr fontId="5"/>
  </si>
  <si>
    <t>31422</t>
  </si>
  <si>
    <t>ビックママランドあすと長町園</t>
  </si>
  <si>
    <t>31423</t>
  </si>
  <si>
    <t>長町南こころ保育園</t>
  </si>
  <si>
    <t>31424</t>
  </si>
  <si>
    <t>太陽と大地の長町南保育園</t>
  </si>
  <si>
    <t>小規模Ａ型　泉区・宮総</t>
    <rPh sb="0" eb="3">
      <t>ショウキボ</t>
    </rPh>
    <rPh sb="4" eb="5">
      <t>ガタ</t>
    </rPh>
    <rPh sb="6" eb="7">
      <t>イズミ</t>
    </rPh>
    <rPh sb="7" eb="8">
      <t>ク</t>
    </rPh>
    <rPh sb="9" eb="10">
      <t>ミヤ</t>
    </rPh>
    <rPh sb="10" eb="11">
      <t>ソウ</t>
    </rPh>
    <phoneticPr fontId="5"/>
  </si>
  <si>
    <t>31517</t>
  </si>
  <si>
    <t>りありのきっず仙台錦町公園</t>
    <rPh sb="7" eb="9">
      <t>センダイ</t>
    </rPh>
    <rPh sb="9" eb="11">
      <t>ニシキマチ</t>
    </rPh>
    <rPh sb="11" eb="13">
      <t>コウエン</t>
    </rPh>
    <phoneticPr fontId="41"/>
  </si>
  <si>
    <t>りっきーぱーく保育園あすと長町</t>
    <rPh sb="7" eb="10">
      <t>ホイクエン</t>
    </rPh>
    <rPh sb="13" eb="15">
      <t>ナガマチ</t>
    </rPh>
    <phoneticPr fontId="41"/>
  </si>
  <si>
    <t>63103</t>
  </si>
  <si>
    <t>東北大学川内けやき保育園</t>
    <rPh sb="0" eb="2">
      <t>トウホク</t>
    </rPh>
    <rPh sb="2" eb="4">
      <t>ダイガク</t>
    </rPh>
    <rPh sb="4" eb="6">
      <t>カワウチ</t>
    </rPh>
    <rPh sb="9" eb="12">
      <t>ホイクエン</t>
    </rPh>
    <phoneticPr fontId="42"/>
  </si>
  <si>
    <t>処遇改善等加算Ⅲによる
基本給</t>
    <rPh sb="0" eb="2">
      <t>ショグウ</t>
    </rPh>
    <rPh sb="2" eb="4">
      <t>カイゼン</t>
    </rPh>
    <rPh sb="4" eb="5">
      <t>トウ</t>
    </rPh>
    <rPh sb="5" eb="7">
      <t>カサン</t>
    </rPh>
    <rPh sb="12" eb="15">
      <t>キホンキュウ</t>
    </rPh>
    <phoneticPr fontId="6"/>
  </si>
  <si>
    <t>処遇改善等加算Ⅲによる
手当</t>
    <rPh sb="0" eb="2">
      <t>ショグウ</t>
    </rPh>
    <rPh sb="2" eb="4">
      <t>カイゼン</t>
    </rPh>
    <rPh sb="4" eb="5">
      <t>トウ</t>
    </rPh>
    <rPh sb="5" eb="7">
      <t>カサン</t>
    </rPh>
    <rPh sb="12" eb="14">
      <t>テアテ</t>
    </rPh>
    <phoneticPr fontId="6"/>
  </si>
  <si>
    <t>処遇改善等加算Ⅲ以外の賞与（一時金）</t>
    <rPh sb="0" eb="8">
      <t>ショグウカイゼントウカサン３</t>
    </rPh>
    <rPh sb="8" eb="10">
      <t>イガイ</t>
    </rPh>
    <rPh sb="11" eb="13">
      <t>ショウヨ</t>
    </rPh>
    <rPh sb="14" eb="17">
      <t>イチジキン</t>
    </rPh>
    <phoneticPr fontId="5"/>
  </si>
  <si>
    <t>処遇改善等加算Ⅲの賞与（一時金）</t>
    <rPh sb="0" eb="2">
      <t>ショグウ</t>
    </rPh>
    <rPh sb="2" eb="4">
      <t>カイゼン</t>
    </rPh>
    <rPh sb="4" eb="5">
      <t>トウ</t>
    </rPh>
    <rPh sb="5" eb="7">
      <t>カサン</t>
    </rPh>
    <rPh sb="9" eb="11">
      <t>ショウヨ</t>
    </rPh>
    <rPh sb="12" eb="15">
      <t>イチジキン</t>
    </rPh>
    <phoneticPr fontId="5"/>
  </si>
  <si>
    <t>賞与（一時金）③</t>
    <rPh sb="0" eb="2">
      <t>ショウヨ</t>
    </rPh>
    <phoneticPr fontId="6"/>
  </si>
  <si>
    <t>基本給（処遇改善等加算Ⅱ・Ⅲを除く）</t>
    <rPh sb="4" eb="12">
      <t>ショグウカイゼントウカサンニ</t>
    </rPh>
    <rPh sb="15" eb="16">
      <t>ノゾ</t>
    </rPh>
    <phoneticPr fontId="6"/>
  </si>
  <si>
    <t>処遇改善等加算Ⅱ・Ⅲ以外の
手当</t>
    <rPh sb="0" eb="8">
      <t>ショグウカイゼントウカサンニ</t>
    </rPh>
    <rPh sb="10" eb="12">
      <t>イガイ</t>
    </rPh>
    <rPh sb="14" eb="16">
      <t>テアテ</t>
    </rPh>
    <phoneticPr fontId="6"/>
  </si>
  <si>
    <t>処遇改善等加算Ⅲによる基本給</t>
    <rPh sb="0" eb="2">
      <t>ショグウ</t>
    </rPh>
    <rPh sb="2" eb="4">
      <t>カイゼン</t>
    </rPh>
    <rPh sb="4" eb="5">
      <t>トウ</t>
    </rPh>
    <rPh sb="5" eb="7">
      <t>カサン</t>
    </rPh>
    <rPh sb="11" eb="14">
      <t>キホンキュウ</t>
    </rPh>
    <phoneticPr fontId="6"/>
  </si>
  <si>
    <r>
      <t>処遇改善等加算Ⅱ・Ⅲ</t>
    </r>
    <r>
      <rPr>
        <u/>
        <sz val="8"/>
        <rFont val="游ゴシック"/>
        <family val="3"/>
        <charset val="128"/>
      </rPr>
      <t>以外</t>
    </r>
    <r>
      <rPr>
        <sz val="8"/>
        <rFont val="游ゴシック"/>
        <family val="3"/>
        <charset val="128"/>
      </rPr>
      <t>の手当</t>
    </r>
    <rPh sb="0" eb="8">
      <t>ショグウカイゼントウカサンニ</t>
    </rPh>
    <rPh sb="10" eb="12">
      <t>イガイ</t>
    </rPh>
    <rPh sb="13" eb="15">
      <t>テアテ</t>
    </rPh>
    <phoneticPr fontId="6"/>
  </si>
  <si>
    <t>処遇改善等加算Ⅲによる手当</t>
    <rPh sb="0" eb="2">
      <t>ショグウ</t>
    </rPh>
    <rPh sb="2" eb="4">
      <t>カイゼン</t>
    </rPh>
    <rPh sb="4" eb="5">
      <t>トウ</t>
    </rPh>
    <rPh sb="5" eb="7">
      <t>カサン</t>
    </rPh>
    <rPh sb="11" eb="13">
      <t>テアテ</t>
    </rPh>
    <phoneticPr fontId="6"/>
  </si>
  <si>
    <t>処遇改善等加算Ⅲ以外の賞与（一時金）</t>
    <rPh sb="0" eb="2">
      <t>ショグウ</t>
    </rPh>
    <rPh sb="2" eb="4">
      <t>カイゼン</t>
    </rPh>
    <rPh sb="4" eb="5">
      <t>トウ</t>
    </rPh>
    <rPh sb="5" eb="7">
      <t>カサン</t>
    </rPh>
    <rPh sb="8" eb="10">
      <t>イガイ</t>
    </rPh>
    <rPh sb="11" eb="13">
      <t>ショウヨ</t>
    </rPh>
    <rPh sb="14" eb="17">
      <t>イチジキン</t>
    </rPh>
    <phoneticPr fontId="5"/>
  </si>
  <si>
    <t>処遇改善等加算Ⅲの賞与（一時金）</t>
    <rPh sb="0" eb="8">
      <t>ショグウカイゼントウカサン３</t>
    </rPh>
    <rPh sb="9" eb="11">
      <t>ショウヨ</t>
    </rPh>
    <rPh sb="12" eb="15">
      <t>イチジキン</t>
    </rPh>
    <phoneticPr fontId="5"/>
  </si>
  <si>
    <t>賃金改善
実績額
⑭
（⑩-⑥-⑪-⑫-⑬）</t>
    <rPh sb="0" eb="2">
      <t>チンギン</t>
    </rPh>
    <rPh sb="2" eb="4">
      <t>カイゼン</t>
    </rPh>
    <rPh sb="5" eb="7">
      <t>ジッセキ</t>
    </rPh>
    <rPh sb="7" eb="8">
      <t>ガク</t>
    </rPh>
    <phoneticPr fontId="6"/>
  </si>
  <si>
    <t>賞与（一時金）⑨</t>
    <phoneticPr fontId="6"/>
  </si>
  <si>
    <t>⑮賃金改善実績総額</t>
    <rPh sb="5" eb="7">
      <t>ジッセキ</t>
    </rPh>
    <phoneticPr fontId="6"/>
  </si>
  <si>
    <t>⑯事業主負担増加相当総額</t>
    <rPh sb="8" eb="10">
      <t>ソウトウ</t>
    </rPh>
    <phoneticPr fontId="6"/>
  </si>
  <si>
    <t>⑰賃金改善等実績総額(千円未満切捨）</t>
    <rPh sb="1" eb="3">
      <t>チンギン</t>
    </rPh>
    <rPh sb="3" eb="5">
      <t>カイゼン</t>
    </rPh>
    <rPh sb="5" eb="6">
      <t>トウ</t>
    </rPh>
    <rPh sb="6" eb="8">
      <t>ジッセキ</t>
    </rPh>
    <rPh sb="8" eb="10">
      <t>ソウガク</t>
    </rPh>
    <rPh sb="11" eb="17">
      <t>センエンミマンキリス</t>
    </rPh>
    <phoneticPr fontId="6"/>
  </si>
  <si>
    <t>※8</t>
  </si>
  <si>
    <t>※8</t>
    <phoneticPr fontId="5"/>
  </si>
  <si>
    <t>別紙様式10別添１における「加算Ⅲによる賃金改善額」を対象職員ごとに記入すること。法定福利費等の事業主負担額を除く。</t>
    <rPh sb="0" eb="2">
      <t>ベッシ</t>
    </rPh>
    <rPh sb="2" eb="4">
      <t>ヨウシキ</t>
    </rPh>
    <rPh sb="6" eb="8">
      <t>ベッテン</t>
    </rPh>
    <rPh sb="14" eb="16">
      <t>カサン</t>
    </rPh>
    <rPh sb="20" eb="22">
      <t>チンギン</t>
    </rPh>
    <rPh sb="22" eb="24">
      <t>カイゼン</t>
    </rPh>
    <rPh sb="24" eb="25">
      <t>ガク</t>
    </rPh>
    <rPh sb="27" eb="29">
      <t>タイショウ</t>
    </rPh>
    <rPh sb="29" eb="31">
      <t>ショクイン</t>
    </rPh>
    <rPh sb="34" eb="36">
      <t>キニュウ</t>
    </rPh>
    <rPh sb="41" eb="43">
      <t>ホウテイ</t>
    </rPh>
    <rPh sb="43" eb="45">
      <t>フクリ</t>
    </rPh>
    <rPh sb="45" eb="46">
      <t>ヒ</t>
    </rPh>
    <rPh sb="46" eb="47">
      <t>トウ</t>
    </rPh>
    <rPh sb="48" eb="51">
      <t>ジギョウヌシ</t>
    </rPh>
    <rPh sb="51" eb="53">
      <t>フタン</t>
    </rPh>
    <rPh sb="53" eb="54">
      <t>ガク</t>
    </rPh>
    <rPh sb="55" eb="56">
      <t>ノゾ</t>
    </rPh>
    <phoneticPr fontId="6"/>
  </si>
  <si>
    <t>処遇改善等加算Ⅲ以外の賞与（一時金）</t>
    <rPh sb="8" eb="10">
      <t>イガイ</t>
    </rPh>
    <phoneticPr fontId="5"/>
  </si>
  <si>
    <t>⑦起点賃金水準（⑧+⑨+(4)②－(4)④）</t>
    <rPh sb="1" eb="3">
      <t>キテン</t>
    </rPh>
    <rPh sb="3" eb="5">
      <t>チンギン</t>
    </rPh>
    <rPh sb="5" eb="7">
      <t>スイジュン</t>
    </rPh>
    <phoneticPr fontId="6"/>
  </si>
  <si>
    <t>⑨基準翌年度から加算当年度までの公定価格における人件費の改定分</t>
    <rPh sb="1" eb="3">
      <t>キジュン</t>
    </rPh>
    <rPh sb="3" eb="6">
      <t>ヨクネンド</t>
    </rPh>
    <rPh sb="8" eb="10">
      <t>カサン</t>
    </rPh>
    <rPh sb="10" eb="13">
      <t>トウネンド</t>
    </rPh>
    <rPh sb="16" eb="18">
      <t>コウテイ</t>
    </rPh>
    <rPh sb="18" eb="20">
      <t>カカク</t>
    </rPh>
    <rPh sb="24" eb="27">
      <t>ジンケンヒ</t>
    </rPh>
    <rPh sb="28" eb="30">
      <t>カイテイ</t>
    </rPh>
    <rPh sb="30" eb="31">
      <t>ブン</t>
    </rPh>
    <phoneticPr fontId="6"/>
  </si>
  <si>
    <t>⑩事業主負担増加相当総額</t>
    <rPh sb="1" eb="4">
      <t>ジギョウヌシ</t>
    </rPh>
    <rPh sb="4" eb="6">
      <t>フタン</t>
    </rPh>
    <rPh sb="6" eb="8">
      <t>ゾウカ</t>
    </rPh>
    <rPh sb="8" eb="10">
      <t>ソウトウ</t>
    </rPh>
    <rPh sb="10" eb="12">
      <t>ソウガク</t>
    </rPh>
    <phoneticPr fontId="6"/>
  </si>
  <si>
    <t>職員の増額改定</t>
    <rPh sb="0" eb="2">
      <t>ショクイン</t>
    </rPh>
    <rPh sb="3" eb="5">
      <t>ゾウガク</t>
    </rPh>
    <rPh sb="5" eb="7">
      <t>カイテイ</t>
    </rPh>
    <phoneticPr fontId="5"/>
  </si>
  <si>
    <t>増額改定最低基準額（参考）</t>
    <rPh sb="0" eb="2">
      <t>ゾウガク</t>
    </rPh>
    <rPh sb="2" eb="4">
      <t>カイテイ</t>
    </rPh>
    <rPh sb="4" eb="6">
      <t>サイテイ</t>
    </rPh>
    <rPh sb="6" eb="8">
      <t>キジュン</t>
    </rPh>
    <rPh sb="8" eb="9">
      <t>ガク</t>
    </rPh>
    <rPh sb="10" eb="12">
      <t>サンコウ</t>
    </rPh>
    <phoneticPr fontId="5"/>
  </si>
  <si>
    <t>賃金改善等実績総額（②+⑩）（千円未満の端数は切り捨て）</t>
    <rPh sb="0" eb="2">
      <t>チンギン</t>
    </rPh>
    <rPh sb="2" eb="4">
      <t>カイゼン</t>
    </rPh>
    <rPh sb="4" eb="5">
      <t>トウ</t>
    </rPh>
    <rPh sb="5" eb="7">
      <t>ジッセキ</t>
    </rPh>
    <rPh sb="7" eb="9">
      <t>ソウガク</t>
    </rPh>
    <rPh sb="15" eb="17">
      <t>センエン</t>
    </rPh>
    <rPh sb="17" eb="19">
      <t>ミマン</t>
    </rPh>
    <rPh sb="20" eb="22">
      <t>ハスウ</t>
    </rPh>
    <rPh sb="23" eb="24">
      <t>キ</t>
    </rPh>
    <rPh sb="25" eb="26">
      <t>ス</t>
    </rPh>
    <phoneticPr fontId="6"/>
  </si>
  <si>
    <t>「処遇改善等加算の賃金改善実績報告書に係る加算額等のお知らせ」に記載のある金額等を選択及び転記してください。このシート以降の様式に自動で反映されます。
※【】内に記載のアルファベットは，通知の記載と対応しています。</t>
    <rPh sb="32" eb="34">
      <t>キサイ</t>
    </rPh>
    <rPh sb="37" eb="39">
      <t>キンガク</t>
    </rPh>
    <rPh sb="39" eb="40">
      <t>ナド</t>
    </rPh>
    <rPh sb="41" eb="43">
      <t>センタク</t>
    </rPh>
    <rPh sb="43" eb="44">
      <t>オヨ</t>
    </rPh>
    <rPh sb="45" eb="47">
      <t>テンキ</t>
    </rPh>
    <rPh sb="59" eb="61">
      <t>イコウ</t>
    </rPh>
    <rPh sb="62" eb="64">
      <t>ヨウシキ</t>
    </rPh>
    <rPh sb="65" eb="67">
      <t>ジドウ</t>
    </rPh>
    <rPh sb="68" eb="70">
      <t>ハンエイ</t>
    </rPh>
    <phoneticPr fontId="5"/>
  </si>
  <si>
    <t>ぶんぶん保育園二日町園</t>
  </si>
  <si>
    <t>ぶんぶん保育園小田原園</t>
  </si>
  <si>
    <t>第2紫山いちにいさん保育園</t>
  </si>
  <si>
    <t>KIDS-Kan</t>
  </si>
  <si>
    <t>社会福祉法人　みらい</t>
  </si>
  <si>
    <t>東京都千代田区神田駿河台4-6 御茶ノ水ソラシティ</t>
  </si>
  <si>
    <t>東京都千代田区神田神保町1-14-1</t>
  </si>
  <si>
    <t>栃木県宇都宮市南大通り2-6-1 KIDS 1ST BLD</t>
  </si>
  <si>
    <t>仙台市宮城野区萩野町3-8-11</t>
  </si>
  <si>
    <t>仙台市宮城野区萩野町3-8-11 木村ビル1F</t>
  </si>
  <si>
    <t>山形県新庄市金沢1917-7</t>
  </si>
  <si>
    <t>東京都新宿区高田馬場4-13-11　松島第一ビル6階</t>
  </si>
  <si>
    <t>仙台市若林区東八番丁183</t>
  </si>
  <si>
    <t>仙台市青葉区北山3-9-20</t>
  </si>
  <si>
    <t>東京都品川区東品川1-3-10</t>
  </si>
  <si>
    <t>仙台市泉区泉中央1-45-3</t>
  </si>
  <si>
    <t>仙台市青葉区落合2-6-8-1F</t>
  </si>
  <si>
    <t>仙台市青葉区錦町1-12-1　錦町パークマンション105</t>
  </si>
  <si>
    <t>仙台市青葉区大町2-7-20</t>
  </si>
  <si>
    <t>仙台市宮城野区幸町2丁目16-13</t>
  </si>
  <si>
    <t>吉田　一美</t>
  </si>
  <si>
    <t>高橋　真由美</t>
  </si>
  <si>
    <t>川村　隆</t>
  </si>
  <si>
    <t>仙台市家庭保育室ちゅうりっぷ　代表　遊佐　ひろ子</t>
  </si>
  <si>
    <t>岸　麻記子</t>
  </si>
  <si>
    <t>菅野　淳</t>
  </si>
  <si>
    <t>小野　敬子</t>
  </si>
  <si>
    <t>アイグラン保育園長町南</t>
  </si>
  <si>
    <t>山形県新庄市金沢１９１７－７　</t>
  </si>
  <si>
    <t>仙台市青葉区旭ヶ丘１－３９－６</t>
  </si>
  <si>
    <t>山形県新庄市金沢１９１７－７</t>
  </si>
  <si>
    <t>社会福祉法人明日育福祉会</t>
  </si>
  <si>
    <t>株式会社いずみ保育園</t>
  </si>
  <si>
    <t>幼保連携型認定こども園</t>
  </si>
  <si>
    <t>仙台市青葉区川平1－7－16</t>
    <rPh sb="6" eb="7">
      <t>カワ</t>
    </rPh>
    <rPh sb="7" eb="8">
      <t>ダイラ</t>
    </rPh>
    <phoneticPr fontId="1"/>
  </si>
  <si>
    <t>仙台市青葉区国見4－5－1</t>
    <rPh sb="6" eb="8">
      <t>クニミ</t>
    </rPh>
    <phoneticPr fontId="1"/>
  </si>
  <si>
    <t>仙台市青葉区柏木1－7－45</t>
    <rPh sb="6" eb="8">
      <t>カシワギ</t>
    </rPh>
    <phoneticPr fontId="1"/>
  </si>
  <si>
    <t>仙台市青葉区桜ヶ丘9－1－1</t>
    <rPh sb="6" eb="9">
      <t>サクラガオカ</t>
    </rPh>
    <phoneticPr fontId="1"/>
  </si>
  <si>
    <t>仙台市青葉区支倉町2-55</t>
    <rPh sb="6" eb="8">
      <t>ハセクラ</t>
    </rPh>
    <rPh sb="8" eb="9">
      <t>マチ</t>
    </rPh>
    <phoneticPr fontId="1"/>
  </si>
  <si>
    <t>71107</t>
  </si>
  <si>
    <t>71108</t>
  </si>
  <si>
    <t>71109</t>
  </si>
  <si>
    <t>食と森のこども園小松島</t>
  </si>
  <si>
    <t>仙台市青葉区小松島４－１７－２２</t>
  </si>
  <si>
    <t>71110</t>
  </si>
  <si>
    <t>ミッキー北仙台こども園</t>
  </si>
  <si>
    <t>仙台市宮城野区中野字大貝沼20－17</t>
    <rPh sb="7" eb="9">
      <t>ナカノ</t>
    </rPh>
    <rPh sb="9" eb="10">
      <t>アザ</t>
    </rPh>
    <rPh sb="10" eb="11">
      <t>ダイ</t>
    </rPh>
    <rPh sb="11" eb="12">
      <t>カイ</t>
    </rPh>
    <rPh sb="12" eb="13">
      <t>ヌマ</t>
    </rPh>
    <phoneticPr fontId="1"/>
  </si>
  <si>
    <t>仙台市青葉区栗生１-25-1</t>
    <rPh sb="6" eb="8">
      <t>クリウ</t>
    </rPh>
    <phoneticPr fontId="1"/>
  </si>
  <si>
    <t>71210</t>
  </si>
  <si>
    <t>幼保連携型認定こども園　中野栄あしぐろこども園</t>
  </si>
  <si>
    <t>仙台市宮城野区出花1－279　</t>
  </si>
  <si>
    <t>71211</t>
  </si>
  <si>
    <t>仙台市若林区荒井3-15-9</t>
    <rPh sb="6" eb="8">
      <t>アライ</t>
    </rPh>
    <phoneticPr fontId="1"/>
  </si>
  <si>
    <t>仙台市青葉区葉山町8-1</t>
    <rPh sb="0" eb="3">
      <t>センダイシ</t>
    </rPh>
    <phoneticPr fontId="1"/>
  </si>
  <si>
    <t>71306</t>
  </si>
  <si>
    <t>仙台市太白区八木山緑町21－10</t>
    <rPh sb="6" eb="8">
      <t>ヤギ</t>
    </rPh>
    <rPh sb="8" eb="9">
      <t>ヤマ</t>
    </rPh>
    <rPh sb="9" eb="11">
      <t>ミドリマチ</t>
    </rPh>
    <phoneticPr fontId="1"/>
  </si>
  <si>
    <t>仙台市太白区袋原6-6-10</t>
    <rPh sb="6" eb="7">
      <t>フクロ</t>
    </rPh>
    <rPh sb="7" eb="8">
      <t>ハラ</t>
    </rPh>
    <phoneticPr fontId="1"/>
  </si>
  <si>
    <t>柴田郡村田町大字足立字上ヶ戸１７－５　</t>
    <rPh sb="6" eb="8">
      <t>オオアザ</t>
    </rPh>
    <phoneticPr fontId="1"/>
  </si>
  <si>
    <t>71509</t>
  </si>
  <si>
    <t>幼保連携型認定こども園　明石南こどもの城</t>
  </si>
  <si>
    <t>仙台市泉区桂3－19－6　</t>
  </si>
  <si>
    <t>71510</t>
  </si>
  <si>
    <t>幼保連携型認定こども園　桂こどもの城</t>
  </si>
  <si>
    <t>71511</t>
  </si>
  <si>
    <t>ミッキー八乙女こども園</t>
  </si>
  <si>
    <t>仙台市青葉区昭和町3－15　</t>
  </si>
  <si>
    <t>71512</t>
  </si>
  <si>
    <t>71513</t>
  </si>
  <si>
    <t>71615</t>
  </si>
  <si>
    <t>落合はぐくみこども園</t>
  </si>
  <si>
    <t>角田市島田字御蔵林59　</t>
  </si>
  <si>
    <t>71616</t>
  </si>
  <si>
    <t>愛子すぎのここども園</t>
  </si>
  <si>
    <t>幼稚園型認定こども園</t>
  </si>
  <si>
    <t>仙台市青葉区立町9－7</t>
    <rPh sb="6" eb="8">
      <t>タチマチ</t>
    </rPh>
    <phoneticPr fontId="1"/>
  </si>
  <si>
    <t>仙台市太白区四郎丸字吹上23</t>
    <rPh sb="6" eb="9">
      <t>シロウマル</t>
    </rPh>
    <rPh sb="9" eb="10">
      <t>アザ</t>
    </rPh>
    <rPh sb="10" eb="12">
      <t>フキアゲ</t>
    </rPh>
    <phoneticPr fontId="1"/>
  </si>
  <si>
    <t>72503</t>
  </si>
  <si>
    <t>幼稚園型認定こども園　いずみ松陵幼稚園</t>
  </si>
  <si>
    <t>幼稚園型認定こども園　南光幼稚園</t>
  </si>
  <si>
    <t>幼稚園型認定こども園　南光第二幼稚園</t>
  </si>
  <si>
    <t>幼稚園型認定こども園　南光シオン幼稚園</t>
  </si>
  <si>
    <t>72507</t>
  </si>
  <si>
    <t>幼稚園型認定こども園　南光紫陽幼稚園</t>
  </si>
  <si>
    <t>仙台市青葉区国見6-45-1</t>
    <rPh sb="6" eb="8">
      <t>クニミ</t>
    </rPh>
    <phoneticPr fontId="1"/>
  </si>
  <si>
    <t>73101</t>
  </si>
  <si>
    <t>保育所型認定こども園</t>
  </si>
  <si>
    <t>カール英会話プリスクール</t>
  </si>
  <si>
    <t>仙台市宮城野区枡江8-10</t>
    <rPh sb="7" eb="9">
      <t>マスエ</t>
    </rPh>
    <phoneticPr fontId="1"/>
  </si>
  <si>
    <t>73203</t>
  </si>
  <si>
    <t>ニューフィールド保育園</t>
  </si>
  <si>
    <t>仙台市宮城野区新田東１－８－４　クリアフォレスト１階</t>
  </si>
  <si>
    <t>73204</t>
  </si>
  <si>
    <t>ピースフル保育園</t>
  </si>
  <si>
    <t>73205</t>
  </si>
  <si>
    <t>仙台市宮城野区田子2－10－2</t>
  </si>
  <si>
    <t>73303</t>
  </si>
  <si>
    <t>蒲町おもちゃばここども園</t>
  </si>
  <si>
    <t>仙台市若林区蒲町7－8　</t>
  </si>
  <si>
    <t>六丁の目こども園</t>
  </si>
  <si>
    <t>仙台市若林区六丁の目東町3－17</t>
  </si>
  <si>
    <t>カール英会話ほいくえん</t>
  </si>
  <si>
    <t>カール英会話こども園</t>
  </si>
  <si>
    <t>ちゃいるどらんどなないろの里こども園</t>
  </si>
  <si>
    <t>仙台市若林区六丁の目西町3－41</t>
  </si>
  <si>
    <t>73402</t>
  </si>
  <si>
    <t>ひまわりこども園</t>
  </si>
  <si>
    <t>仙台市太白区鹿野三丁目14－15</t>
  </si>
  <si>
    <t>あすと長町こぶたの城こども園</t>
  </si>
  <si>
    <t>仙台市太白区あすと長町3－2－23　</t>
  </si>
  <si>
    <t>仙台ちびっこひろばこども園</t>
  </si>
  <si>
    <t>仙台市若林区若林1丁目6-17</t>
    <rPh sb="0" eb="3">
      <t>センダイシ</t>
    </rPh>
    <rPh sb="3" eb="6">
      <t>ワカバヤシク</t>
    </rPh>
    <rPh sb="6" eb="8">
      <t>ワカバヤシ</t>
    </rPh>
    <rPh sb="9" eb="11">
      <t>チョウメ</t>
    </rPh>
    <phoneticPr fontId="1"/>
  </si>
  <si>
    <t>73502</t>
  </si>
  <si>
    <t>ミッキー泉中央こども園</t>
  </si>
  <si>
    <t>73503</t>
  </si>
  <si>
    <t>仙台市泉区南中山4－27－16</t>
  </si>
  <si>
    <t>73601</t>
  </si>
  <si>
    <t>カール英会話チルドレン</t>
  </si>
  <si>
    <t>99999</t>
  </si>
  <si>
    <r>
      <t xml:space="preserve">人件費の改定状況部分
※5 </t>
    </r>
    <r>
      <rPr>
        <b/>
        <sz val="8"/>
        <color rgb="FFFF0000"/>
        <rFont val="游ゴシック"/>
        <family val="3"/>
        <charset val="128"/>
      </rPr>
      <t>法定福利費等の増額分を除く</t>
    </r>
    <r>
      <rPr>
        <sz val="8"/>
        <rFont val="游ゴシック"/>
        <family val="3"/>
        <charset val="128"/>
      </rPr>
      <t xml:space="preserve">
⑤</t>
    </r>
    <rPh sb="0" eb="3">
      <t>ジンケンヒ</t>
    </rPh>
    <rPh sb="4" eb="6">
      <t>カイテイ</t>
    </rPh>
    <rPh sb="6" eb="8">
      <t>ジョウキョウ</t>
    </rPh>
    <rPh sb="8" eb="10">
      <t>ブブン</t>
    </rPh>
    <rPh sb="14" eb="19">
      <t>ホウテイフクリヒ</t>
    </rPh>
    <rPh sb="19" eb="20">
      <t>トウ</t>
    </rPh>
    <rPh sb="21" eb="23">
      <t>ゾウガク</t>
    </rPh>
    <rPh sb="23" eb="24">
      <t>ブン</t>
    </rPh>
    <rPh sb="25" eb="26">
      <t>ノゾ</t>
    </rPh>
    <phoneticPr fontId="6"/>
  </si>
  <si>
    <r>
      <rPr>
        <b/>
        <sz val="8"/>
        <color rgb="FFFF0000"/>
        <rFont val="游ゴシック"/>
        <family val="3"/>
        <charset val="128"/>
      </rPr>
      <t>人件費の改定状況部分による法定福利費等の増額分</t>
    </r>
    <r>
      <rPr>
        <sz val="8"/>
        <rFont val="游ゴシック"/>
        <family val="3"/>
        <charset val="128"/>
      </rPr>
      <t xml:space="preserve">
【参考】
</t>
    </r>
    <rPh sb="0" eb="3">
      <t>ジンケンヒ</t>
    </rPh>
    <rPh sb="4" eb="6">
      <t>カイテイ</t>
    </rPh>
    <rPh sb="6" eb="8">
      <t>ジョウキョウ</t>
    </rPh>
    <rPh sb="8" eb="10">
      <t>ブブン</t>
    </rPh>
    <rPh sb="25" eb="27">
      <t>サンコウ</t>
    </rPh>
    <phoneticPr fontId="6"/>
  </si>
  <si>
    <t>5</t>
    <phoneticPr fontId="5"/>
  </si>
  <si>
    <r>
      <t>※</t>
    </r>
    <r>
      <rPr>
        <b/>
        <sz val="11"/>
        <rFont val="HGSｺﾞｼｯｸM"/>
        <family val="3"/>
        <charset val="128"/>
      </rPr>
      <t>令和４年度実績報告</t>
    </r>
    <r>
      <rPr>
        <sz val="11"/>
        <rFont val="HGSｺﾞｼｯｸM"/>
        <family val="3"/>
        <charset val="128"/>
      </rPr>
      <t>別紙様式5（5）①に記載の未払い残額（0円の場合は記載不要）</t>
    </r>
    <rPh sb="1" eb="3">
      <t>レイワ</t>
    </rPh>
    <rPh sb="5" eb="6">
      <t>ド</t>
    </rPh>
    <rPh sb="6" eb="8">
      <t>ジッセキ</t>
    </rPh>
    <rPh sb="8" eb="10">
      <t>ホウコク</t>
    </rPh>
    <rPh sb="10" eb="11">
      <t>ベツ</t>
    </rPh>
    <rPh sb="11" eb="12">
      <t>カミ</t>
    </rPh>
    <rPh sb="12" eb="14">
      <t>ヨウシキ</t>
    </rPh>
    <rPh sb="20" eb="22">
      <t>キサイ</t>
    </rPh>
    <rPh sb="23" eb="25">
      <t>ミバラ</t>
    </rPh>
    <rPh sb="26" eb="28">
      <t>ザンガク</t>
    </rPh>
    <rPh sb="30" eb="31">
      <t>エン</t>
    </rPh>
    <rPh sb="32" eb="34">
      <t>バアイ</t>
    </rPh>
    <rPh sb="35" eb="37">
      <t>キサイ</t>
    </rPh>
    <rPh sb="37" eb="39">
      <t>フヨウ</t>
    </rPh>
    <phoneticPr fontId="5"/>
  </si>
  <si>
    <t>令和5年４月１日～令和6年３月31日</t>
    <phoneticPr fontId="6"/>
  </si>
  <si>
    <t>　施設・事業所から説明を受け，令和５年度処遇改善等加算Ⅰ（賃金改善要件分）により，令和５年度において，下記基準年度の賃金水準が維持された，または基準年度を上回る賃金改善が行われたことを確認しました。</t>
    <rPh sb="1" eb="3">
      <t>シセツ</t>
    </rPh>
    <rPh sb="4" eb="6">
      <t>ジギョウ</t>
    </rPh>
    <rPh sb="6" eb="7">
      <t>ショ</t>
    </rPh>
    <rPh sb="9" eb="11">
      <t>セツメイ</t>
    </rPh>
    <rPh sb="12" eb="13">
      <t>ウ</t>
    </rPh>
    <rPh sb="15" eb="17">
      <t>レイワ</t>
    </rPh>
    <rPh sb="18" eb="20">
      <t>ネンド</t>
    </rPh>
    <rPh sb="20" eb="28">
      <t>ショグウカイゼントウカサンイチ</t>
    </rPh>
    <rPh sb="29" eb="33">
      <t>チンギンカイゼン</t>
    </rPh>
    <rPh sb="33" eb="35">
      <t>ヨウケン</t>
    </rPh>
    <rPh sb="35" eb="36">
      <t>ブン</t>
    </rPh>
    <rPh sb="41" eb="43">
      <t>レイワ</t>
    </rPh>
    <rPh sb="44" eb="46">
      <t>ネンド</t>
    </rPh>
    <rPh sb="51" eb="53">
      <t>カキ</t>
    </rPh>
    <rPh sb="53" eb="55">
      <t>キジュン</t>
    </rPh>
    <rPh sb="55" eb="57">
      <t>ネンド</t>
    </rPh>
    <rPh sb="58" eb="60">
      <t>チンギン</t>
    </rPh>
    <rPh sb="60" eb="62">
      <t>スイジュン</t>
    </rPh>
    <rPh sb="63" eb="65">
      <t>イジ</t>
    </rPh>
    <rPh sb="72" eb="74">
      <t>キジュン</t>
    </rPh>
    <rPh sb="74" eb="76">
      <t>ネンド</t>
    </rPh>
    <rPh sb="77" eb="79">
      <t>ウワマワ</t>
    </rPh>
    <rPh sb="80" eb="82">
      <t>チンギン</t>
    </rPh>
    <rPh sb="82" eb="84">
      <t>カイゼン</t>
    </rPh>
    <rPh sb="85" eb="86">
      <t>オコナ</t>
    </rPh>
    <rPh sb="92" eb="94">
      <t>カクニン</t>
    </rPh>
    <phoneticPr fontId="5"/>
  </si>
  <si>
    <t>の令和５年度処遇改善等加算Ⅰ基準年度</t>
    <rPh sb="1" eb="3">
      <t>レイワ</t>
    </rPh>
    <rPh sb="4" eb="6">
      <t>ネンド</t>
    </rPh>
    <rPh sb="6" eb="14">
      <t>ショグウカイゼントウカサンイチ</t>
    </rPh>
    <rPh sb="14" eb="18">
      <t>キジュンネンド</t>
    </rPh>
    <phoneticPr fontId="5"/>
  </si>
  <si>
    <t>経験年数については，「施設型給付費等に係る処遇改善等加算について」（令和5年6月7日　こ成保39，5文科初第591号　以下「処遇改善等加算通知」という）第4の1によるものとする。</t>
    <rPh sb="44" eb="45">
      <t>セイ</t>
    </rPh>
    <rPh sb="45" eb="46">
      <t>タモツ</t>
    </rPh>
    <phoneticPr fontId="6"/>
  </si>
  <si>
    <t>「常勤」とは、当該施設・事業所の就業規則において定められている常勤の従事者が勤務すべき時間数（教育・保育に従事する者にあっては、１か月に勤務すべき時間数が120時間以上であるものに限る。）に達している者。又は当該者以外の者であって１日６時間以上かつ月20日以上勤務するものをいい、「非常勤」とは常勤以外の者をいう。</t>
    <phoneticPr fontId="6"/>
  </si>
  <si>
    <t>有</t>
  </si>
  <si>
    <t>無</t>
  </si>
  <si>
    <t>別紙様式6別添3</t>
    <rPh sb="5" eb="7">
      <t>ベッテン</t>
    </rPh>
    <phoneticPr fontId="5"/>
  </si>
  <si>
    <t>別紙様式6別添2</t>
    <rPh sb="0" eb="2">
      <t>ベッシ</t>
    </rPh>
    <rPh sb="2" eb="4">
      <t>ヨウシキ</t>
    </rPh>
    <rPh sb="5" eb="7">
      <t>ベッテン</t>
    </rPh>
    <phoneticPr fontId="6"/>
  </si>
  <si>
    <t>別紙様式6別添1</t>
    <rPh sb="0" eb="2">
      <t>ベッシ</t>
    </rPh>
    <rPh sb="2" eb="4">
      <t>ヨウシキ</t>
    </rPh>
    <rPh sb="5" eb="7">
      <t>ベッテン</t>
    </rPh>
    <phoneticPr fontId="6"/>
  </si>
  <si>
    <t>別紙様式6</t>
    <rPh sb="0" eb="2">
      <t>ベッシ</t>
    </rPh>
    <rPh sb="2" eb="4">
      <t>ヨウシキ</t>
    </rPh>
    <phoneticPr fontId="6"/>
  </si>
  <si>
    <t>⑩のうち
加算Ⅲの新規事由による賃金改善額※8
⑬</t>
    <rPh sb="9" eb="11">
      <t>シンキ</t>
    </rPh>
    <rPh sb="11" eb="13">
      <t>ジユウ</t>
    </rPh>
    <phoneticPr fontId="6"/>
  </si>
  <si>
    <t>⑧基準年度の賃金水準（当該年度に係る加算残額（令和４年度の加算Ⅲに係るものを除く）を含む）</t>
    <rPh sb="1" eb="3">
      <t>キジュン</t>
    </rPh>
    <rPh sb="3" eb="4">
      <t>ネン</t>
    </rPh>
    <rPh sb="4" eb="5">
      <t>ド</t>
    </rPh>
    <rPh sb="6" eb="8">
      <t>チンギン</t>
    </rPh>
    <rPh sb="8" eb="10">
      <t>スイジュン</t>
    </rPh>
    <rPh sb="11" eb="13">
      <t>トウガイ</t>
    </rPh>
    <rPh sb="13" eb="15">
      <t>ネンド</t>
    </rPh>
    <rPh sb="16" eb="17">
      <t>カカ</t>
    </rPh>
    <rPh sb="18" eb="20">
      <t>カサン</t>
    </rPh>
    <rPh sb="20" eb="22">
      <t>ザンガク</t>
    </rPh>
    <rPh sb="23" eb="25">
      <t>レイワ</t>
    </rPh>
    <rPh sb="26" eb="28">
      <t>ネンド</t>
    </rPh>
    <rPh sb="29" eb="31">
      <t>カサン</t>
    </rPh>
    <rPh sb="33" eb="34">
      <t>カカ</t>
    </rPh>
    <rPh sb="38" eb="39">
      <t>ノゾ</t>
    </rPh>
    <rPh sb="42" eb="43">
      <t>フク</t>
    </rPh>
    <phoneticPr fontId="6"/>
  </si>
  <si>
    <t>小計
④
（①＋②＋③-加算Ⅲ部分）</t>
    <rPh sb="0" eb="2">
      <t>ショウケイ</t>
    </rPh>
    <rPh sb="12" eb="14">
      <t>カサン</t>
    </rPh>
    <rPh sb="15" eb="17">
      <t>ブブン</t>
    </rPh>
    <phoneticPr fontId="6"/>
  </si>
  <si>
    <t>小計
④
（①＋②＋③）-加算Ⅲ部分</t>
    <rPh sb="0" eb="2">
      <t>ショウケイ</t>
    </rPh>
    <rPh sb="13" eb="15">
      <t>カサン</t>
    </rPh>
    <rPh sb="16" eb="18">
      <t>ブブン</t>
    </rPh>
    <phoneticPr fontId="6"/>
  </si>
  <si>
    <t>※処遇改善等加算Ⅲの新規事由</t>
    <rPh sb="1" eb="8">
      <t>ショグウカイゼントウカサン</t>
    </rPh>
    <rPh sb="10" eb="12">
      <t>シンキ</t>
    </rPh>
    <rPh sb="12" eb="14">
      <t>ジユウ</t>
    </rPh>
    <phoneticPr fontId="6"/>
  </si>
  <si>
    <t>④処遇改善等加算Ⅰ加算額総額【a】</t>
    <rPh sb="1" eb="3">
      <t>ショグウ</t>
    </rPh>
    <rPh sb="3" eb="5">
      <t>カイゼン</t>
    </rPh>
    <rPh sb="5" eb="6">
      <t>トウ</t>
    </rPh>
    <rPh sb="6" eb="8">
      <t>カサン</t>
    </rPh>
    <rPh sb="9" eb="11">
      <t>カサン</t>
    </rPh>
    <rPh sb="11" eb="12">
      <t>ガク</t>
    </rPh>
    <rPh sb="12" eb="14">
      <t>ソウガク</t>
    </rPh>
    <phoneticPr fontId="5"/>
  </si>
  <si>
    <t>⑤処遇改善等加算Ⅰ加算実績額（賃金改善要件分）
（※新規事由有の施設のみ）【b】</t>
    <rPh sb="1" eb="3">
      <t>ショグウ</t>
    </rPh>
    <rPh sb="3" eb="5">
      <t>カイゼン</t>
    </rPh>
    <rPh sb="5" eb="6">
      <t>トウ</t>
    </rPh>
    <rPh sb="6" eb="8">
      <t>カサン</t>
    </rPh>
    <rPh sb="9" eb="11">
      <t>カサン</t>
    </rPh>
    <rPh sb="11" eb="14">
      <t>ジッセキガク</t>
    </rPh>
    <rPh sb="15" eb="17">
      <t>チンギン</t>
    </rPh>
    <rPh sb="17" eb="19">
      <t>カイゼン</t>
    </rPh>
    <rPh sb="19" eb="21">
      <t>ヨウケン</t>
    </rPh>
    <rPh sb="21" eb="22">
      <t>ブン</t>
    </rPh>
    <phoneticPr fontId="5"/>
  </si>
  <si>
    <r>
      <t>⑥特定加算実績額</t>
    </r>
    <r>
      <rPr>
        <sz val="10"/>
        <rFont val="HGSｺﾞｼｯｸM"/>
        <family val="3"/>
        <charset val="128"/>
      </rPr>
      <t>（※新規事由有の施設のみ）【c】</t>
    </r>
    <rPh sb="1" eb="3">
      <t>トクテイ</t>
    </rPh>
    <rPh sb="3" eb="5">
      <t>カサン</t>
    </rPh>
    <rPh sb="5" eb="8">
      <t>ジッセキガク</t>
    </rPh>
    <rPh sb="10" eb="12">
      <t>シンキ</t>
    </rPh>
    <rPh sb="12" eb="14">
      <t>ジユウ</t>
    </rPh>
    <rPh sb="14" eb="15">
      <t>アリ</t>
    </rPh>
    <rPh sb="16" eb="18">
      <t>シセツ</t>
    </rPh>
    <phoneticPr fontId="5"/>
  </si>
  <si>
    <t>⑧増額改定最低基準額</t>
    <rPh sb="1" eb="3">
      <t>ゾウガク</t>
    </rPh>
    <rPh sb="3" eb="5">
      <t>カイテイ</t>
    </rPh>
    <rPh sb="5" eb="7">
      <t>サイテイ</t>
    </rPh>
    <rPh sb="7" eb="9">
      <t>キジュン</t>
    </rPh>
    <rPh sb="9" eb="10">
      <t>ガク</t>
    </rPh>
    <phoneticPr fontId="5"/>
  </si>
  <si>
    <t>別紙様式6に担当者及び連絡先を記載ください。また，加算前年度に残額が生じている場合は，所定の欄に残額の支払い方法等を記載ください。</t>
    <rPh sb="0" eb="2">
      <t>ベッシ</t>
    </rPh>
    <rPh sb="2" eb="4">
      <t>ヨウシキ</t>
    </rPh>
    <rPh sb="6" eb="8">
      <t>タントウ</t>
    </rPh>
    <rPh sb="8" eb="9">
      <t>シャ</t>
    </rPh>
    <rPh sb="9" eb="10">
      <t>オヨ</t>
    </rPh>
    <rPh sb="11" eb="14">
      <t>レンラクサキ</t>
    </rPh>
    <rPh sb="15" eb="17">
      <t>キサイ</t>
    </rPh>
    <rPh sb="25" eb="27">
      <t>カサン</t>
    </rPh>
    <rPh sb="27" eb="30">
      <t>ゼンネンド</t>
    </rPh>
    <rPh sb="31" eb="33">
      <t>ザンガク</t>
    </rPh>
    <rPh sb="34" eb="35">
      <t>ショウ</t>
    </rPh>
    <rPh sb="39" eb="41">
      <t>バアイ</t>
    </rPh>
    <rPh sb="43" eb="45">
      <t>ショテイ</t>
    </rPh>
    <rPh sb="46" eb="47">
      <t>ラン</t>
    </rPh>
    <rPh sb="48" eb="50">
      <t>ザンガク</t>
    </rPh>
    <rPh sb="51" eb="53">
      <t>シハラ</t>
    </rPh>
    <rPh sb="54" eb="56">
      <t>ホウホウ</t>
    </rPh>
    <rPh sb="56" eb="57">
      <t>ナド</t>
    </rPh>
    <rPh sb="58" eb="60">
      <t>キサイ</t>
    </rPh>
    <phoneticPr fontId="5"/>
  </si>
  <si>
    <t>別紙様式6別添1を作成ください。作成後，別紙様式6に自動で金額が転記されます。</t>
    <rPh sb="0" eb="2">
      <t>ベッシ</t>
    </rPh>
    <rPh sb="2" eb="4">
      <t>ヨウシキ</t>
    </rPh>
    <rPh sb="5" eb="7">
      <t>ベッテン</t>
    </rPh>
    <rPh sb="9" eb="11">
      <t>サクセイ</t>
    </rPh>
    <rPh sb="16" eb="19">
      <t>サクセイゴ</t>
    </rPh>
    <rPh sb="20" eb="22">
      <t>ベッシ</t>
    </rPh>
    <rPh sb="22" eb="24">
      <t>ヨウシキ</t>
    </rPh>
    <rPh sb="26" eb="28">
      <t>ジドウ</t>
    </rPh>
    <rPh sb="29" eb="31">
      <t>キンガク</t>
    </rPh>
    <rPh sb="32" eb="34">
      <t>テンキ</t>
    </rPh>
    <phoneticPr fontId="5"/>
  </si>
  <si>
    <t>法人内配分をしている場合は別紙様式6別添2を作成ください。作成後，別紙様式6に自動で金額が転記されます。</t>
    <rPh sb="0" eb="2">
      <t>ホウジン</t>
    </rPh>
    <rPh sb="2" eb="3">
      <t>ナイ</t>
    </rPh>
    <rPh sb="3" eb="5">
      <t>ハイブン</t>
    </rPh>
    <rPh sb="10" eb="12">
      <t>バアイ</t>
    </rPh>
    <rPh sb="13" eb="15">
      <t>ベッシ</t>
    </rPh>
    <rPh sb="15" eb="17">
      <t>ヨウシキ</t>
    </rPh>
    <rPh sb="18" eb="20">
      <t>ベッテン</t>
    </rPh>
    <rPh sb="22" eb="24">
      <t>サクセイ</t>
    </rPh>
    <rPh sb="29" eb="31">
      <t>サクセイ</t>
    </rPh>
    <rPh sb="31" eb="32">
      <t>ゴ</t>
    </rPh>
    <rPh sb="33" eb="35">
      <t>ベッシ</t>
    </rPh>
    <rPh sb="35" eb="37">
      <t>ヨウシキ</t>
    </rPh>
    <rPh sb="39" eb="41">
      <t>ジドウ</t>
    </rPh>
    <rPh sb="42" eb="44">
      <t>キンガク</t>
    </rPh>
    <rPh sb="45" eb="47">
      <t>テンキ</t>
    </rPh>
    <phoneticPr fontId="5"/>
  </si>
  <si>
    <t>別紙様式6に戻り，金額が転記されていることをご確認ください。加算当年度に残額が生じている場合（別紙様式6（5）①に金額が表示されている場合）は，所定の欄に残額の支払い方法等について記載ください。</t>
    <rPh sb="0" eb="2">
      <t>ベッシ</t>
    </rPh>
    <rPh sb="2" eb="4">
      <t>ヨウシキ</t>
    </rPh>
    <rPh sb="6" eb="7">
      <t>モド</t>
    </rPh>
    <rPh sb="9" eb="11">
      <t>キンガク</t>
    </rPh>
    <rPh sb="12" eb="14">
      <t>テンキ</t>
    </rPh>
    <rPh sb="23" eb="25">
      <t>カクニン</t>
    </rPh>
    <rPh sb="30" eb="32">
      <t>カサン</t>
    </rPh>
    <rPh sb="32" eb="35">
      <t>トウネンド</t>
    </rPh>
    <rPh sb="36" eb="38">
      <t>ザンガク</t>
    </rPh>
    <rPh sb="39" eb="40">
      <t>ショウ</t>
    </rPh>
    <rPh sb="44" eb="46">
      <t>バアイ</t>
    </rPh>
    <rPh sb="47" eb="48">
      <t>ベツ</t>
    </rPh>
    <rPh sb="48" eb="49">
      <t>カミ</t>
    </rPh>
    <rPh sb="49" eb="51">
      <t>ヨウシキ</t>
    </rPh>
    <rPh sb="57" eb="59">
      <t>キンガク</t>
    </rPh>
    <rPh sb="60" eb="62">
      <t>ヒョウジ</t>
    </rPh>
    <rPh sb="67" eb="69">
      <t>バアイ</t>
    </rPh>
    <rPh sb="72" eb="74">
      <t>ショテイ</t>
    </rPh>
    <rPh sb="75" eb="76">
      <t>ラン</t>
    </rPh>
    <rPh sb="77" eb="79">
      <t>ザンガク</t>
    </rPh>
    <rPh sb="80" eb="82">
      <t>シハラ</t>
    </rPh>
    <rPh sb="83" eb="85">
      <t>ホウホウ</t>
    </rPh>
    <rPh sb="85" eb="86">
      <t>ナド</t>
    </rPh>
    <rPh sb="90" eb="92">
      <t>キサイ</t>
    </rPh>
    <phoneticPr fontId="5"/>
  </si>
  <si>
    <t>別紙様式6別添1にて記載した各職員について賃金改善をした場合には，賃金改善確認書を作成してください。</t>
    <rPh sb="0" eb="2">
      <t>ベッシ</t>
    </rPh>
    <rPh sb="2" eb="4">
      <t>ヨウシキ</t>
    </rPh>
    <rPh sb="5" eb="7">
      <t>ベッテン</t>
    </rPh>
    <rPh sb="10" eb="12">
      <t>キサイ</t>
    </rPh>
    <rPh sb="14" eb="17">
      <t>カクショクイン</t>
    </rPh>
    <rPh sb="21" eb="23">
      <t>チンギン</t>
    </rPh>
    <rPh sb="23" eb="25">
      <t>カイゼン</t>
    </rPh>
    <rPh sb="28" eb="30">
      <t>バアイ</t>
    </rPh>
    <rPh sb="33" eb="35">
      <t>チンギン</t>
    </rPh>
    <rPh sb="35" eb="37">
      <t>カイゼン</t>
    </rPh>
    <rPh sb="37" eb="40">
      <t>カクニンショ</t>
    </rPh>
    <rPh sb="41" eb="43">
      <t>サクセイ</t>
    </rPh>
    <phoneticPr fontId="5"/>
  </si>
  <si>
    <t>別紙様式6については，押印不要となっております。</t>
    <rPh sb="0" eb="2">
      <t>ベッシ</t>
    </rPh>
    <rPh sb="2" eb="4">
      <t>ヨウシキ</t>
    </rPh>
    <phoneticPr fontId="5"/>
  </si>
  <si>
    <t>⑥③のうち，加算Ⅲの新規事由による賃金改善額</t>
    <rPh sb="6" eb="8">
      <t>カサン</t>
    </rPh>
    <rPh sb="10" eb="12">
      <t>シンキ</t>
    </rPh>
    <rPh sb="12" eb="14">
      <t>ジユウ</t>
    </rPh>
    <rPh sb="17" eb="19">
      <t>チンギン</t>
    </rPh>
    <rPh sb="19" eb="21">
      <t>カイゼン</t>
    </rPh>
    <rPh sb="21" eb="22">
      <t>ガク</t>
    </rPh>
    <phoneticPr fontId="6"/>
  </si>
  <si>
    <t>富沢南なないろ保育園</t>
    <phoneticPr fontId="5"/>
  </si>
  <si>
    <t>02161</t>
    <phoneticPr fontId="76"/>
  </si>
  <si>
    <t>中田なないろ保育園</t>
    <phoneticPr fontId="6"/>
  </si>
  <si>
    <t>71111</t>
  </si>
  <si>
    <t>幼保連携型認定こども園　中山保育園</t>
  </si>
  <si>
    <t>認定こども園　ろりぽっぷ出花園</t>
  </si>
  <si>
    <t>認定こども園　ろりぽっぷ保育園</t>
  </si>
  <si>
    <t>71307</t>
  </si>
  <si>
    <t>荒井あおばこども園</t>
  </si>
  <si>
    <t>71308</t>
  </si>
  <si>
    <t>幼保連携型認定こども園　光の子</t>
  </si>
  <si>
    <t>71409</t>
  </si>
  <si>
    <t>YMCA西中田こども園</t>
  </si>
  <si>
    <t>71410</t>
  </si>
  <si>
    <t>YMCA南大野田こども園</t>
  </si>
  <si>
    <t>認定こども園　ろりぽっぷ泉中央南園</t>
  </si>
  <si>
    <t>認定こども園　ろりぽっぷ赤い屋根の保育園</t>
  </si>
  <si>
    <t>71514</t>
  </si>
  <si>
    <t>YMCA加茂こども園</t>
  </si>
  <si>
    <t>71515</t>
  </si>
  <si>
    <t>南光台すいせんこども園</t>
  </si>
  <si>
    <t>72302</t>
  </si>
  <si>
    <t>73102</t>
  </si>
  <si>
    <t>73103</t>
  </si>
  <si>
    <t>73206</t>
  </si>
  <si>
    <t>73207</t>
  </si>
  <si>
    <t>つつじがおかもりのいえこども園</t>
  </si>
  <si>
    <t>73208</t>
  </si>
  <si>
    <t>幸町すいせんこども園</t>
  </si>
  <si>
    <t>73209</t>
  </si>
  <si>
    <t>ちいさなこどもえん</t>
  </si>
  <si>
    <t>73210</t>
  </si>
  <si>
    <t>73211</t>
  </si>
  <si>
    <t>小田原ことりのうたこども園</t>
  </si>
  <si>
    <t>73214</t>
  </si>
  <si>
    <t>73309</t>
  </si>
  <si>
    <t>あそびまショーこども園</t>
  </si>
  <si>
    <t>73405</t>
  </si>
  <si>
    <t>ぷらざこども園長町</t>
  </si>
  <si>
    <t>73506</t>
  </si>
  <si>
    <t>泉すぎのここども園</t>
  </si>
  <si>
    <t>73507</t>
  </si>
  <si>
    <t>そらのここども園</t>
  </si>
  <si>
    <t>73508</t>
  </si>
  <si>
    <t>ミッキー八乙女中央こども園</t>
  </si>
  <si>
    <t>73509</t>
  </si>
  <si>
    <t>まつもりこども園</t>
  </si>
  <si>
    <t>ぽっかぽか栞保育園</t>
    <rPh sb="5" eb="6">
      <t>シオリ</t>
    </rPh>
    <phoneticPr fontId="5"/>
  </si>
  <si>
    <t>ぶんぶん保育園二日町園</t>
    <rPh sb="7" eb="11">
      <t>フツカマチエン</t>
    </rPh>
    <phoneticPr fontId="86"/>
  </si>
  <si>
    <t>小規模保育事業Ｃ型</t>
    <rPh sb="0" eb="3">
      <t>ショウキボ</t>
    </rPh>
    <rPh sb="3" eb="5">
      <t>ホイク</t>
    </rPh>
    <rPh sb="5" eb="7">
      <t>ジギョウ</t>
    </rPh>
    <rPh sb="8" eb="9">
      <t>ガタ</t>
    </rPh>
    <phoneticPr fontId="5"/>
  </si>
  <si>
    <t>しあわせいっぱい保育園　新田</t>
    <phoneticPr fontId="5"/>
  </si>
  <si>
    <t>もりのなかま保育園小田原園もぐもぐ+</t>
    <rPh sb="12" eb="13">
      <t>エン</t>
    </rPh>
    <phoneticPr fontId="5"/>
  </si>
  <si>
    <t>ピーターパン東勝山園</t>
    <rPh sb="9" eb="10">
      <t>エン</t>
    </rPh>
    <phoneticPr fontId="5"/>
  </si>
  <si>
    <t>ぶんぶん保育園小田原園</t>
    <rPh sb="7" eb="10">
      <t>オダワラ</t>
    </rPh>
    <rPh sb="10" eb="11">
      <t>エン</t>
    </rPh>
    <phoneticPr fontId="86"/>
  </si>
  <si>
    <t>アートチャイルドケア仙台泉中央保育園</t>
    <rPh sb="15" eb="18">
      <t>ホイクエン</t>
    </rPh>
    <phoneticPr fontId="5"/>
  </si>
  <si>
    <t>ピーターパン北中山園</t>
    <rPh sb="9" eb="10">
      <t>エン</t>
    </rPh>
    <phoneticPr fontId="5"/>
  </si>
  <si>
    <t>02162</t>
    <phoneticPr fontId="76"/>
  </si>
  <si>
    <t>幼保連携型認定こども園</t>
    <rPh sb="0" eb="2">
      <t>ヨウホ</t>
    </rPh>
    <rPh sb="2" eb="5">
      <t>レンケイガタ</t>
    </rPh>
    <rPh sb="5" eb="7">
      <t>ニンテイ</t>
    </rPh>
    <rPh sb="10" eb="11">
      <t>エン</t>
    </rPh>
    <phoneticPr fontId="11"/>
  </si>
  <si>
    <t>幼稚園型認定こども園</t>
    <rPh sb="0" eb="3">
      <t>ヨウチエン</t>
    </rPh>
    <rPh sb="3" eb="4">
      <t>ガタ</t>
    </rPh>
    <rPh sb="4" eb="6">
      <t>ニンテイ</t>
    </rPh>
    <rPh sb="9" eb="10">
      <t>エン</t>
    </rPh>
    <phoneticPr fontId="11"/>
  </si>
  <si>
    <t>保育所型認定こども園</t>
    <rPh sb="0" eb="2">
      <t>ホイク</t>
    </rPh>
    <rPh sb="2" eb="3">
      <t>ショ</t>
    </rPh>
    <rPh sb="3" eb="4">
      <t>ガタ</t>
    </rPh>
    <rPh sb="4" eb="6">
      <t>ニンテイ</t>
    </rPh>
    <rPh sb="9" eb="10">
      <t>エン</t>
    </rPh>
    <phoneticPr fontId="11"/>
  </si>
  <si>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1"/>
  </si>
  <si>
    <t>認定こども園　くり幼稚園・くりっこ保育園</t>
    <rPh sb="0" eb="2">
      <t>ニンテイ</t>
    </rPh>
    <rPh sb="5" eb="6">
      <t>エン</t>
    </rPh>
    <rPh sb="9" eb="12">
      <t>ヨウチエン</t>
    </rPh>
    <rPh sb="17" eb="20">
      <t>ホイクエン</t>
    </rPh>
    <phoneticPr fontId="11"/>
  </si>
  <si>
    <t>認定こども園　仙台YMCA幼稚園</t>
    <rPh sb="0" eb="2">
      <t>ニンテイ</t>
    </rPh>
    <rPh sb="5" eb="6">
      <t>エン</t>
    </rPh>
    <rPh sb="7" eb="9">
      <t>センダイ</t>
    </rPh>
    <rPh sb="13" eb="16">
      <t>ヨウチエン</t>
    </rPh>
    <phoneticPr fontId="11"/>
  </si>
  <si>
    <t>カール英会話プリスクール</t>
    <rPh sb="3" eb="6">
      <t>エイカイワ</t>
    </rPh>
    <phoneticPr fontId="11"/>
  </si>
  <si>
    <t>福聚幼稚園</t>
    <rPh sb="0" eb="2">
      <t>フクジュ</t>
    </rPh>
    <rPh sb="2" eb="5">
      <t>ヨウチエン</t>
    </rPh>
    <phoneticPr fontId="11"/>
  </si>
  <si>
    <t>認定向山こども園</t>
    <rPh sb="0" eb="2">
      <t>ニンテイ</t>
    </rPh>
    <rPh sb="2" eb="4">
      <t>ムカイヤマ</t>
    </rPh>
    <rPh sb="7" eb="8">
      <t>エン</t>
    </rPh>
    <phoneticPr fontId="11"/>
  </si>
  <si>
    <t>認定こども園　旭ケ丘幼稚園</t>
    <rPh sb="0" eb="2">
      <t>ニンテイ</t>
    </rPh>
    <rPh sb="5" eb="6">
      <t>エン</t>
    </rPh>
    <rPh sb="7" eb="8">
      <t>アサヒ</t>
    </rPh>
    <rPh sb="9" eb="10">
      <t>オカ</t>
    </rPh>
    <rPh sb="10" eb="13">
      <t>ヨウチエン</t>
    </rPh>
    <phoneticPr fontId="11"/>
  </si>
  <si>
    <t>73102</t>
    <phoneticPr fontId="76"/>
  </si>
  <si>
    <t>みのりこども園</t>
    <rPh sb="6" eb="7">
      <t>エン</t>
    </rPh>
    <phoneticPr fontId="11"/>
  </si>
  <si>
    <t>幼保連携型認定こども園みどりの森</t>
    <rPh sb="0" eb="1">
      <t>ヨウ</t>
    </rPh>
    <rPh sb="1" eb="2">
      <t>ホ</t>
    </rPh>
    <rPh sb="2" eb="5">
      <t>レンケイガタ</t>
    </rPh>
    <rPh sb="5" eb="7">
      <t>ニンテイ</t>
    </rPh>
    <rPh sb="10" eb="11">
      <t>エン</t>
    </rPh>
    <rPh sb="15" eb="16">
      <t>モリ</t>
    </rPh>
    <phoneticPr fontId="11"/>
  </si>
  <si>
    <t>ゆりかご認定こども園</t>
    <rPh sb="4" eb="6">
      <t>ニンテイ</t>
    </rPh>
    <rPh sb="9" eb="10">
      <t>エン</t>
    </rPh>
    <phoneticPr fontId="11"/>
  </si>
  <si>
    <t>認定こども園　東仙台幼稚園</t>
    <rPh sb="0" eb="2">
      <t>ニンテイ</t>
    </rPh>
    <rPh sb="5" eb="6">
      <t>エン</t>
    </rPh>
    <rPh sb="7" eb="8">
      <t>ヒガシ</t>
    </rPh>
    <rPh sb="8" eb="10">
      <t>センダイ</t>
    </rPh>
    <rPh sb="10" eb="13">
      <t>ヨウチエン</t>
    </rPh>
    <phoneticPr fontId="11"/>
  </si>
  <si>
    <t>73103</t>
    <phoneticPr fontId="76"/>
  </si>
  <si>
    <t>認定こども園 TOBINOKO</t>
    <rPh sb="0" eb="2">
      <t>ニンテイ</t>
    </rPh>
    <rPh sb="5" eb="6">
      <t>エン</t>
    </rPh>
    <phoneticPr fontId="11"/>
  </si>
  <si>
    <r>
      <rPr>
        <sz val="11"/>
        <rFont val="HGPｺﾞｼｯｸM"/>
        <family val="3"/>
        <charset val="128"/>
      </rPr>
      <t>宮城学院女子大学附属認定こども園　森のこども園　</t>
    </r>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1"/>
  </si>
  <si>
    <t>西多賀チェリーこども園　</t>
    <rPh sb="0" eb="3">
      <t>ニシタガ</t>
    </rPh>
    <rPh sb="10" eb="11">
      <t>エン</t>
    </rPh>
    <phoneticPr fontId="11"/>
  </si>
  <si>
    <t>認定こども園　るり幼稚園</t>
    <rPh sb="0" eb="2">
      <t>ニンテイ</t>
    </rPh>
    <rPh sb="5" eb="6">
      <t>エン</t>
    </rPh>
    <rPh sb="9" eb="12">
      <t>ヨウチエン</t>
    </rPh>
    <phoneticPr fontId="11"/>
  </si>
  <si>
    <t>ますえの森どうわこども園　</t>
    <rPh sb="4" eb="5">
      <t>モリ</t>
    </rPh>
    <rPh sb="11" eb="12">
      <t>エン</t>
    </rPh>
    <phoneticPr fontId="11"/>
  </si>
  <si>
    <t>幼保連携型認定こども園　はせくらまち杜のこども園</t>
    <rPh sb="0" eb="7">
      <t>ヨウホレンケイガタニンテイ</t>
    </rPh>
    <rPh sb="10" eb="11">
      <t>エン</t>
    </rPh>
    <rPh sb="18" eb="19">
      <t>モリ</t>
    </rPh>
    <rPh sb="23" eb="24">
      <t>エン</t>
    </rPh>
    <phoneticPr fontId="11"/>
  </si>
  <si>
    <t>太子堂すいせんこども園　</t>
    <rPh sb="0" eb="3">
      <t>タイシドウ</t>
    </rPh>
    <rPh sb="10" eb="11">
      <t>エン</t>
    </rPh>
    <phoneticPr fontId="11"/>
  </si>
  <si>
    <t>72302</t>
    <phoneticPr fontId="11"/>
  </si>
  <si>
    <t>幼稚園型認定こども園　聖ウルスラ学院英智幼稚園</t>
    <rPh sb="0" eb="3">
      <t>ヨウチエン</t>
    </rPh>
    <rPh sb="3" eb="4">
      <t>ガタ</t>
    </rPh>
    <rPh sb="4" eb="6">
      <t>ニンテイ</t>
    </rPh>
    <rPh sb="9" eb="10">
      <t>エン</t>
    </rPh>
    <rPh sb="11" eb="12">
      <t>セイ</t>
    </rPh>
    <rPh sb="16" eb="18">
      <t>ガクイン</t>
    </rPh>
    <rPh sb="18" eb="20">
      <t>エイチ</t>
    </rPh>
    <rPh sb="20" eb="23">
      <t>ヨウチエン</t>
    </rPh>
    <phoneticPr fontId="11"/>
  </si>
  <si>
    <t>ちゃいるどらんど岩切こども園</t>
    <rPh sb="8" eb="10">
      <t>イワキリ</t>
    </rPh>
    <rPh sb="13" eb="14">
      <t>エン</t>
    </rPh>
    <phoneticPr fontId="11"/>
  </si>
  <si>
    <t>青葉こども園</t>
    <rPh sb="0" eb="2">
      <t>アオバ</t>
    </rPh>
    <rPh sb="5" eb="6">
      <t>エン</t>
    </rPh>
    <phoneticPr fontId="11"/>
  </si>
  <si>
    <t>太白すぎのここども園　</t>
    <rPh sb="0" eb="2">
      <t>タイハク</t>
    </rPh>
    <rPh sb="9" eb="10">
      <t>エン</t>
    </rPh>
    <phoneticPr fontId="11"/>
  </si>
  <si>
    <t>幼稚園型認定こども園　若竹幼稚園</t>
    <rPh sb="0" eb="3">
      <t>ヨウチエン</t>
    </rPh>
    <rPh sb="3" eb="4">
      <t>ガタ</t>
    </rPh>
    <rPh sb="4" eb="6">
      <t>ニンテイ</t>
    </rPh>
    <rPh sb="9" eb="10">
      <t>エン</t>
    </rPh>
    <rPh sb="11" eb="13">
      <t>ワカタケ</t>
    </rPh>
    <rPh sb="13" eb="16">
      <t>ヨウチエン</t>
    </rPh>
    <phoneticPr fontId="11"/>
  </si>
  <si>
    <t>ニューフィールド保育園</t>
    <rPh sb="8" eb="11">
      <t>ホイクエン</t>
    </rPh>
    <phoneticPr fontId="11"/>
  </si>
  <si>
    <t>幼保連携型認定こども園　折立幼稚園・ナーサリールーム</t>
    <rPh sb="0" eb="7">
      <t>ヨウホレンケイガタニンテイ</t>
    </rPh>
    <rPh sb="10" eb="11">
      <t>エン</t>
    </rPh>
    <rPh sb="12" eb="14">
      <t>オリタテ</t>
    </rPh>
    <rPh sb="14" eb="17">
      <t>ヨウチエン</t>
    </rPh>
    <phoneticPr fontId="11"/>
  </si>
  <si>
    <t>バンビの森こども園　</t>
    <rPh sb="4" eb="5">
      <t>モリ</t>
    </rPh>
    <rPh sb="8" eb="9">
      <t>エン</t>
    </rPh>
    <phoneticPr fontId="11"/>
  </si>
  <si>
    <t>泉第二幼稚園</t>
    <rPh sb="0" eb="1">
      <t>イズミ</t>
    </rPh>
    <rPh sb="1" eb="3">
      <t>ダイニ</t>
    </rPh>
    <rPh sb="3" eb="6">
      <t>ヨウチエン</t>
    </rPh>
    <phoneticPr fontId="11"/>
  </si>
  <si>
    <t>ピースフル保育園</t>
    <rPh sb="5" eb="8">
      <t>ホイクエン</t>
    </rPh>
    <phoneticPr fontId="11"/>
  </si>
  <si>
    <t>食と森のこども園小松島</t>
    <rPh sb="0" eb="1">
      <t>ショク</t>
    </rPh>
    <rPh sb="2" eb="3">
      <t>モリ</t>
    </rPh>
    <rPh sb="7" eb="8">
      <t>エン</t>
    </rPh>
    <rPh sb="8" eb="11">
      <t>コマツシマ</t>
    </rPh>
    <phoneticPr fontId="11"/>
  </si>
  <si>
    <t>大野田すぎのここども園</t>
    <rPh sb="0" eb="3">
      <t>オオノダ</t>
    </rPh>
    <rPh sb="10" eb="11">
      <t>エン</t>
    </rPh>
    <phoneticPr fontId="11"/>
  </si>
  <si>
    <t>ねのしろいし幼稚園</t>
    <rPh sb="6" eb="9">
      <t>ヨウチエン</t>
    </rPh>
    <phoneticPr fontId="11"/>
  </si>
  <si>
    <t>認定こども園 れいんぼーなーさりー原ノ町館</t>
    <rPh sb="0" eb="2">
      <t>ニンテイ</t>
    </rPh>
    <rPh sb="5" eb="6">
      <t>エン</t>
    </rPh>
    <rPh sb="17" eb="18">
      <t>ハラ</t>
    </rPh>
    <rPh sb="19" eb="20">
      <t>マチ</t>
    </rPh>
    <rPh sb="20" eb="21">
      <t>カン</t>
    </rPh>
    <phoneticPr fontId="11"/>
  </si>
  <si>
    <t>ミッキー北仙台こども園</t>
    <rPh sb="4" eb="5">
      <t>キタ</t>
    </rPh>
    <rPh sb="5" eb="7">
      <t>センダイ</t>
    </rPh>
    <rPh sb="10" eb="11">
      <t>エン</t>
    </rPh>
    <phoneticPr fontId="11"/>
  </si>
  <si>
    <t>71409</t>
    <phoneticPr fontId="11"/>
  </si>
  <si>
    <t>YMCA西中田こども園</t>
    <rPh sb="4" eb="5">
      <t>ニシ</t>
    </rPh>
    <rPh sb="5" eb="7">
      <t>ナカタ</t>
    </rPh>
    <rPh sb="10" eb="11">
      <t>エン</t>
    </rPh>
    <phoneticPr fontId="11"/>
  </si>
  <si>
    <t>幼稚園型認定こども園　いずみ松陵幼稚園</t>
    <rPh sb="0" eb="6">
      <t>ヨウチエンカタニンテイ</t>
    </rPh>
    <rPh sb="9" eb="10">
      <t>エン</t>
    </rPh>
    <rPh sb="14" eb="16">
      <t>ショウリョウ</t>
    </rPh>
    <rPh sb="16" eb="19">
      <t>ヨウチエン</t>
    </rPh>
    <phoneticPr fontId="11"/>
  </si>
  <si>
    <t>ミッキー榴岡公園前こども園</t>
    <rPh sb="4" eb="6">
      <t>ツツジガオカ</t>
    </rPh>
    <rPh sb="6" eb="8">
      <t>コウエン</t>
    </rPh>
    <rPh sb="8" eb="9">
      <t>マエ</t>
    </rPh>
    <rPh sb="12" eb="13">
      <t>エン</t>
    </rPh>
    <phoneticPr fontId="11"/>
  </si>
  <si>
    <t>71111</t>
    <phoneticPr fontId="76"/>
  </si>
  <si>
    <t>幼保連携型認定こども園　中山保育園</t>
    <rPh sb="0" eb="4">
      <t>ヨウホレンケイ</t>
    </rPh>
    <rPh sb="4" eb="5">
      <t>ガタ</t>
    </rPh>
    <rPh sb="5" eb="7">
      <t>ニンテイ</t>
    </rPh>
    <rPh sb="10" eb="11">
      <t>エン</t>
    </rPh>
    <rPh sb="12" eb="14">
      <t>ナカヤマ</t>
    </rPh>
    <rPh sb="14" eb="17">
      <t>ホイクエン</t>
    </rPh>
    <phoneticPr fontId="11"/>
  </si>
  <si>
    <t>71410</t>
    <phoneticPr fontId="11"/>
  </si>
  <si>
    <t>YMCA南大野田こども園</t>
    <rPh sb="4" eb="5">
      <t>ミナミ</t>
    </rPh>
    <rPh sb="5" eb="7">
      <t>オオノ</t>
    </rPh>
    <rPh sb="7" eb="8">
      <t>ダ</t>
    </rPh>
    <rPh sb="11" eb="12">
      <t>エン</t>
    </rPh>
    <phoneticPr fontId="11"/>
  </si>
  <si>
    <t>幼稚園型認定こども園　南光幼稚園</t>
    <rPh sb="0" eb="6">
      <t>ヨウチエンカタニンテイ</t>
    </rPh>
    <rPh sb="9" eb="10">
      <t>エン</t>
    </rPh>
    <rPh sb="11" eb="13">
      <t>ナンコウ</t>
    </rPh>
    <rPh sb="13" eb="16">
      <t>ヨウチエン</t>
    </rPh>
    <phoneticPr fontId="11"/>
  </si>
  <si>
    <t>つつじがおかもりのいえこども園</t>
    <rPh sb="14" eb="15">
      <t>エン</t>
    </rPh>
    <phoneticPr fontId="11"/>
  </si>
  <si>
    <t>立華認定こども園</t>
    <rPh sb="0" eb="2">
      <t>タチバナ</t>
    </rPh>
    <rPh sb="2" eb="4">
      <t>ニンテイ</t>
    </rPh>
    <rPh sb="7" eb="8">
      <t>エン</t>
    </rPh>
    <phoneticPr fontId="11"/>
  </si>
  <si>
    <t>泉第2チェリーこども園</t>
    <rPh sb="0" eb="1">
      <t>イズミ</t>
    </rPh>
    <rPh sb="1" eb="2">
      <t>ダイ</t>
    </rPh>
    <rPh sb="10" eb="11">
      <t>エン</t>
    </rPh>
    <phoneticPr fontId="11"/>
  </si>
  <si>
    <t>幼稚園型認定こども園　南光第二幼稚園</t>
    <rPh sb="0" eb="6">
      <t>ヨウチエンカタニンテイ</t>
    </rPh>
    <rPh sb="9" eb="10">
      <t>エン</t>
    </rPh>
    <rPh sb="11" eb="13">
      <t>ナンコウ</t>
    </rPh>
    <rPh sb="13" eb="15">
      <t>ダイニ</t>
    </rPh>
    <rPh sb="15" eb="18">
      <t>ヨウチエン</t>
    </rPh>
    <phoneticPr fontId="11"/>
  </si>
  <si>
    <t>幸町すいせんこども園</t>
    <rPh sb="0" eb="2">
      <t>サイワイチョウ</t>
    </rPh>
    <rPh sb="9" eb="10">
      <t>エン</t>
    </rPh>
    <phoneticPr fontId="11"/>
  </si>
  <si>
    <t>新田すいせんこども園　</t>
    <rPh sb="0" eb="2">
      <t>シンデン</t>
    </rPh>
    <rPh sb="9" eb="10">
      <t>エン</t>
    </rPh>
    <phoneticPr fontId="11"/>
  </si>
  <si>
    <t>幼保連携型認定こども園　やかまし村　</t>
    <rPh sb="0" eb="2">
      <t>ヨウホ</t>
    </rPh>
    <rPh sb="2" eb="5">
      <t>レンケイガタ</t>
    </rPh>
    <rPh sb="5" eb="7">
      <t>ニンテイ</t>
    </rPh>
    <rPh sb="10" eb="11">
      <t>エン</t>
    </rPh>
    <rPh sb="16" eb="17">
      <t>ムラ</t>
    </rPh>
    <phoneticPr fontId="11"/>
  </si>
  <si>
    <t>幼稚園型認定こども園　南光シオン幼稚園</t>
    <rPh sb="0" eb="6">
      <t>ヨウチエンカタニンテイ</t>
    </rPh>
    <rPh sb="9" eb="10">
      <t>エン</t>
    </rPh>
    <rPh sb="11" eb="13">
      <t>ナンコウ</t>
    </rPh>
    <rPh sb="16" eb="19">
      <t>ヨウチエン</t>
    </rPh>
    <phoneticPr fontId="11"/>
  </si>
  <si>
    <t>原町すいせんこども園　</t>
    <rPh sb="0" eb="2">
      <t>ハラマチ</t>
    </rPh>
    <rPh sb="9" eb="10">
      <t>エン</t>
    </rPh>
    <phoneticPr fontId="11"/>
  </si>
  <si>
    <r>
      <t>泉チェリーこども園</t>
    </r>
    <r>
      <rPr>
        <b/>
        <sz val="11"/>
        <rFont val="HGPｺﾞｼｯｸM"/>
        <family val="3"/>
        <charset val="128"/>
      </rPr>
      <t>　</t>
    </r>
    <rPh sb="0" eb="1">
      <t>イズミ</t>
    </rPh>
    <rPh sb="8" eb="9">
      <t>エン</t>
    </rPh>
    <phoneticPr fontId="11"/>
  </si>
  <si>
    <t>72507</t>
    <phoneticPr fontId="6"/>
  </si>
  <si>
    <t>幼稚園型認定こども園　南光紫陽幼稚園</t>
    <rPh sb="0" eb="3">
      <t>ヨウチエン</t>
    </rPh>
    <rPh sb="3" eb="4">
      <t>カタ</t>
    </rPh>
    <rPh sb="4" eb="6">
      <t>ニンテイ</t>
    </rPh>
    <rPh sb="9" eb="10">
      <t>エン</t>
    </rPh>
    <rPh sb="11" eb="13">
      <t>ナンコウ</t>
    </rPh>
    <rPh sb="13" eb="15">
      <t>シヨウ</t>
    </rPh>
    <rPh sb="15" eb="18">
      <t>ヨウチエン</t>
    </rPh>
    <phoneticPr fontId="11"/>
  </si>
  <si>
    <t>認定こども園 れいんぼーなーさりー田子館</t>
    <rPh sb="0" eb="2">
      <t>ニンテイ</t>
    </rPh>
    <rPh sb="5" eb="6">
      <t>エン</t>
    </rPh>
    <rPh sb="17" eb="19">
      <t>タゴ</t>
    </rPh>
    <rPh sb="19" eb="20">
      <t>カン</t>
    </rPh>
    <phoneticPr fontId="11"/>
  </si>
  <si>
    <t>新田東すいせんこども園</t>
    <rPh sb="0" eb="2">
      <t>シンデン</t>
    </rPh>
    <rPh sb="2" eb="3">
      <t>ヒガシ</t>
    </rPh>
    <rPh sb="10" eb="11">
      <t>エン</t>
    </rPh>
    <phoneticPr fontId="11"/>
  </si>
  <si>
    <t>寺岡すいせんこども園　</t>
    <rPh sb="0" eb="2">
      <t>テラオカ</t>
    </rPh>
    <rPh sb="9" eb="10">
      <t>エン</t>
    </rPh>
    <phoneticPr fontId="11"/>
  </si>
  <si>
    <t>認定こども園友愛幼稚園</t>
    <rPh sb="0" eb="2">
      <t>ニンテイ</t>
    </rPh>
    <rPh sb="5" eb="6">
      <t>エン</t>
    </rPh>
    <rPh sb="6" eb="8">
      <t>ユウアイ</t>
    </rPh>
    <rPh sb="8" eb="11">
      <t>ヨウチエン</t>
    </rPh>
    <phoneticPr fontId="11"/>
  </si>
  <si>
    <t>小田原ことりのうたこども園</t>
    <rPh sb="0" eb="3">
      <t>オダワラ</t>
    </rPh>
    <rPh sb="12" eb="13">
      <t>エン</t>
    </rPh>
    <phoneticPr fontId="11"/>
  </si>
  <si>
    <t>認定こども園ナザレト愛児園</t>
    <rPh sb="0" eb="2">
      <t>ニンテイ</t>
    </rPh>
    <rPh sb="5" eb="6">
      <t>エン</t>
    </rPh>
    <rPh sb="10" eb="11">
      <t>アイ</t>
    </rPh>
    <rPh sb="11" eb="12">
      <t>ジ</t>
    </rPh>
    <rPh sb="12" eb="13">
      <t>エン</t>
    </rPh>
    <phoneticPr fontId="1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</si>
  <si>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11"/>
  </si>
  <si>
    <t>ありすの国こども園</t>
    <rPh sb="4" eb="5">
      <t>クニ</t>
    </rPh>
    <rPh sb="8" eb="9">
      <t>エン</t>
    </rPh>
    <phoneticPr fontId="11"/>
  </si>
  <si>
    <t>さゆりこども園　</t>
    <rPh sb="6" eb="7">
      <t>エン</t>
    </rPh>
    <phoneticPr fontId="11"/>
  </si>
  <si>
    <t>幼保連携型認定こども園　高森サーラこども園　</t>
    <rPh sb="0" eb="2">
      <t>ヨウホ</t>
    </rPh>
    <rPh sb="2" eb="7">
      <t>レンケイガタニンテイ</t>
    </rPh>
    <rPh sb="10" eb="11">
      <t>エン</t>
    </rPh>
    <rPh sb="12" eb="14">
      <t>タカモリ</t>
    </rPh>
    <rPh sb="20" eb="21">
      <t>エン</t>
    </rPh>
    <phoneticPr fontId="11"/>
  </si>
  <si>
    <t>ちゃいるどらんど荒井こども園</t>
    <rPh sb="8" eb="10">
      <t>アライ</t>
    </rPh>
    <rPh sb="13" eb="14">
      <t>エン</t>
    </rPh>
    <phoneticPr fontId="11"/>
  </si>
  <si>
    <t>幼保連携型認定こども園　岩切東光第二幼稚園・ひかり保育園</t>
    <rPh sb="0" eb="1">
      <t>ヨウ</t>
    </rPh>
    <rPh sb="1" eb="2">
      <t>ホ</t>
    </rPh>
    <rPh sb="2" eb="5">
      <t>レンケイガタ</t>
    </rPh>
    <rPh sb="5" eb="7">
      <t>ニンテイ</t>
    </rPh>
    <rPh sb="10" eb="11">
      <t>エン</t>
    </rPh>
    <rPh sb="12" eb="14">
      <t>イワキリ</t>
    </rPh>
    <rPh sb="14" eb="16">
      <t>トウコウ</t>
    </rPh>
    <rPh sb="16" eb="18">
      <t>ダイニ</t>
    </rPh>
    <rPh sb="18" eb="21">
      <t>ヨウチエン</t>
    </rPh>
    <rPh sb="25" eb="28">
      <t>ホイクエン</t>
    </rPh>
    <phoneticPr fontId="11"/>
  </si>
  <si>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1"/>
  </si>
  <si>
    <t>六丁の目マザーグースこども園</t>
    <rPh sb="0" eb="2">
      <t>ロクチョウ</t>
    </rPh>
    <rPh sb="3" eb="4">
      <t>メ</t>
    </rPh>
    <rPh sb="13" eb="14">
      <t>エン</t>
    </rPh>
    <phoneticPr fontId="11"/>
  </si>
  <si>
    <t>認定こども園　東盛マイトリー幼稚園</t>
    <rPh sb="0" eb="2">
      <t>ニンテイ</t>
    </rPh>
    <rPh sb="5" eb="6">
      <t>エン</t>
    </rPh>
    <rPh sb="7" eb="8">
      <t>ヒガシ</t>
    </rPh>
    <rPh sb="8" eb="9">
      <t>モリ</t>
    </rPh>
    <rPh sb="14" eb="17">
      <t>ヨウチエン</t>
    </rPh>
    <phoneticPr fontId="1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</si>
  <si>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1"/>
  </si>
  <si>
    <t>蒲町おもちゃばここども園</t>
    <rPh sb="0" eb="2">
      <t>カバノマチ</t>
    </rPh>
    <rPh sb="11" eb="12">
      <t>エン</t>
    </rPh>
    <phoneticPr fontId="11"/>
  </si>
  <si>
    <t>幼保連携型認定こども園　中野栄あしぐろこども園</t>
    <rPh sb="0" eb="7">
      <t>ヨウホレンケイガタニンテイ</t>
    </rPh>
    <rPh sb="10" eb="11">
      <t>エン</t>
    </rPh>
    <rPh sb="12" eb="14">
      <t>ナカノ</t>
    </rPh>
    <rPh sb="14" eb="15">
      <t>サカエ</t>
    </rPh>
    <rPh sb="22" eb="23">
      <t>エン</t>
    </rPh>
    <phoneticPr fontId="11"/>
  </si>
  <si>
    <t>幼保連携型認定こども園　明石南こどもの城</t>
    <rPh sb="0" eb="7">
      <t>ヨウホレンケイガタニンテイ</t>
    </rPh>
    <rPh sb="10" eb="11">
      <t>エン</t>
    </rPh>
    <rPh sb="12" eb="15">
      <t>アカイシミナミ</t>
    </rPh>
    <rPh sb="19" eb="20">
      <t>シロ</t>
    </rPh>
    <phoneticPr fontId="11"/>
  </si>
  <si>
    <t>六丁の目こども園</t>
    <rPh sb="0" eb="2">
      <t>ロクチョウ</t>
    </rPh>
    <rPh sb="3" eb="4">
      <t>メ</t>
    </rPh>
    <rPh sb="7" eb="8">
      <t>エン</t>
    </rPh>
    <phoneticPr fontId="11"/>
  </si>
  <si>
    <t>幼保連携型認定こども園　ろりぽっぷ出花園</t>
    <rPh sb="0" eb="7">
      <t>ヨウホレンケイガタニンテイ</t>
    </rPh>
    <rPh sb="10" eb="11">
      <t>エン</t>
    </rPh>
    <rPh sb="17" eb="19">
      <t>イデカ</t>
    </rPh>
    <rPh sb="19" eb="20">
      <t>エン</t>
    </rPh>
    <phoneticPr fontId="11"/>
  </si>
  <si>
    <t>幼保連携型認定こども園　桂こどもの城</t>
    <rPh sb="0" eb="7">
      <t>ヨウホレンケイガタニンテイ</t>
    </rPh>
    <rPh sb="10" eb="11">
      <t>エン</t>
    </rPh>
    <rPh sb="12" eb="13">
      <t>カツラ</t>
    </rPh>
    <rPh sb="17" eb="18">
      <t>シロ</t>
    </rPh>
    <phoneticPr fontId="11"/>
  </si>
  <si>
    <t>カール英会話ほいくえん</t>
    <rPh sb="3" eb="6">
      <t>エイカイワ</t>
    </rPh>
    <phoneticPr fontId="11"/>
  </si>
  <si>
    <t>学校法人七郷学園　蒲町こども園</t>
    <rPh sb="0" eb="2">
      <t>ガッコウ</t>
    </rPh>
    <rPh sb="2" eb="4">
      <t>ホウジン</t>
    </rPh>
    <rPh sb="4" eb="5">
      <t>シチ</t>
    </rPh>
    <rPh sb="5" eb="6">
      <t>ゴウ</t>
    </rPh>
    <rPh sb="6" eb="8">
      <t>ガクエン</t>
    </rPh>
    <rPh sb="9" eb="11">
      <t>カバノマチ</t>
    </rPh>
    <rPh sb="14" eb="15">
      <t>エン</t>
    </rPh>
    <phoneticPr fontId="11"/>
  </si>
  <si>
    <t>ミッキー八乙女こども園</t>
    <rPh sb="4" eb="7">
      <t>ヤオトメ</t>
    </rPh>
    <rPh sb="10" eb="11">
      <t>エン</t>
    </rPh>
    <phoneticPr fontId="11"/>
  </si>
  <si>
    <t>カール英会話こども園</t>
    <rPh sb="3" eb="6">
      <t>エイカイワ</t>
    </rPh>
    <rPh sb="9" eb="10">
      <t>エン</t>
    </rPh>
    <phoneticPr fontId="11"/>
  </si>
  <si>
    <t>河原町すいせんこども園　</t>
    <rPh sb="0" eb="3">
      <t>カワラマチ</t>
    </rPh>
    <rPh sb="10" eb="11">
      <t>エン</t>
    </rPh>
    <phoneticPr fontId="11"/>
  </si>
  <si>
    <t>認定こども園　ろりぽっぷ泉中央南園</t>
    <rPh sb="0" eb="2">
      <t>ニンテイ</t>
    </rPh>
    <rPh sb="5" eb="6">
      <t>エン</t>
    </rPh>
    <rPh sb="12" eb="17">
      <t>イズミチュウオウミナミエン</t>
    </rPh>
    <phoneticPr fontId="11"/>
  </si>
  <si>
    <t>ちゃいるどらんどなないろの里こども園</t>
    <rPh sb="13" eb="14">
      <t>サト</t>
    </rPh>
    <rPh sb="17" eb="18">
      <t>エン</t>
    </rPh>
    <phoneticPr fontId="11"/>
  </si>
  <si>
    <t>幼保連携型認定こども園　荒井マーヤこども園</t>
    <rPh sb="0" eb="2">
      <t>ヨウホ</t>
    </rPh>
    <rPh sb="2" eb="7">
      <t>レンケイガタニンテイ</t>
    </rPh>
    <rPh sb="10" eb="11">
      <t>エン</t>
    </rPh>
    <rPh sb="12" eb="14">
      <t>アライ</t>
    </rPh>
    <rPh sb="20" eb="21">
      <t>エン</t>
    </rPh>
    <phoneticPr fontId="11"/>
  </si>
  <si>
    <t>認定こども園　ろりぽっぷ赤い屋根の保育園</t>
    <rPh sb="0" eb="2">
      <t>ニンテイ</t>
    </rPh>
    <rPh sb="5" eb="6">
      <t>エン</t>
    </rPh>
    <rPh sb="12" eb="13">
      <t>アカ</t>
    </rPh>
    <rPh sb="14" eb="16">
      <t>ヤネ</t>
    </rPh>
    <rPh sb="17" eb="20">
      <t>ホイクエン</t>
    </rPh>
    <phoneticPr fontId="11"/>
  </si>
  <si>
    <t>73309</t>
    <phoneticPr fontId="11"/>
  </si>
  <si>
    <t>あそびまショーこども園</t>
    <rPh sb="10" eb="11">
      <t>エン</t>
    </rPh>
    <phoneticPr fontId="11"/>
  </si>
  <si>
    <t>幼保連携型認定こども園　仙台保育園</t>
    <rPh sb="0" eb="7">
      <t>ヨウホレンケイガタニンテイ</t>
    </rPh>
    <rPh sb="10" eb="11">
      <t>エン</t>
    </rPh>
    <rPh sb="12" eb="14">
      <t>センダイ</t>
    </rPh>
    <rPh sb="14" eb="17">
      <t>ホイクエン</t>
    </rPh>
    <phoneticPr fontId="11"/>
  </si>
  <si>
    <t>71514</t>
    <phoneticPr fontId="76"/>
  </si>
  <si>
    <t>YMCA加茂こども園</t>
    <rPh sb="4" eb="6">
      <t>カモ</t>
    </rPh>
    <rPh sb="9" eb="10">
      <t>エン</t>
    </rPh>
    <phoneticPr fontId="11"/>
  </si>
  <si>
    <t>ひまわりこども園</t>
    <rPh sb="7" eb="8">
      <t>エン</t>
    </rPh>
    <phoneticPr fontId="11"/>
  </si>
  <si>
    <t>認定ろりぽっぷこども園</t>
    <rPh sb="0" eb="2">
      <t>ニンテイ</t>
    </rPh>
    <rPh sb="10" eb="11">
      <t>エン</t>
    </rPh>
    <phoneticPr fontId="11"/>
  </si>
  <si>
    <t>71515</t>
    <phoneticPr fontId="76"/>
  </si>
  <si>
    <t>南光台すいせんこども園</t>
    <rPh sb="0" eb="2">
      <t>ナンコウ</t>
    </rPh>
    <rPh sb="2" eb="3">
      <t>ダイ</t>
    </rPh>
    <rPh sb="10" eb="11">
      <t>エン</t>
    </rPh>
    <phoneticPr fontId="11"/>
  </si>
  <si>
    <t>あすと長町こぶたの城こども園</t>
    <rPh sb="3" eb="5">
      <t>ナガマチ</t>
    </rPh>
    <rPh sb="9" eb="10">
      <t>シロ</t>
    </rPh>
    <rPh sb="13" eb="14">
      <t>エン</t>
    </rPh>
    <phoneticPr fontId="11"/>
  </si>
  <si>
    <t>認定こども園　ろりぽっぷ保育園</t>
    <rPh sb="0" eb="2">
      <t>ニンテイ</t>
    </rPh>
    <rPh sb="5" eb="6">
      <t>エン</t>
    </rPh>
    <rPh sb="12" eb="15">
      <t>ホイクエン</t>
    </rPh>
    <phoneticPr fontId="11"/>
  </si>
  <si>
    <t>栗生あおばこども園</t>
    <rPh sb="0" eb="2">
      <t>クリュウ</t>
    </rPh>
    <rPh sb="8" eb="9">
      <t>エン</t>
    </rPh>
    <phoneticPr fontId="11"/>
  </si>
  <si>
    <t>仙台ちびっこひろばこども園</t>
    <rPh sb="0" eb="2">
      <t>センダイ</t>
    </rPh>
    <rPh sb="12" eb="13">
      <t>エン</t>
    </rPh>
    <phoneticPr fontId="11"/>
  </si>
  <si>
    <t>71307</t>
    <phoneticPr fontId="76"/>
  </si>
  <si>
    <t>荒井あおばこども園</t>
    <rPh sb="0" eb="2">
      <t>アライ</t>
    </rPh>
    <rPh sb="8" eb="9">
      <t>エン</t>
    </rPh>
    <phoneticPr fontId="11"/>
  </si>
  <si>
    <t>落合はぐくみこども園</t>
    <rPh sb="0" eb="2">
      <t>オチアイ</t>
    </rPh>
    <rPh sb="9" eb="10">
      <t>エン</t>
    </rPh>
    <phoneticPr fontId="11"/>
  </si>
  <si>
    <t>73405</t>
    <phoneticPr fontId="11"/>
  </si>
  <si>
    <t>ぷらざこども園長町</t>
    <rPh sb="6" eb="7">
      <t>エン</t>
    </rPh>
    <rPh sb="7" eb="9">
      <t>ナガマチ</t>
    </rPh>
    <phoneticPr fontId="11"/>
  </si>
  <si>
    <t>幼保連携型認定こども園　光の子</t>
    <rPh sb="0" eb="7">
      <t>ヨウホレンケイガタニンテイ</t>
    </rPh>
    <rPh sb="10" eb="11">
      <t>エン</t>
    </rPh>
    <rPh sb="12" eb="13">
      <t>ヒカリ</t>
    </rPh>
    <rPh sb="14" eb="15">
      <t>コ</t>
    </rPh>
    <phoneticPr fontId="11"/>
  </si>
  <si>
    <t>愛子すぎのここども園</t>
    <rPh sb="0" eb="2">
      <t>アヤシ</t>
    </rPh>
    <rPh sb="9" eb="10">
      <t>エン</t>
    </rPh>
    <phoneticPr fontId="11"/>
  </si>
  <si>
    <t>鶴が丘マミーこども園</t>
    <rPh sb="0" eb="1">
      <t>ツル</t>
    </rPh>
    <rPh sb="2" eb="3">
      <t>オカ</t>
    </rPh>
    <rPh sb="9" eb="10">
      <t>エン</t>
    </rPh>
    <phoneticPr fontId="11"/>
  </si>
  <si>
    <t>ミッキー泉中央こども園</t>
    <rPh sb="4" eb="7">
      <t>イズミチュウオウ</t>
    </rPh>
    <rPh sb="10" eb="11">
      <t>エン</t>
    </rPh>
    <phoneticPr fontId="11"/>
  </si>
  <si>
    <t>ぷりえーる南中山認定こども園</t>
    <rPh sb="5" eb="6">
      <t>ミナミ</t>
    </rPh>
    <rPh sb="6" eb="8">
      <t>ナカヤマ</t>
    </rPh>
    <rPh sb="8" eb="10">
      <t>ニンテイ</t>
    </rPh>
    <rPh sb="13" eb="14">
      <t>エン</t>
    </rPh>
    <phoneticPr fontId="11"/>
  </si>
  <si>
    <t>73506</t>
    <phoneticPr fontId="7"/>
  </si>
  <si>
    <t>泉すぎのここども園</t>
    <rPh sb="0" eb="1">
      <t>イズミ</t>
    </rPh>
    <rPh sb="8" eb="9">
      <t>エン</t>
    </rPh>
    <phoneticPr fontId="11"/>
  </si>
  <si>
    <t>73507</t>
    <phoneticPr fontId="7"/>
  </si>
  <si>
    <t>そらのここども園</t>
    <rPh sb="7" eb="8">
      <t>エン</t>
    </rPh>
    <phoneticPr fontId="11"/>
  </si>
  <si>
    <t>73508</t>
    <phoneticPr fontId="7"/>
  </si>
  <si>
    <t>ミッキー八乙女中央こども園</t>
    <rPh sb="4" eb="7">
      <t>ヤオトメ</t>
    </rPh>
    <rPh sb="7" eb="9">
      <t>チュウオウ</t>
    </rPh>
    <rPh sb="12" eb="13">
      <t>エン</t>
    </rPh>
    <phoneticPr fontId="11"/>
  </si>
  <si>
    <t>まつもりこども園</t>
    <rPh sb="7" eb="8">
      <t>エン</t>
    </rPh>
    <phoneticPr fontId="11"/>
  </si>
  <si>
    <t>カール英会話チルドレン</t>
    <rPh sb="3" eb="6">
      <t>エイカイワ</t>
    </rPh>
    <phoneticPr fontId="11"/>
  </si>
  <si>
    <t>濱中　明美</t>
    <phoneticPr fontId="51"/>
  </si>
  <si>
    <t>菊地　由美子</t>
    <rPh sb="0" eb="2">
      <t>キクチ</t>
    </rPh>
    <rPh sb="3" eb="6">
      <t>ユミコ</t>
    </rPh>
    <phoneticPr fontId="51"/>
  </si>
  <si>
    <t>小規模保育事業ＡＢＣ型・事業所内保育事業・居宅訪問型保育事業</t>
    <rPh sb="0" eb="3">
      <t>ショウキボ</t>
    </rPh>
    <rPh sb="3" eb="5">
      <t>ホイク</t>
    </rPh>
    <rPh sb="5" eb="7">
      <t>ジギョウ</t>
    </rPh>
    <rPh sb="10" eb="11">
      <t>ガタ</t>
    </rPh>
    <rPh sb="12" eb="16">
      <t>ジギョウショナイ</t>
    </rPh>
    <rPh sb="16" eb="18">
      <t>ホイク</t>
    </rPh>
    <rPh sb="18" eb="20">
      <t>ジギョウ</t>
    </rPh>
    <rPh sb="21" eb="30">
      <t>キョタクホウモンガタホイクジギョウ</t>
    </rPh>
    <phoneticPr fontId="5"/>
  </si>
  <si>
    <t>恵和町いちにいさん保育園</t>
    <rPh sb="0" eb="2">
      <t>ケイワ</t>
    </rPh>
    <rPh sb="2" eb="3">
      <t>マチ</t>
    </rPh>
    <rPh sb="9" eb="12">
      <t>ホイクエン</t>
    </rPh>
    <phoneticPr fontId="76"/>
  </si>
  <si>
    <t>アクアイグニス保育園</t>
    <rPh sb="7" eb="9">
      <t>ホイク</t>
    </rPh>
    <rPh sb="9" eb="10">
      <t>エン</t>
    </rPh>
    <phoneticPr fontId="5"/>
  </si>
  <si>
    <t>11135</t>
  </si>
  <si>
    <t>双葉幼稚園</t>
  </si>
  <si>
    <t>11136</t>
  </si>
  <si>
    <t>ふたばバンビ幼稚園</t>
  </si>
  <si>
    <t>居宅訪問型保育事業</t>
    <rPh sb="0" eb="9">
      <t>キョタクホウモンガタホイクジギョウ</t>
    </rPh>
    <phoneticPr fontId="5"/>
  </si>
  <si>
    <t>居宅訪問型保育事業（フローレンス）</t>
    <rPh sb="0" eb="2">
      <t>キョタク</t>
    </rPh>
    <rPh sb="2" eb="4">
      <t>ホウモン</t>
    </rPh>
    <rPh sb="4" eb="5">
      <t>ガタ</t>
    </rPh>
    <rPh sb="5" eb="7">
      <t>ホイク</t>
    </rPh>
    <rPh sb="7" eb="9">
      <t>ジギョウ</t>
    </rPh>
    <phoneticPr fontId="51"/>
  </si>
  <si>
    <t>11226</t>
  </si>
  <si>
    <t>東岡幼稚園</t>
  </si>
  <si>
    <t>11317</t>
  </si>
  <si>
    <t>七郷幼稚園</t>
  </si>
  <si>
    <t>11318</t>
  </si>
  <si>
    <t>若林幼稚園</t>
  </si>
  <si>
    <t>11319</t>
  </si>
  <si>
    <t>古城幼稚園</t>
  </si>
  <si>
    <t>11425</t>
  </si>
  <si>
    <t>東北生活文化大学短期大学部附属ますみ幼稚園</t>
  </si>
  <si>
    <t>11526</t>
  </si>
  <si>
    <t>ふたばエンゼル幼稚園</t>
  </si>
  <si>
    <t>11527</t>
  </si>
  <si>
    <t>ふたばハイジ幼稚園</t>
  </si>
  <si>
    <t>双葉幼稚園</t>
    <rPh sb="0" eb="2">
      <t>フタバ</t>
    </rPh>
    <rPh sb="2" eb="5">
      <t>ヨウチエン</t>
    </rPh>
    <phoneticPr fontId="79"/>
  </si>
  <si>
    <t>ふたばバンビ幼稚園</t>
    <rPh sb="6" eb="9">
      <t>ヨウチエン</t>
    </rPh>
    <phoneticPr fontId="79"/>
  </si>
  <si>
    <t>東岡幼稚園</t>
    <rPh sb="0" eb="1">
      <t>ヒガシ</t>
    </rPh>
    <rPh sb="1" eb="2">
      <t>オカ</t>
    </rPh>
    <rPh sb="2" eb="5">
      <t>ヨウチエン</t>
    </rPh>
    <phoneticPr fontId="79"/>
  </si>
  <si>
    <t>ふたばエンゼル幼稚園</t>
    <rPh sb="7" eb="10">
      <t>ヨウチエン</t>
    </rPh>
    <phoneticPr fontId="79"/>
  </si>
  <si>
    <t>ふたばハイジ幼稚園</t>
    <rPh sb="6" eb="9">
      <t>ヨウチエン</t>
    </rPh>
    <phoneticPr fontId="79"/>
  </si>
  <si>
    <t>朝市っこ保育園</t>
  </si>
  <si>
    <t>ピーターパン東勝山園</t>
  </si>
  <si>
    <t>しあわせいっぱい保育園　新田</t>
  </si>
  <si>
    <t>もりのなかま保育園小田原園もぐもぐ＋</t>
  </si>
  <si>
    <t>ぽっかぽか彩保育園</t>
  </si>
  <si>
    <t>りありのきっず仙台郡山</t>
  </si>
  <si>
    <t>もりのなかま保育園富沢駅前園</t>
  </si>
  <si>
    <t>アートチャイルドケア仙台泉中央保育園</t>
  </si>
  <si>
    <t>ピーターパン北中山園</t>
  </si>
  <si>
    <t>ぽっかぽか栞保育園</t>
  </si>
  <si>
    <t>吉田　一美・皆川　舞</t>
    <rPh sb="0" eb="2">
      <t>ヨシダ</t>
    </rPh>
    <rPh sb="3" eb="5">
      <t>ヒトミ</t>
    </rPh>
    <rPh sb="6" eb="8">
      <t>ミナカワ</t>
    </rPh>
    <rPh sb="9" eb="10">
      <t>マイ</t>
    </rPh>
    <phoneticPr fontId="10"/>
  </si>
  <si>
    <t>髙橋　真由美・鈴木　めぐみ</t>
    <rPh sb="0" eb="2">
      <t>タカハシ</t>
    </rPh>
    <rPh sb="3" eb="6">
      <t>マユミ</t>
    </rPh>
    <rPh sb="7" eb="9">
      <t>スズキ</t>
    </rPh>
    <phoneticPr fontId="10"/>
  </si>
  <si>
    <t>川村　隆・川村　真紀</t>
    <rPh sb="0" eb="2">
      <t>カワムラ</t>
    </rPh>
    <rPh sb="3" eb="4">
      <t>タカシ</t>
    </rPh>
    <rPh sb="5" eb="7">
      <t>カワムラ</t>
    </rPh>
    <rPh sb="8" eb="10">
      <t>マキ</t>
    </rPh>
    <phoneticPr fontId="10"/>
  </si>
  <si>
    <t>遊佐　ひろ子・畠山　祐子</t>
    <rPh sb="0" eb="2">
      <t>ユサ</t>
    </rPh>
    <rPh sb="5" eb="6">
      <t>コ</t>
    </rPh>
    <rPh sb="7" eb="9">
      <t>ハタケヤマ</t>
    </rPh>
    <rPh sb="10" eb="12">
      <t>ユウコ</t>
    </rPh>
    <phoneticPr fontId="10"/>
  </si>
  <si>
    <t>岸　麻記子・天間　千栄子</t>
    <rPh sb="0" eb="1">
      <t>キシ</t>
    </rPh>
    <rPh sb="2" eb="5">
      <t>マキコ</t>
    </rPh>
    <rPh sb="6" eb="8">
      <t>テンマ</t>
    </rPh>
    <rPh sb="9" eb="12">
      <t>チエコ</t>
    </rPh>
    <phoneticPr fontId="10"/>
  </si>
  <si>
    <t>菅野　淳・菅野　美紀</t>
    <rPh sb="0" eb="2">
      <t>カンノ</t>
    </rPh>
    <rPh sb="3" eb="4">
      <t>ジュン</t>
    </rPh>
    <rPh sb="5" eb="7">
      <t>カンノ</t>
    </rPh>
    <rPh sb="8" eb="10">
      <t>ミキ</t>
    </rPh>
    <phoneticPr fontId="10"/>
  </si>
  <si>
    <t>小野　敬子・酒井　リエ子</t>
    <rPh sb="0" eb="2">
      <t>オノ</t>
    </rPh>
    <rPh sb="3" eb="5">
      <t>ケイコ</t>
    </rPh>
    <rPh sb="6" eb="8">
      <t>サカイ</t>
    </rPh>
    <rPh sb="11" eb="12">
      <t>コ</t>
    </rPh>
    <phoneticPr fontId="10"/>
  </si>
  <si>
    <t>石川　信子</t>
    <rPh sb="0" eb="2">
      <t>イシカワ</t>
    </rPh>
    <rPh sb="3" eb="5">
      <t>ノブコ</t>
    </rPh>
    <phoneticPr fontId="10"/>
  </si>
  <si>
    <t>東海林　美代子</t>
    <rPh sb="0" eb="3">
      <t>トウカイリン</t>
    </rPh>
    <rPh sb="4" eb="7">
      <t>ミヨコ</t>
    </rPh>
    <phoneticPr fontId="10"/>
  </si>
  <si>
    <t>木村　和子</t>
    <rPh sb="0" eb="2">
      <t>キムラ</t>
    </rPh>
    <rPh sb="3" eb="5">
      <t>カズコ</t>
    </rPh>
    <phoneticPr fontId="10"/>
  </si>
  <si>
    <t>濱中　明美</t>
    <rPh sb="0" eb="2">
      <t>ハマナカ</t>
    </rPh>
    <rPh sb="3" eb="5">
      <t>アケミ</t>
    </rPh>
    <phoneticPr fontId="10"/>
  </si>
  <si>
    <t>佐藤　弘美</t>
    <rPh sb="0" eb="2">
      <t>サトウ</t>
    </rPh>
    <rPh sb="3" eb="5">
      <t>ヒロミ</t>
    </rPh>
    <phoneticPr fontId="10"/>
  </si>
  <si>
    <t>野村　薫</t>
    <rPh sb="0" eb="2">
      <t>ノムラ</t>
    </rPh>
    <rPh sb="3" eb="4">
      <t>カオル</t>
    </rPh>
    <phoneticPr fontId="10"/>
  </si>
  <si>
    <t>小出　美知子</t>
    <rPh sb="0" eb="2">
      <t>コイデ</t>
    </rPh>
    <rPh sb="3" eb="6">
      <t>ミチコ</t>
    </rPh>
    <phoneticPr fontId="10"/>
  </si>
  <si>
    <t>鈴木　史子</t>
    <rPh sb="0" eb="2">
      <t>スズキ</t>
    </rPh>
    <rPh sb="3" eb="5">
      <t>フミコ</t>
    </rPh>
    <phoneticPr fontId="10"/>
  </si>
  <si>
    <t>仲　恵美</t>
    <rPh sb="0" eb="1">
      <t>ナカ</t>
    </rPh>
    <rPh sb="2" eb="4">
      <t>エミ</t>
    </rPh>
    <phoneticPr fontId="10"/>
  </si>
  <si>
    <t>齋藤　眞弓</t>
    <rPh sb="0" eb="2">
      <t>サイトウ</t>
    </rPh>
    <rPh sb="3" eb="4">
      <t>マ</t>
    </rPh>
    <rPh sb="4" eb="5">
      <t>ユミ</t>
    </rPh>
    <phoneticPr fontId="10"/>
  </si>
  <si>
    <t>菊地　恵子</t>
    <rPh sb="0" eb="2">
      <t>キクチ</t>
    </rPh>
    <rPh sb="3" eb="5">
      <t>ケイコ</t>
    </rPh>
    <phoneticPr fontId="10"/>
  </si>
  <si>
    <t>佐藤　豊子</t>
    <rPh sb="0" eb="2">
      <t>サトウ</t>
    </rPh>
    <rPh sb="3" eb="5">
      <t>トヨコ</t>
    </rPh>
    <phoneticPr fontId="10"/>
  </si>
  <si>
    <t>菊地　美夏</t>
    <rPh sb="0" eb="2">
      <t>キクチ</t>
    </rPh>
    <rPh sb="3" eb="5">
      <t>ミカ</t>
    </rPh>
    <phoneticPr fontId="10"/>
  </si>
  <si>
    <t>戸田　由美</t>
    <rPh sb="0" eb="2">
      <t>トダ</t>
    </rPh>
    <rPh sb="3" eb="5">
      <t>ユミ</t>
    </rPh>
    <phoneticPr fontId="10"/>
  </si>
  <si>
    <t>矢澤　要子</t>
    <rPh sb="0" eb="2">
      <t>ヤザワ</t>
    </rPh>
    <rPh sb="3" eb="5">
      <t>ヨウコ</t>
    </rPh>
    <phoneticPr fontId="10"/>
  </si>
  <si>
    <t>星野　和枝</t>
    <rPh sb="0" eb="1">
      <t>ホシ</t>
    </rPh>
    <rPh sb="1" eb="2">
      <t>ノ</t>
    </rPh>
    <rPh sb="3" eb="5">
      <t>カズエ</t>
    </rPh>
    <phoneticPr fontId="10"/>
  </si>
  <si>
    <t xml:space="preserve">鎌田　優子 </t>
    <rPh sb="0" eb="2">
      <t>カマタ</t>
    </rPh>
    <rPh sb="3" eb="5">
      <t>ユウコ</t>
    </rPh>
    <phoneticPr fontId="10"/>
  </si>
  <si>
    <t>佐藤　勇介</t>
    <rPh sb="0" eb="2">
      <t>サトウ</t>
    </rPh>
    <rPh sb="3" eb="5">
      <t>ユウスケ</t>
    </rPh>
    <phoneticPr fontId="10"/>
  </si>
  <si>
    <t>飛内　侑里</t>
    <rPh sb="0" eb="2">
      <t>ヒウチ</t>
    </rPh>
    <rPh sb="3" eb="4">
      <t>ユウ</t>
    </rPh>
    <rPh sb="4" eb="5">
      <t>サト</t>
    </rPh>
    <phoneticPr fontId="10"/>
  </si>
  <si>
    <t>齊藤　あゆみ</t>
    <rPh sb="0" eb="2">
      <t>サイトウ</t>
    </rPh>
    <phoneticPr fontId="10"/>
  </si>
  <si>
    <t>藤垣　祐子</t>
    <rPh sb="0" eb="2">
      <t>フジガキ</t>
    </rPh>
    <rPh sb="3" eb="5">
      <t>ユウコ</t>
    </rPh>
    <phoneticPr fontId="10"/>
  </si>
  <si>
    <t>石山　立身</t>
    <rPh sb="0" eb="2">
      <t>イシヤマ</t>
    </rPh>
    <rPh sb="3" eb="4">
      <t>タ</t>
    </rPh>
    <rPh sb="4" eb="5">
      <t>ミ</t>
    </rPh>
    <phoneticPr fontId="10"/>
  </si>
  <si>
    <t>髙橋　加奈</t>
    <rPh sb="0" eb="2">
      <t>タカハシ</t>
    </rPh>
    <rPh sb="3" eb="5">
      <t>カナ</t>
    </rPh>
    <phoneticPr fontId="10"/>
  </si>
  <si>
    <t>菊地　由美子</t>
    <rPh sb="0" eb="2">
      <t>キクチ</t>
    </rPh>
    <rPh sb="3" eb="6">
      <t>ユミコ</t>
    </rPh>
    <phoneticPr fontId="4"/>
  </si>
  <si>
    <t>佐藤　恵美子</t>
    <rPh sb="0" eb="2">
      <t>サトウ</t>
    </rPh>
    <rPh sb="3" eb="6">
      <t>エミコ</t>
    </rPh>
    <phoneticPr fontId="10"/>
  </si>
  <si>
    <t>伊藤　由美子</t>
    <rPh sb="0" eb="2">
      <t>イトウ</t>
    </rPh>
    <rPh sb="3" eb="6">
      <t>ユミコ</t>
    </rPh>
    <phoneticPr fontId="10"/>
  </si>
  <si>
    <t>宇佐美　恵子</t>
    <rPh sb="0" eb="3">
      <t>ウサミ</t>
    </rPh>
    <rPh sb="4" eb="6">
      <t>ケイコ</t>
    </rPh>
    <phoneticPr fontId="10"/>
  </si>
  <si>
    <t>多田　直美</t>
    <rPh sb="0" eb="2">
      <t>タダ</t>
    </rPh>
    <rPh sb="3" eb="5">
      <t>ナオミ</t>
    </rPh>
    <phoneticPr fontId="10"/>
  </si>
  <si>
    <t>小林　希</t>
    <rPh sb="0" eb="2">
      <t>コバヤシ</t>
    </rPh>
    <rPh sb="3" eb="4">
      <t>ノゾミ</t>
    </rPh>
    <phoneticPr fontId="10"/>
  </si>
  <si>
    <t>及川　文子</t>
    <rPh sb="0" eb="2">
      <t>オイカワ</t>
    </rPh>
    <rPh sb="3" eb="5">
      <t>フミコ</t>
    </rPh>
    <phoneticPr fontId="10"/>
  </si>
  <si>
    <t>鈴木　明子</t>
    <rPh sb="0" eb="2">
      <t>スズキ</t>
    </rPh>
    <rPh sb="3" eb="5">
      <t>アキコ</t>
    </rPh>
    <phoneticPr fontId="10"/>
  </si>
  <si>
    <t>志小田　舞子</t>
    <rPh sb="0" eb="1">
      <t>ココロザシ</t>
    </rPh>
    <rPh sb="1" eb="2">
      <t>ショウ</t>
    </rPh>
    <rPh sb="2" eb="3">
      <t>タ</t>
    </rPh>
    <rPh sb="4" eb="6">
      <t>マイコ</t>
    </rPh>
    <phoneticPr fontId="10"/>
  </si>
  <si>
    <t>村田　寿恵</t>
    <rPh sb="0" eb="2">
      <t>ムラタ</t>
    </rPh>
    <rPh sb="3" eb="4">
      <t>コトブキ</t>
    </rPh>
    <rPh sb="4" eb="5">
      <t>メグ</t>
    </rPh>
    <phoneticPr fontId="10"/>
  </si>
  <si>
    <t>伊藤　美樹</t>
    <rPh sb="0" eb="2">
      <t>イトウ</t>
    </rPh>
    <rPh sb="3" eb="5">
      <t>ミキ</t>
    </rPh>
    <phoneticPr fontId="10"/>
  </si>
  <si>
    <t>久光　久美子</t>
    <rPh sb="0" eb="2">
      <t>ヒサミツ</t>
    </rPh>
    <rPh sb="3" eb="6">
      <t>クミコ</t>
    </rPh>
    <phoneticPr fontId="10"/>
  </si>
  <si>
    <t>佐藤　礼子</t>
    <rPh sb="0" eb="2">
      <t>サトウ</t>
    </rPh>
    <rPh sb="3" eb="5">
      <t>レイコ</t>
    </rPh>
    <phoneticPr fontId="10"/>
  </si>
  <si>
    <t>佐藤　かおり</t>
    <rPh sb="0" eb="2">
      <t>サトウ</t>
    </rPh>
    <phoneticPr fontId="10"/>
  </si>
  <si>
    <t>佐藤　久美子</t>
    <rPh sb="0" eb="2">
      <t>サトウ</t>
    </rPh>
    <rPh sb="3" eb="6">
      <t>クミコ</t>
    </rPh>
    <phoneticPr fontId="10"/>
  </si>
  <si>
    <t>五十嵐　綾芳</t>
    <rPh sb="0" eb="3">
      <t>イガラシ</t>
    </rPh>
    <rPh sb="4" eb="5">
      <t>アヤ</t>
    </rPh>
    <rPh sb="5" eb="6">
      <t>ホウ</t>
    </rPh>
    <phoneticPr fontId="4"/>
  </si>
  <si>
    <t>居宅訪問型保育事業（フローレンス）</t>
    <rPh sb="0" eb="9">
      <t>キョタクホウモンガタホイクジギョウ</t>
    </rPh>
    <phoneticPr fontId="4"/>
  </si>
  <si>
    <t>ワタキュー保育園北四番丁園</t>
    <rPh sb="5" eb="8">
      <t>ホイクエン</t>
    </rPh>
    <rPh sb="8" eb="12">
      <t>キタヨバンチョウ</t>
    </rPh>
    <rPh sb="12" eb="13">
      <t>エン</t>
    </rPh>
    <phoneticPr fontId="8"/>
  </si>
  <si>
    <t>ビックママランド支倉園</t>
    <rPh sb="8" eb="10">
      <t>ハセクラ</t>
    </rPh>
    <rPh sb="10" eb="11">
      <t>エン</t>
    </rPh>
    <phoneticPr fontId="8"/>
  </si>
  <si>
    <t>わくわくモリモリ保育所</t>
    <rPh sb="8" eb="10">
      <t>ホイク</t>
    </rPh>
    <rPh sb="10" eb="11">
      <t>ショ</t>
    </rPh>
    <phoneticPr fontId="87"/>
  </si>
  <si>
    <t>りありのきっず仙台錦町公園</t>
    <rPh sb="7" eb="9">
      <t>センダイ</t>
    </rPh>
    <rPh sb="9" eb="13">
      <t>ニシキチョウコウエン</t>
    </rPh>
    <phoneticPr fontId="87"/>
  </si>
  <si>
    <t>アクアイグニス保育園</t>
  </si>
  <si>
    <t>あすと長町保育所</t>
    <rPh sb="3" eb="5">
      <t>ナガマチ</t>
    </rPh>
    <rPh sb="5" eb="7">
      <t>ホイク</t>
    </rPh>
    <rPh sb="7" eb="8">
      <t>ショ</t>
    </rPh>
    <phoneticPr fontId="8"/>
  </si>
  <si>
    <t>りっきーぱーく保育園あすと長町</t>
    <rPh sb="7" eb="10">
      <t>ホイクエン</t>
    </rPh>
    <rPh sb="13" eb="15">
      <t>ナガマチ</t>
    </rPh>
    <phoneticPr fontId="87"/>
  </si>
  <si>
    <t>もりのひろば保育園</t>
    <rPh sb="6" eb="9">
      <t>ホイクエン</t>
    </rPh>
    <phoneticPr fontId="8"/>
  </si>
  <si>
    <t>ヤクルト二日町つばめ保育園</t>
    <rPh sb="4" eb="7">
      <t>フツカマチ</t>
    </rPh>
    <rPh sb="10" eb="13">
      <t>ホイクエン</t>
    </rPh>
    <phoneticPr fontId="87"/>
  </si>
  <si>
    <t>きらきら保育園</t>
    <rPh sb="4" eb="7">
      <t>ホイクエン</t>
    </rPh>
    <phoneticPr fontId="87"/>
  </si>
  <si>
    <t>ヤクルトあやしつばめ保育園</t>
    <rPh sb="10" eb="13">
      <t>ホイクエン</t>
    </rPh>
    <phoneticPr fontId="87"/>
  </si>
  <si>
    <t>エスパルキッズ保育園</t>
    <rPh sb="7" eb="10">
      <t>ホイクエン</t>
    </rPh>
    <phoneticPr fontId="8"/>
  </si>
  <si>
    <t>東北大学川内けやき保育園</t>
    <rPh sb="0" eb="2">
      <t>トウホク</t>
    </rPh>
    <rPh sb="2" eb="4">
      <t>ダイガク</t>
    </rPh>
    <rPh sb="4" eb="6">
      <t>カワウチ</t>
    </rPh>
    <rPh sb="9" eb="11">
      <t>ホイク</t>
    </rPh>
    <rPh sb="11" eb="12">
      <t>エン</t>
    </rPh>
    <phoneticPr fontId="87"/>
  </si>
  <si>
    <t>コープこやぎの保育園</t>
    <rPh sb="7" eb="10">
      <t>ホイクエン</t>
    </rPh>
    <phoneticPr fontId="87"/>
  </si>
  <si>
    <t>せせらぎ保育園</t>
    <rPh sb="4" eb="7">
      <t>ホイクエン</t>
    </rPh>
    <phoneticPr fontId="8"/>
  </si>
  <si>
    <t>幼保連携型認定こども園　泉ヶ丘幼稚園・アルル保育園</t>
    <rPh sb="0" eb="1">
      <t>ヨウ</t>
    </rPh>
    <rPh sb="1" eb="2">
      <t>ホ</t>
    </rPh>
    <rPh sb="2" eb="5">
      <t>レンケイガタ</t>
    </rPh>
    <rPh sb="5" eb="7">
      <t>ニンテイ</t>
    </rPh>
    <rPh sb="10" eb="11">
      <t>エン</t>
    </rPh>
    <rPh sb="12" eb="15">
      <t>イズミガオカ</t>
    </rPh>
    <rPh sb="15" eb="18">
      <t>ヨウチエン</t>
    </rPh>
    <rPh sb="22" eb="25">
      <t>ホイクエン</t>
    </rPh>
    <phoneticPr fontId="1"/>
  </si>
  <si>
    <t>福聚幼稚園</t>
    <rPh sb="0" eb="2">
      <t>フクジュ</t>
    </rPh>
    <rPh sb="2" eb="5">
      <t>ヨウチエン</t>
    </rPh>
    <phoneticPr fontId="1"/>
  </si>
  <si>
    <t>幼保連携型認定こども園みどりの森</t>
    <rPh sb="0" eb="1">
      <t>ヨウ</t>
    </rPh>
    <rPh sb="1" eb="2">
      <t>ホ</t>
    </rPh>
    <rPh sb="2" eb="5">
      <t>レンケイガタ</t>
    </rPh>
    <rPh sb="5" eb="7">
      <t>ニンテイ</t>
    </rPh>
    <rPh sb="10" eb="11">
      <t>エン</t>
    </rPh>
    <rPh sb="15" eb="16">
      <t>モリ</t>
    </rPh>
    <phoneticPr fontId="1"/>
  </si>
  <si>
    <t>宮城学院女子大学附属認定こども園　森のこども園　</t>
    <rPh sb="0" eb="2">
      <t>ミヤギ</t>
    </rPh>
    <rPh sb="2" eb="4">
      <t>ガクイン</t>
    </rPh>
    <rPh sb="4" eb="6">
      <t>ジョシ</t>
    </rPh>
    <rPh sb="6" eb="8">
      <t>ダイガク</t>
    </rPh>
    <rPh sb="8" eb="10">
      <t>フゾク</t>
    </rPh>
    <rPh sb="10" eb="12">
      <t>ニンテイ</t>
    </rPh>
    <rPh sb="15" eb="16">
      <t>エン</t>
    </rPh>
    <rPh sb="17" eb="18">
      <t>モリ</t>
    </rPh>
    <rPh sb="22" eb="23">
      <t>エン</t>
    </rPh>
    <phoneticPr fontId="1"/>
  </si>
  <si>
    <t>幼保連携型認定こども園　はせくらまち杜のこども園</t>
    <rPh sb="0" eb="7">
      <t>ヨウホレンケイガタニンテイ</t>
    </rPh>
    <rPh sb="10" eb="11">
      <t>エン</t>
    </rPh>
    <rPh sb="18" eb="19">
      <t>モリ</t>
    </rPh>
    <rPh sb="23" eb="24">
      <t>エン</t>
    </rPh>
    <phoneticPr fontId="1"/>
  </si>
  <si>
    <t>青葉こども園</t>
    <rPh sb="0" eb="2">
      <t>アオバ</t>
    </rPh>
    <rPh sb="5" eb="6">
      <t>エン</t>
    </rPh>
    <phoneticPr fontId="1"/>
  </si>
  <si>
    <t>幼保連携型認定こども園　折立幼稚園・ナーサリールーム</t>
    <rPh sb="0" eb="7">
      <t>ヨウホレンケイガタニンテイ</t>
    </rPh>
    <rPh sb="10" eb="11">
      <t>エン</t>
    </rPh>
    <rPh sb="12" eb="14">
      <t>オリタテ</t>
    </rPh>
    <rPh sb="14" eb="17">
      <t>ヨウチエン</t>
    </rPh>
    <phoneticPr fontId="1"/>
  </si>
  <si>
    <t>立華認定こども園</t>
    <rPh sb="0" eb="2">
      <t>タチバナ</t>
    </rPh>
    <rPh sb="2" eb="4">
      <t>ニンテイ</t>
    </rPh>
    <rPh sb="7" eb="8">
      <t>エン</t>
    </rPh>
    <phoneticPr fontId="1"/>
  </si>
  <si>
    <t>新田すいせんこども園　</t>
    <rPh sb="0" eb="2">
      <t>シンデン</t>
    </rPh>
    <rPh sb="9" eb="10">
      <t>エン</t>
    </rPh>
    <phoneticPr fontId="1"/>
  </si>
  <si>
    <t>原町すいせんこども園　</t>
    <rPh sb="0" eb="2">
      <t>ハラマチ</t>
    </rPh>
    <rPh sb="9" eb="10">
      <t>エン</t>
    </rPh>
    <phoneticPr fontId="1"/>
  </si>
  <si>
    <t>新田東すいせんこども園</t>
    <rPh sb="0" eb="2">
      <t>シンデン</t>
    </rPh>
    <rPh sb="2" eb="3">
      <t>ヒガシ</t>
    </rPh>
    <rPh sb="10" eb="11">
      <t>エン</t>
    </rPh>
    <phoneticPr fontId="1"/>
  </si>
  <si>
    <t>認定こども園ナザレト愛児園</t>
    <rPh sb="0" eb="2">
      <t>ニンテイ</t>
    </rPh>
    <rPh sb="5" eb="6">
      <t>エン</t>
    </rPh>
    <rPh sb="10" eb="11">
      <t>アイ</t>
    </rPh>
    <rPh sb="11" eb="12">
      <t>ジ</t>
    </rPh>
    <rPh sb="12" eb="13">
      <t>エン</t>
    </rPh>
    <phoneticPr fontId="81"/>
  </si>
  <si>
    <t>さゆりこども園　</t>
    <rPh sb="6" eb="7">
      <t>エン</t>
    </rPh>
    <phoneticPr fontId="81"/>
  </si>
  <si>
    <t>幼保連携型認定こども園　
岩切東光第二幼稚園・ひかり保育園</t>
    <rPh sb="0" eb="1">
      <t>ヨウ</t>
    </rPh>
    <rPh sb="1" eb="2">
      <t>ホ</t>
    </rPh>
    <rPh sb="2" eb="5">
      <t>レンケイガタ</t>
    </rPh>
    <rPh sb="5" eb="7">
      <t>ニンテイ</t>
    </rPh>
    <rPh sb="10" eb="11">
      <t>エン</t>
    </rPh>
    <rPh sb="13" eb="15">
      <t>イワキリ</t>
    </rPh>
    <rPh sb="15" eb="17">
      <t>トウコウ</t>
    </rPh>
    <rPh sb="17" eb="19">
      <t>ダイニ</t>
    </rPh>
    <rPh sb="19" eb="22">
      <t>ヨウチエン</t>
    </rPh>
    <rPh sb="26" eb="29">
      <t>ホイクエン</t>
    </rPh>
    <phoneticPr fontId="2"/>
  </si>
  <si>
    <t>認定こども園　東盛マイトリー幼稚園</t>
    <rPh sb="0" eb="2">
      <t>ニンテイ</t>
    </rPh>
    <rPh sb="5" eb="6">
      <t>エン</t>
    </rPh>
    <rPh sb="7" eb="8">
      <t>ヒガシ</t>
    </rPh>
    <rPh sb="8" eb="9">
      <t>モリ</t>
    </rPh>
    <rPh sb="14" eb="17">
      <t>ヨウチエン</t>
    </rPh>
    <phoneticPr fontId="81"/>
  </si>
  <si>
    <t>学校法人七郷学園 蒲町こども園</t>
    <rPh sb="0" eb="2">
      <t>ガッコウ</t>
    </rPh>
    <rPh sb="2" eb="4">
      <t>ホウジン</t>
    </rPh>
    <rPh sb="4" eb="5">
      <t>シチ</t>
    </rPh>
    <rPh sb="5" eb="6">
      <t>ゴウ</t>
    </rPh>
    <rPh sb="6" eb="8">
      <t>ガクエン</t>
    </rPh>
    <rPh sb="9" eb="11">
      <t>カバノマチ</t>
    </rPh>
    <rPh sb="14" eb="15">
      <t>エン</t>
    </rPh>
    <phoneticPr fontId="1"/>
  </si>
  <si>
    <t>河原町すいせんこども園　</t>
    <rPh sb="0" eb="3">
      <t>カワラマチ</t>
    </rPh>
    <rPh sb="10" eb="11">
      <t>エン</t>
    </rPh>
    <phoneticPr fontId="1"/>
  </si>
  <si>
    <t>幼保連携型認定こども園　荒井マーヤこども園</t>
    <rPh sb="0" eb="2">
      <t>ヨウホ</t>
    </rPh>
    <rPh sb="2" eb="7">
      <t>レンケイガタニンテイ</t>
    </rPh>
    <rPh sb="10" eb="11">
      <t>エン</t>
    </rPh>
    <rPh sb="12" eb="14">
      <t>アライ</t>
    </rPh>
    <rPh sb="20" eb="21">
      <t>エン</t>
    </rPh>
    <phoneticPr fontId="81"/>
  </si>
  <si>
    <t>幼保連携型認定こども園　仙台保育園</t>
    <rPh sb="0" eb="7">
      <t>ヨウホレンケイガタニンテイ</t>
    </rPh>
    <rPh sb="10" eb="11">
      <t>エン</t>
    </rPh>
    <rPh sb="12" eb="14">
      <t>センダイ</t>
    </rPh>
    <rPh sb="14" eb="17">
      <t>ホイクエン</t>
    </rPh>
    <phoneticPr fontId="1"/>
  </si>
  <si>
    <t>認定こども園　認定ろりぽっぷこども園</t>
    <rPh sb="0" eb="2">
      <t>ニンテイ</t>
    </rPh>
    <rPh sb="5" eb="6">
      <t>エン</t>
    </rPh>
    <rPh sb="7" eb="9">
      <t>ニンテイ</t>
    </rPh>
    <rPh sb="17" eb="18">
      <t>エン</t>
    </rPh>
    <phoneticPr fontId="1"/>
  </si>
  <si>
    <t>認定こども園くり幼稚園・くりっこ保育園</t>
    <rPh sb="0" eb="2">
      <t>ニンテイ</t>
    </rPh>
    <rPh sb="5" eb="6">
      <t>エン</t>
    </rPh>
    <rPh sb="8" eb="11">
      <t>ヨウチエン</t>
    </rPh>
    <rPh sb="16" eb="19">
      <t>ホイクエン</t>
    </rPh>
    <phoneticPr fontId="1"/>
  </si>
  <si>
    <t>認定向山こども園</t>
    <rPh sb="0" eb="2">
      <t>ニンテイ</t>
    </rPh>
    <rPh sb="2" eb="4">
      <t>ムカイヤマ</t>
    </rPh>
    <rPh sb="7" eb="8">
      <t>エン</t>
    </rPh>
    <phoneticPr fontId="1"/>
  </si>
  <si>
    <t>ゆりかご認定こども園</t>
    <rPh sb="4" eb="6">
      <t>ニンテイ</t>
    </rPh>
    <rPh sb="9" eb="10">
      <t>エン</t>
    </rPh>
    <phoneticPr fontId="1"/>
  </si>
  <si>
    <t>西多賀チェリーこども園　</t>
    <rPh sb="0" eb="3">
      <t>ニシタガ</t>
    </rPh>
    <rPh sb="10" eb="11">
      <t>エン</t>
    </rPh>
    <phoneticPr fontId="1"/>
  </si>
  <si>
    <t>太子堂すいせんこども園　</t>
    <rPh sb="0" eb="3">
      <t>タイシドウ</t>
    </rPh>
    <rPh sb="10" eb="11">
      <t>エン</t>
    </rPh>
    <phoneticPr fontId="1"/>
  </si>
  <si>
    <t>太白すぎのここども園　</t>
    <rPh sb="0" eb="2">
      <t>タイハク</t>
    </rPh>
    <rPh sb="9" eb="10">
      <t>エン</t>
    </rPh>
    <phoneticPr fontId="81"/>
  </si>
  <si>
    <t>バンビの森こども園　</t>
    <rPh sb="4" eb="5">
      <t>モリ</t>
    </rPh>
    <rPh sb="8" eb="9">
      <t>エン</t>
    </rPh>
    <phoneticPr fontId="81"/>
  </si>
  <si>
    <t>大野田すぎのここども園</t>
    <rPh sb="0" eb="3">
      <t>オオノダ</t>
    </rPh>
    <rPh sb="10" eb="11">
      <t>エン</t>
    </rPh>
    <phoneticPr fontId="1"/>
  </si>
  <si>
    <t>泉第2チェリーこども園</t>
    <rPh sb="0" eb="1">
      <t>イズミ</t>
    </rPh>
    <rPh sb="1" eb="2">
      <t>ダイ</t>
    </rPh>
    <rPh sb="10" eb="11">
      <t>エン</t>
    </rPh>
    <phoneticPr fontId="1"/>
  </si>
  <si>
    <t>幼保連携型認定こども園　やかまし村　</t>
    <rPh sb="0" eb="5">
      <t>ヨウホレンケイガタ</t>
    </rPh>
    <rPh sb="5" eb="7">
      <t>ニンテイ</t>
    </rPh>
    <rPh sb="10" eb="11">
      <t>エン</t>
    </rPh>
    <rPh sb="16" eb="17">
      <t>ムラ</t>
    </rPh>
    <phoneticPr fontId="1"/>
  </si>
  <si>
    <r>
      <t>泉チェリーこども園</t>
    </r>
    <r>
      <rPr>
        <b/>
        <sz val="11"/>
        <rFont val="游ゴシック"/>
        <family val="3"/>
        <charset val="128"/>
      </rPr>
      <t>　</t>
    </r>
    <rPh sb="0" eb="1">
      <t>イズミ</t>
    </rPh>
    <rPh sb="8" eb="9">
      <t>エン</t>
    </rPh>
    <phoneticPr fontId="1"/>
  </si>
  <si>
    <t>寺岡すいせんこども園　</t>
    <rPh sb="0" eb="2">
      <t>テラオカ</t>
    </rPh>
    <rPh sb="9" eb="10">
      <t>エン</t>
    </rPh>
    <phoneticPr fontId="1"/>
  </si>
  <si>
    <t>学校法人秀志学園　幼保連携型認定こども園　泉の杜幼稚園</t>
    <rPh sb="0" eb="2">
      <t>ガッコウ</t>
    </rPh>
    <rPh sb="2" eb="4">
      <t>ホウジン</t>
    </rPh>
    <rPh sb="4" eb="6">
      <t>ヒデシ</t>
    </rPh>
    <rPh sb="6" eb="8">
      <t>ガクエン</t>
    </rPh>
    <rPh sb="9" eb="11">
      <t>ヨウホ</t>
    </rPh>
    <rPh sb="11" eb="14">
      <t>レンケイガタ</t>
    </rPh>
    <rPh sb="14" eb="16">
      <t>ニンテイ</t>
    </rPh>
    <rPh sb="19" eb="20">
      <t>エン</t>
    </rPh>
    <rPh sb="21" eb="22">
      <t>イズミ</t>
    </rPh>
    <rPh sb="23" eb="24">
      <t>モリ</t>
    </rPh>
    <rPh sb="24" eb="27">
      <t>ヨウチエン</t>
    </rPh>
    <phoneticPr fontId="81"/>
  </si>
  <si>
    <t>幼保連携型認定こども園　高森サーラこども園　</t>
    <rPh sb="0" eb="2">
      <t>ヨウホ</t>
    </rPh>
    <rPh sb="2" eb="7">
      <t>レンケイガタニンテイ</t>
    </rPh>
    <rPh sb="10" eb="11">
      <t>エン</t>
    </rPh>
    <rPh sb="12" eb="14">
      <t>タカモリ</t>
    </rPh>
    <rPh sb="20" eb="21">
      <t>エン</t>
    </rPh>
    <phoneticPr fontId="81"/>
  </si>
  <si>
    <t>社会福祉法人一寿会　住吉台こども園</t>
    <rPh sb="0" eb="4">
      <t>シャカイフクシ</t>
    </rPh>
    <rPh sb="4" eb="6">
      <t>ホウジン</t>
    </rPh>
    <rPh sb="6" eb="7">
      <t>イチ</t>
    </rPh>
    <rPh sb="7" eb="8">
      <t>ジュ</t>
    </rPh>
    <rPh sb="8" eb="9">
      <t>カイ</t>
    </rPh>
    <rPh sb="10" eb="11">
      <t>スミ</t>
    </rPh>
    <rPh sb="11" eb="12">
      <t>ヨシ</t>
    </rPh>
    <rPh sb="12" eb="13">
      <t>ダイ</t>
    </rPh>
    <rPh sb="16" eb="17">
      <t>エン</t>
    </rPh>
    <phoneticPr fontId="1"/>
  </si>
  <si>
    <t>社会福祉法人一寿会　長命ヶ丘つくしこども園</t>
    <rPh sb="0" eb="2">
      <t>シャカイ</t>
    </rPh>
    <rPh sb="2" eb="4">
      <t>フクシ</t>
    </rPh>
    <rPh sb="4" eb="6">
      <t>ホウジン</t>
    </rPh>
    <rPh sb="6" eb="7">
      <t>イチ</t>
    </rPh>
    <rPh sb="7" eb="8">
      <t>ジュ</t>
    </rPh>
    <rPh sb="8" eb="9">
      <t>カイ</t>
    </rPh>
    <rPh sb="10" eb="14">
      <t>チョウメイガオカ</t>
    </rPh>
    <rPh sb="20" eb="21">
      <t>エン</t>
    </rPh>
    <phoneticPr fontId="1"/>
  </si>
  <si>
    <t>栗生あおばこども園</t>
    <rPh sb="0" eb="2">
      <t>クリュウ</t>
    </rPh>
    <rPh sb="8" eb="9">
      <t>エン</t>
    </rPh>
    <phoneticPr fontId="1"/>
  </si>
  <si>
    <t>認定こども園　仙台YMCA幼稚園</t>
    <rPh sb="0" eb="2">
      <t>ニンテイ</t>
    </rPh>
    <rPh sb="5" eb="6">
      <t>エン</t>
    </rPh>
    <rPh sb="7" eb="9">
      <t>センダイ</t>
    </rPh>
    <rPh sb="13" eb="16">
      <t>ヨウチエン</t>
    </rPh>
    <phoneticPr fontId="1"/>
  </si>
  <si>
    <t>認定こども園　旭ケ丘幼稚園</t>
    <rPh sb="0" eb="2">
      <t>ニンテイ</t>
    </rPh>
    <rPh sb="5" eb="6">
      <t>エン</t>
    </rPh>
    <rPh sb="7" eb="8">
      <t>アサヒ</t>
    </rPh>
    <rPh sb="9" eb="10">
      <t>オカ</t>
    </rPh>
    <rPh sb="10" eb="13">
      <t>ヨウチエン</t>
    </rPh>
    <phoneticPr fontId="1"/>
  </si>
  <si>
    <t>認定こども園　東仙台幼稚園</t>
    <rPh sb="0" eb="2">
      <t>ニンテイ</t>
    </rPh>
    <rPh sb="5" eb="6">
      <t>エン</t>
    </rPh>
    <rPh sb="7" eb="8">
      <t>ヒガシ</t>
    </rPh>
    <rPh sb="8" eb="10">
      <t>センダイ</t>
    </rPh>
    <rPh sb="10" eb="13">
      <t>ヨウチエン</t>
    </rPh>
    <phoneticPr fontId="81"/>
  </si>
  <si>
    <t>認定こども園　るり幼稚園</t>
    <rPh sb="0" eb="2">
      <t>ニンテイ</t>
    </rPh>
    <rPh sb="5" eb="6">
      <t>エン</t>
    </rPh>
    <rPh sb="9" eb="12">
      <t>ヨウチエン</t>
    </rPh>
    <phoneticPr fontId="81"/>
  </si>
  <si>
    <t xml:space="preserve">幼稚園型認定こども園 聖ウルスラ学院英智幼稚園 </t>
    <rPh sb="0" eb="3">
      <t>ヨウチエン</t>
    </rPh>
    <rPh sb="3" eb="4">
      <t>ガタ</t>
    </rPh>
    <phoneticPr fontId="78"/>
  </si>
  <si>
    <t>幼稚園型認定こども園　若竹幼稚園</t>
    <rPh sb="0" eb="3">
      <t>ヨウチエン</t>
    </rPh>
    <rPh sb="3" eb="4">
      <t>ガタ</t>
    </rPh>
    <rPh sb="4" eb="6">
      <t>ニンテイ</t>
    </rPh>
    <rPh sb="9" eb="10">
      <t>エン</t>
    </rPh>
    <rPh sb="11" eb="13">
      <t>ワカタケ</t>
    </rPh>
    <rPh sb="13" eb="16">
      <t>ヨウチエン</t>
    </rPh>
    <phoneticPr fontId="1"/>
  </si>
  <si>
    <t>泉第二幼稚園</t>
    <rPh sb="0" eb="1">
      <t>イズミ</t>
    </rPh>
    <rPh sb="1" eb="3">
      <t>ダイニ</t>
    </rPh>
    <rPh sb="3" eb="6">
      <t>ヨウチエン</t>
    </rPh>
    <phoneticPr fontId="1"/>
  </si>
  <si>
    <t>ねのしろいし幼稚園</t>
    <rPh sb="6" eb="9">
      <t>ヨウチエン</t>
    </rPh>
    <phoneticPr fontId="1"/>
  </si>
  <si>
    <t>認定こども園友愛幼稚園</t>
    <rPh sb="0" eb="2">
      <t>ニンテイ</t>
    </rPh>
    <rPh sb="5" eb="6">
      <t>エン</t>
    </rPh>
    <rPh sb="6" eb="8">
      <t>ユウアイ</t>
    </rPh>
    <rPh sb="8" eb="11">
      <t>ヨウチエン</t>
    </rPh>
    <phoneticPr fontId="1"/>
  </si>
  <si>
    <t>みのりこども園</t>
    <rPh sb="6" eb="7">
      <t>エン</t>
    </rPh>
    <phoneticPr fontId="1"/>
  </si>
  <si>
    <t>認定こども園　TOBINOKO</t>
    <rPh sb="0" eb="2">
      <t>ニンテイ</t>
    </rPh>
    <rPh sb="5" eb="6">
      <t>エン</t>
    </rPh>
    <phoneticPr fontId="1"/>
  </si>
  <si>
    <t>ますえの森どうわこども園　</t>
    <rPh sb="4" eb="5">
      <t>モリ</t>
    </rPh>
    <rPh sb="11" eb="12">
      <t>エン</t>
    </rPh>
    <phoneticPr fontId="1"/>
  </si>
  <si>
    <t>ちゃいるどらんど岩切こども園</t>
    <rPh sb="8" eb="10">
      <t>イワキリ</t>
    </rPh>
    <rPh sb="13" eb="14">
      <t>エン</t>
    </rPh>
    <phoneticPr fontId="81"/>
  </si>
  <si>
    <t>認定こども園 れいんぼーなーさりー原ノ町館</t>
    <rPh sb="0" eb="2">
      <t>ニンテイ</t>
    </rPh>
    <rPh sb="5" eb="6">
      <t>エン</t>
    </rPh>
    <phoneticPr fontId="1"/>
  </si>
  <si>
    <t>ミッキー榴岡公園前こども園</t>
    <rPh sb="8" eb="9">
      <t>マエ</t>
    </rPh>
    <phoneticPr fontId="1"/>
  </si>
  <si>
    <t>認定こども園 れいんぼーなーさりー田子館</t>
    <rPh sb="0" eb="2">
      <t>ニンテイ</t>
    </rPh>
    <rPh sb="5" eb="6">
      <t>エン</t>
    </rPh>
    <phoneticPr fontId="1"/>
  </si>
  <si>
    <t>ありすの国こども園</t>
    <rPh sb="4" eb="5">
      <t>クニ</t>
    </rPh>
    <rPh sb="8" eb="9">
      <t>エン</t>
    </rPh>
    <phoneticPr fontId="1"/>
  </si>
  <si>
    <t>ちゃいるどらんど荒井こども園</t>
    <rPh sb="8" eb="10">
      <t>アライ</t>
    </rPh>
    <rPh sb="13" eb="14">
      <t>エン</t>
    </rPh>
    <phoneticPr fontId="81"/>
  </si>
  <si>
    <t>六丁の目マザーグースこども園</t>
    <rPh sb="0" eb="2">
      <t>ロクチョウ</t>
    </rPh>
    <rPh sb="3" eb="4">
      <t>メ</t>
    </rPh>
    <rPh sb="13" eb="14">
      <t>エン</t>
    </rPh>
    <phoneticPr fontId="1"/>
  </si>
  <si>
    <t>鶴が丘マミーこども園</t>
    <rPh sb="0" eb="1">
      <t>ツル</t>
    </rPh>
    <rPh sb="2" eb="3">
      <t>オカ</t>
    </rPh>
    <rPh sb="9" eb="10">
      <t>エン</t>
    </rPh>
    <phoneticPr fontId="1"/>
  </si>
  <si>
    <t>ぷりえ～る南中山認定こども園</t>
    <rPh sb="8" eb="10">
      <t>ニンテイ</t>
    </rPh>
    <phoneticPr fontId="1"/>
  </si>
  <si>
    <t>02161</t>
  </si>
  <si>
    <t>02162</t>
  </si>
  <si>
    <t>31225</t>
  </si>
  <si>
    <t>41416</t>
  </si>
  <si>
    <t>51101</t>
  </si>
  <si>
    <t>61301</t>
  </si>
  <si>
    <t>71101</t>
    <phoneticPr fontId="2"/>
  </si>
  <si>
    <t>幼稚園</t>
  </si>
  <si>
    <t>小規模保育事業（Ａ型）</t>
    <rPh sb="0" eb="7">
      <t>ショウキボホイクジギョウ</t>
    </rPh>
    <rPh sb="9" eb="10">
      <t>ガタ</t>
    </rPh>
    <phoneticPr fontId="47"/>
  </si>
  <si>
    <t>小規模保育事業（Ａ型）</t>
  </si>
  <si>
    <t>小規模保育事業（Ｂ型）</t>
  </si>
  <si>
    <t>小規模保育事業（Ｃ型）</t>
    <rPh sb="0" eb="3">
      <t>ショウキボ</t>
    </rPh>
    <rPh sb="3" eb="5">
      <t>ホイク</t>
    </rPh>
    <rPh sb="5" eb="7">
      <t>ジギョウ</t>
    </rPh>
    <rPh sb="9" eb="10">
      <t>ガタ</t>
    </rPh>
    <phoneticPr fontId="47"/>
  </si>
  <si>
    <t>小規模保育事業（Ｃ型）</t>
  </si>
  <si>
    <t>居宅訪問型保育事業</t>
    <rPh sb="0" eb="9">
      <t>キョタクホウモンガタホイクジギョウ</t>
    </rPh>
    <phoneticPr fontId="4"/>
  </si>
  <si>
    <t>事業所内保育事業（小規模保育事業-Ａ型）</t>
    <rPh sb="9" eb="12">
      <t>ショウキボ</t>
    </rPh>
    <rPh sb="12" eb="14">
      <t>ホイク</t>
    </rPh>
    <rPh sb="14" eb="16">
      <t>ジギョウ</t>
    </rPh>
    <phoneticPr fontId="4"/>
  </si>
  <si>
    <t>事業所内保育事業（小規模保育事業-Ａ型）</t>
  </si>
  <si>
    <t>事業所内保育事業（小規模保育事業-Ｂ型）</t>
  </si>
  <si>
    <t>事業所内保育事業（保育所型）</t>
    <rPh sb="9" eb="11">
      <t>ホイク</t>
    </rPh>
    <rPh sb="11" eb="12">
      <t>ショ</t>
    </rPh>
    <phoneticPr fontId="4"/>
  </si>
  <si>
    <t>仙台市青葉区小松島三丁目1-77</t>
  </si>
  <si>
    <t>学校法人　聖公会青葉学園</t>
  </si>
  <si>
    <t>仙台市青葉区木町通二丁目1-5</t>
  </si>
  <si>
    <t>宗教法人　日本バプテスト仙台基督教会</t>
  </si>
  <si>
    <t>仙台市青葉区中山八丁目12-15</t>
  </si>
  <si>
    <t>学校法人　双葉学園</t>
  </si>
  <si>
    <t>仙台市青葉区中山吉成二丁目2-27</t>
  </si>
  <si>
    <t>仙台市宮城野区白鳥二丁目11-24</t>
  </si>
  <si>
    <t>学校法人　蒲生学園</t>
  </si>
  <si>
    <t>仙台市宮城野区福室五丁目11-30</t>
  </si>
  <si>
    <t>学校法人　西光寺学園</t>
  </si>
  <si>
    <t>仙台市宮城野区田子3-13-36</t>
  </si>
  <si>
    <t>学校法人　庄司学園</t>
  </si>
  <si>
    <t>仙台市宮城野区小鶴1-9-20</t>
  </si>
  <si>
    <t>宗教法人　雲山寺</t>
  </si>
  <si>
    <t>仙台市宮城野区原町二丁目1-66</t>
  </si>
  <si>
    <t>学校法人　陽雲学園</t>
  </si>
  <si>
    <t>仙台市若林区大和町1-17-25</t>
  </si>
  <si>
    <t>　</t>
  </si>
  <si>
    <t>仙台市若林区大和町三丁目15-28</t>
  </si>
  <si>
    <t>仙台市若林区畳屋丁31</t>
  </si>
  <si>
    <t>学校法人　東北カトリック学園</t>
  </si>
  <si>
    <t>若林区荒井3丁目15番地の9</t>
  </si>
  <si>
    <t>学校法人　七郷学園</t>
  </si>
  <si>
    <t>若林区若林4丁目1番24号</t>
  </si>
  <si>
    <t>学校法人　仙台佛教学園</t>
  </si>
  <si>
    <t>若林区河原町2丁目2-7</t>
  </si>
  <si>
    <t>仙台市太白区八木山南3-3-4</t>
  </si>
  <si>
    <t>学校法人　聖ルカ学園</t>
  </si>
  <si>
    <t>仙台市太白区砂押南町1-10</t>
  </si>
  <si>
    <t>仙台市太白区中田一丁目8-17</t>
  </si>
  <si>
    <t>宗教法人　宝泉寺</t>
  </si>
  <si>
    <t>仙台市太白区松が丘44-1</t>
  </si>
  <si>
    <t>仙台市太白区向山四丁目26-34</t>
    <rPh sb="0" eb="3">
      <t>センダイシ</t>
    </rPh>
    <rPh sb="3" eb="6">
      <t>タイハクク</t>
    </rPh>
    <rPh sb="6" eb="8">
      <t>ムカイヤマ</t>
    </rPh>
    <rPh sb="8" eb="11">
      <t>４チョウメ</t>
    </rPh>
    <phoneticPr fontId="80"/>
  </si>
  <si>
    <t>学校法人　三島学園</t>
    <rPh sb="5" eb="7">
      <t>ミシマ</t>
    </rPh>
    <rPh sb="7" eb="9">
      <t>ガクエン</t>
    </rPh>
    <phoneticPr fontId="80"/>
  </si>
  <si>
    <t>仙台市泉区南中山六丁目3-1</t>
  </si>
  <si>
    <t>仙台市泉区北中山二丁目6-3</t>
  </si>
  <si>
    <t>株式会社　アドマイア</t>
  </si>
  <si>
    <t>株式会社　ニチイ学館</t>
  </si>
  <si>
    <t>学校法人　清野学園</t>
  </si>
  <si>
    <t>特定非営利活動法人　WACまごころサービスみやぎ</t>
  </si>
  <si>
    <t>特定非営利活動法人　フローレンス</t>
  </si>
  <si>
    <t>一般社団法人　おひさま原っぱ保育園</t>
  </si>
  <si>
    <t>株式会社　ピーエイケア</t>
  </si>
  <si>
    <t>有限会社　グローアップ</t>
  </si>
  <si>
    <t>株式会社　スマイルクルー</t>
  </si>
  <si>
    <t>株式会社　オードリー</t>
  </si>
  <si>
    <t>株式会社　庄文堂</t>
  </si>
  <si>
    <t>社会福祉法人　柏木福祉会</t>
  </si>
  <si>
    <t>株式会社　エミール</t>
  </si>
  <si>
    <t>特定非営利活動法人　朝市センター保育園</t>
  </si>
  <si>
    <t>一般社団法人　ほっとステーション</t>
  </si>
  <si>
    <t>株式会社　キッズコーポレーション</t>
  </si>
  <si>
    <t>合同会社　Ｔ．Ｋ</t>
  </si>
  <si>
    <t>愛児園　株式会社</t>
  </si>
  <si>
    <t>学校法人　中埜山学園</t>
  </si>
  <si>
    <t>株式会社　ハニー保育園</t>
  </si>
  <si>
    <t>株式会社　さくらんぼ保育園</t>
  </si>
  <si>
    <t>株式会社　ペンギンエデュケーション</t>
  </si>
  <si>
    <t>株式会社　エルプレイス</t>
  </si>
  <si>
    <t>株式会社ハンドシェイク</t>
  </si>
  <si>
    <t>ライクキッズ株式会社</t>
  </si>
  <si>
    <t>一般社団法人　六丁の目保育園</t>
  </si>
  <si>
    <t>特定非営利活動法人　こどもステーション・MIYAGI</t>
  </si>
  <si>
    <t>株式会社　星の子保育園</t>
  </si>
  <si>
    <t>社会福祉法人　銀杏の会</t>
  </si>
  <si>
    <t>株式会社　F＆S</t>
  </si>
  <si>
    <t>株式会社　ラヴィエール</t>
  </si>
  <si>
    <t>合同会社　もりぽか舎</t>
  </si>
  <si>
    <t>仙台市青葉区木町通2丁目4-16</t>
  </si>
  <si>
    <t>株式会社　明和</t>
  </si>
  <si>
    <t>特定非営利活動法人　サン・キッズ保育園</t>
  </si>
  <si>
    <t>社会福祉法人　やまとみらい福祉会</t>
  </si>
  <si>
    <t>アートチャイルドケア　株式会社</t>
  </si>
  <si>
    <t>一般社団法人　みらいとわ</t>
  </si>
  <si>
    <t>株式会社　森のプーさん保育園</t>
  </si>
  <si>
    <t>社会福祉法人　三矢会</t>
  </si>
  <si>
    <t>特定非営利活動法人　ひよこ会</t>
  </si>
  <si>
    <t>株式会社　スプラウト</t>
  </si>
  <si>
    <t>株式会社　ひよこ保育園</t>
  </si>
  <si>
    <t>一般社団法人　アンサンブル</t>
  </si>
  <si>
    <t>一般社団法人　アンファンソレイユ</t>
  </si>
  <si>
    <t>株式会社　にこにこハウス</t>
  </si>
  <si>
    <t>労働者協同組合ワーカーズコープ・センター事業団</t>
  </si>
  <si>
    <t>一般社団法人　小羊園</t>
  </si>
  <si>
    <t>合同会社　パパママ保育園</t>
  </si>
  <si>
    <t>特定非営利活動法人　つぼみっこ</t>
  </si>
  <si>
    <t>家庭的保育事業　髙橋　加奈　施設長　髙橋　加奈</t>
  </si>
  <si>
    <t>菊地　由美子</t>
  </si>
  <si>
    <t>家庭的保育事業　五十嵐　綾芳 家庭的保育者　五十嵐　綾芳</t>
  </si>
  <si>
    <t>京都府綴喜郡井手町大字多賀小字茶臼塚12-2</t>
    <rPh sb="0" eb="2">
      <t>キョウト</t>
    </rPh>
    <rPh sb="2" eb="3">
      <t>フ</t>
    </rPh>
    <rPh sb="3" eb="6">
      <t>ツヅキグン</t>
    </rPh>
    <rPh sb="6" eb="8">
      <t>イデ</t>
    </rPh>
    <rPh sb="8" eb="9">
      <t>チョウ</t>
    </rPh>
    <rPh sb="9" eb="11">
      <t>オオアザ</t>
    </rPh>
    <rPh sb="11" eb="13">
      <t>タガ</t>
    </rPh>
    <rPh sb="13" eb="14">
      <t>ショウ</t>
    </rPh>
    <rPh sb="14" eb="15">
      <t>アザ</t>
    </rPh>
    <rPh sb="15" eb="16">
      <t>チャ</t>
    </rPh>
    <rPh sb="16" eb="17">
      <t>ウス</t>
    </rPh>
    <rPh sb="17" eb="18">
      <t>ツカ</t>
    </rPh>
    <phoneticPr fontId="87"/>
  </si>
  <si>
    <t>ワタキューセイモア　株式会社</t>
    <rPh sb="10" eb="12">
      <t>カブシキ</t>
    </rPh>
    <rPh sb="12" eb="14">
      <t>カイシャ</t>
    </rPh>
    <phoneticPr fontId="88"/>
  </si>
  <si>
    <t>仙台市若林区東八番丁183BM本社ビル２階</t>
    <rPh sb="0" eb="3">
      <t>センダイシ</t>
    </rPh>
    <rPh sb="3" eb="6">
      <t>ワカバヤシク</t>
    </rPh>
    <rPh sb="6" eb="7">
      <t>ヒガシ</t>
    </rPh>
    <rPh sb="15" eb="17">
      <t>ホンシャ</t>
    </rPh>
    <rPh sb="20" eb="21">
      <t>カイ</t>
    </rPh>
    <phoneticPr fontId="87"/>
  </si>
  <si>
    <t>株式会社　ビック・ママ</t>
    <rPh sb="0" eb="2">
      <t>カブシキ</t>
    </rPh>
    <rPh sb="2" eb="4">
      <t>カイシャ</t>
    </rPh>
    <phoneticPr fontId="88"/>
  </si>
  <si>
    <t>仙台市青葉区五橋1－6－2</t>
    <rPh sb="0" eb="3">
      <t>センダイシ</t>
    </rPh>
    <rPh sb="3" eb="6">
      <t>アオバク</t>
    </rPh>
    <rPh sb="6" eb="8">
      <t>イツツバシ</t>
    </rPh>
    <phoneticPr fontId="87"/>
  </si>
  <si>
    <t>医療法人社団　裕歯会</t>
    <rPh sb="0" eb="2">
      <t>イリョウ</t>
    </rPh>
    <rPh sb="2" eb="4">
      <t>ホウジン</t>
    </rPh>
    <rPh sb="4" eb="6">
      <t>シャダン</t>
    </rPh>
    <rPh sb="7" eb="8">
      <t>ユウ</t>
    </rPh>
    <rPh sb="8" eb="9">
      <t>ハ</t>
    </rPh>
    <rPh sb="9" eb="10">
      <t>カイ</t>
    </rPh>
    <phoneticPr fontId="88"/>
  </si>
  <si>
    <t>仙台市若林区藤塚字松の西33-3</t>
  </si>
  <si>
    <t>仙台ｒｅｂｏｒｎ株式会社</t>
    <rPh sb="0" eb="2">
      <t>センダイ</t>
    </rPh>
    <rPh sb="8" eb="10">
      <t>カブシキ</t>
    </rPh>
    <rPh sb="10" eb="12">
      <t>カイシャ</t>
    </rPh>
    <phoneticPr fontId="87"/>
  </si>
  <si>
    <t>仙台市泉区南光台東2-11-26</t>
    <rPh sb="0" eb="3">
      <t>センダイシ</t>
    </rPh>
    <rPh sb="3" eb="5">
      <t>イズミク</t>
    </rPh>
    <rPh sb="5" eb="7">
      <t>ナンコウ</t>
    </rPh>
    <rPh sb="7" eb="8">
      <t>ダイ</t>
    </rPh>
    <rPh sb="8" eb="9">
      <t>ヒガシ</t>
    </rPh>
    <phoneticPr fontId="87"/>
  </si>
  <si>
    <t>医療法人　徳真会</t>
    <rPh sb="0" eb="2">
      <t>イリョウ</t>
    </rPh>
    <rPh sb="2" eb="4">
      <t>ホウジン</t>
    </rPh>
    <rPh sb="5" eb="6">
      <t>トク</t>
    </rPh>
    <rPh sb="6" eb="7">
      <t>マコト</t>
    </rPh>
    <rPh sb="7" eb="8">
      <t>カイ</t>
    </rPh>
    <phoneticPr fontId="88"/>
  </si>
  <si>
    <t>仙台市太白区長町7丁目19-39　ＣＯＭビル101</t>
    <rPh sb="6" eb="8">
      <t>ナガマチ</t>
    </rPh>
    <rPh sb="9" eb="11">
      <t>チョウメ</t>
    </rPh>
    <phoneticPr fontId="87"/>
  </si>
  <si>
    <t>株式会社　ミツイ</t>
    <rPh sb="0" eb="2">
      <t>カブシキ</t>
    </rPh>
    <rPh sb="2" eb="4">
      <t>カイシャ</t>
    </rPh>
    <phoneticPr fontId="87"/>
  </si>
  <si>
    <t>仙台市宮城野区幸町2-22-37</t>
    <rPh sb="7" eb="9">
      <t>サイワイチョウ</t>
    </rPh>
    <phoneticPr fontId="87"/>
  </si>
  <si>
    <t>有限会社　ＡＫＩ</t>
    <rPh sb="0" eb="2">
      <t>ユウゲン</t>
    </rPh>
    <rPh sb="2" eb="4">
      <t>カイシャ</t>
    </rPh>
    <phoneticPr fontId="88"/>
  </si>
  <si>
    <t>宮城県名取市植松字宮島77</t>
    <rPh sb="0" eb="3">
      <t>ミヤギケン</t>
    </rPh>
    <rPh sb="3" eb="6">
      <t>ナトリシ</t>
    </rPh>
    <rPh sb="6" eb="8">
      <t>ウエマツ</t>
    </rPh>
    <rPh sb="8" eb="9">
      <t>アザ</t>
    </rPh>
    <rPh sb="9" eb="10">
      <t>ミヤ</t>
    </rPh>
    <rPh sb="10" eb="11">
      <t>シマ</t>
    </rPh>
    <phoneticPr fontId="87"/>
  </si>
  <si>
    <t>仙台市泉区住吉台東5-5-8</t>
    <rPh sb="0" eb="3">
      <t>センダイシ</t>
    </rPh>
    <rPh sb="3" eb="5">
      <t>イズミク</t>
    </rPh>
    <rPh sb="5" eb="7">
      <t>スミヨシ</t>
    </rPh>
    <rPh sb="7" eb="8">
      <t>ダイ</t>
    </rPh>
    <rPh sb="8" eb="9">
      <t>ヒガシ</t>
    </rPh>
    <phoneticPr fontId="87"/>
  </si>
  <si>
    <t>有限会社　ひだまり介護</t>
    <rPh sb="0" eb="4">
      <t>ユウゲンガイシャ</t>
    </rPh>
    <rPh sb="9" eb="11">
      <t>カイゴ</t>
    </rPh>
    <phoneticPr fontId="87"/>
  </si>
  <si>
    <t>仙台市青葉区中央1-1-1</t>
    <rPh sb="0" eb="6">
      <t>センダイシアオバク</t>
    </rPh>
    <rPh sb="6" eb="8">
      <t>チュウオウ</t>
    </rPh>
    <phoneticPr fontId="87"/>
  </si>
  <si>
    <t>仙台ターミナルビル　株式会社</t>
    <rPh sb="0" eb="2">
      <t>センダイ</t>
    </rPh>
    <rPh sb="10" eb="12">
      <t>カブシキ</t>
    </rPh>
    <rPh sb="12" eb="14">
      <t>カイシャ</t>
    </rPh>
    <phoneticPr fontId="88"/>
  </si>
  <si>
    <t>仙台市青葉区片平2-1-1</t>
    <rPh sb="0" eb="3">
      <t>センダイシ</t>
    </rPh>
    <rPh sb="3" eb="6">
      <t>アオバク</t>
    </rPh>
    <rPh sb="6" eb="8">
      <t>カタヒラ</t>
    </rPh>
    <phoneticPr fontId="87"/>
  </si>
  <si>
    <t>国立大学法人　東北大学</t>
    <rPh sb="0" eb="2">
      <t>コクリツ</t>
    </rPh>
    <rPh sb="2" eb="4">
      <t>ダイガク</t>
    </rPh>
    <rPh sb="4" eb="6">
      <t>ホウジン</t>
    </rPh>
    <rPh sb="7" eb="9">
      <t>トウホク</t>
    </rPh>
    <rPh sb="9" eb="11">
      <t>ダイガク</t>
    </rPh>
    <phoneticPr fontId="87"/>
  </si>
  <si>
    <t>仙台市青葉区桜ヶ丘2-20-1</t>
    <rPh sb="3" eb="6">
      <t>アオバク</t>
    </rPh>
    <rPh sb="6" eb="9">
      <t>サクラガオカ</t>
    </rPh>
    <phoneticPr fontId="87"/>
  </si>
  <si>
    <t>社会福祉法人　こーぷ福祉会</t>
    <rPh sb="0" eb="2">
      <t>シャカイ</t>
    </rPh>
    <rPh sb="2" eb="4">
      <t>フクシ</t>
    </rPh>
    <rPh sb="4" eb="6">
      <t>ホウジン</t>
    </rPh>
    <rPh sb="10" eb="12">
      <t>フクシ</t>
    </rPh>
    <rPh sb="12" eb="13">
      <t>カイ</t>
    </rPh>
    <phoneticPr fontId="87"/>
  </si>
  <si>
    <t>仙台市青葉区栗生1-25-1</t>
    <rPh sb="0" eb="3">
      <t>センダイシ</t>
    </rPh>
    <rPh sb="3" eb="6">
      <t>アオバク</t>
    </rPh>
    <rPh sb="6" eb="7">
      <t>クリ</t>
    </rPh>
    <rPh sb="7" eb="8">
      <t>ショウ</t>
    </rPh>
    <phoneticPr fontId="87"/>
  </si>
  <si>
    <t>社会福祉法人　幸生会</t>
    <rPh sb="0" eb="2">
      <t>シャカイ</t>
    </rPh>
    <rPh sb="2" eb="4">
      <t>フクシ</t>
    </rPh>
    <rPh sb="4" eb="6">
      <t>ホウジン</t>
    </rPh>
    <rPh sb="7" eb="8">
      <t>コウ</t>
    </rPh>
    <rPh sb="8" eb="9">
      <t>セイ</t>
    </rPh>
    <rPh sb="9" eb="10">
      <t>カイ</t>
    </rPh>
    <phoneticPr fontId="87"/>
  </si>
  <si>
    <t>仙台市泉区実沢字立田屋敷17-1</t>
    <rPh sb="5" eb="7">
      <t>サネザワ</t>
    </rPh>
    <rPh sb="7" eb="8">
      <t>アザ</t>
    </rPh>
    <rPh sb="8" eb="10">
      <t>タツタ</t>
    </rPh>
    <rPh sb="10" eb="12">
      <t>ヤシキ</t>
    </rPh>
    <phoneticPr fontId="24"/>
  </si>
  <si>
    <t>医療法人　松田会</t>
    <rPh sb="0" eb="2">
      <t>イリョウ</t>
    </rPh>
    <rPh sb="2" eb="4">
      <t>ホウジン</t>
    </rPh>
    <rPh sb="5" eb="7">
      <t>マツダ</t>
    </rPh>
    <rPh sb="7" eb="8">
      <t>カイ</t>
    </rPh>
    <phoneticPr fontId="87"/>
  </si>
  <si>
    <t>仙台市青葉区芋沢字横前1-1</t>
    <rPh sb="0" eb="3">
      <t>センダイシ</t>
    </rPh>
    <rPh sb="3" eb="6">
      <t>アオバク</t>
    </rPh>
    <rPh sb="6" eb="7">
      <t>イモ</t>
    </rPh>
    <rPh sb="7" eb="8">
      <t>ザワ</t>
    </rPh>
    <rPh sb="8" eb="9">
      <t>アザ</t>
    </rPh>
    <rPh sb="9" eb="10">
      <t>ヨコ</t>
    </rPh>
    <rPh sb="10" eb="11">
      <t>マエ</t>
    </rPh>
    <phoneticPr fontId="87"/>
  </si>
  <si>
    <t>社会福祉法人　陽光福祉会</t>
    <rPh sb="0" eb="2">
      <t>シャカイ</t>
    </rPh>
    <rPh sb="2" eb="4">
      <t>フクシ</t>
    </rPh>
    <rPh sb="4" eb="6">
      <t>ホウジン</t>
    </rPh>
    <rPh sb="7" eb="8">
      <t>ヨウ</t>
    </rPh>
    <rPh sb="8" eb="9">
      <t>ヒカリ</t>
    </rPh>
    <rPh sb="9" eb="11">
      <t>フクシ</t>
    </rPh>
    <rPh sb="11" eb="12">
      <t>カイ</t>
    </rPh>
    <phoneticPr fontId="87"/>
  </si>
  <si>
    <t>学校法人　東都学園</t>
    <rPh sb="0" eb="2">
      <t>ガッコウ</t>
    </rPh>
    <rPh sb="2" eb="4">
      <t>ホウジン</t>
    </rPh>
    <rPh sb="5" eb="7">
      <t>トウト</t>
    </rPh>
    <rPh sb="7" eb="9">
      <t>ガクエン</t>
    </rPh>
    <phoneticPr fontId="1"/>
  </si>
  <si>
    <t>学校法人　福聚幼稚園</t>
    <rPh sb="0" eb="2">
      <t>ガッコウ</t>
    </rPh>
    <rPh sb="2" eb="4">
      <t>ホウジン</t>
    </rPh>
    <rPh sb="5" eb="7">
      <t>フクジュ</t>
    </rPh>
    <rPh sb="7" eb="10">
      <t>ヨウチエン</t>
    </rPh>
    <phoneticPr fontId="1"/>
  </si>
  <si>
    <t>学校法人　仙台みどり学園</t>
    <rPh sb="0" eb="2">
      <t>ガッコウ</t>
    </rPh>
    <rPh sb="2" eb="4">
      <t>ホウジン</t>
    </rPh>
    <rPh sb="5" eb="7">
      <t>センダイ</t>
    </rPh>
    <rPh sb="10" eb="12">
      <t>ガクエン</t>
    </rPh>
    <phoneticPr fontId="1"/>
  </si>
  <si>
    <t>学校法人　宮城学院</t>
    <rPh sb="0" eb="2">
      <t>ガッコウ</t>
    </rPh>
    <rPh sb="2" eb="4">
      <t>ホウジン</t>
    </rPh>
    <rPh sb="5" eb="7">
      <t>ミヤギ</t>
    </rPh>
    <rPh sb="7" eb="9">
      <t>ガクイン</t>
    </rPh>
    <phoneticPr fontId="1"/>
  </si>
  <si>
    <t>学校法人　長谷柳絮学園</t>
    <rPh sb="0" eb="2">
      <t>ガッコウ</t>
    </rPh>
    <rPh sb="2" eb="4">
      <t>ホウジン</t>
    </rPh>
    <rPh sb="5" eb="7">
      <t>ハセ</t>
    </rPh>
    <rPh sb="7" eb="9">
      <t>リュウジョ</t>
    </rPh>
    <rPh sb="9" eb="11">
      <t>ガクエン</t>
    </rPh>
    <phoneticPr fontId="1"/>
  </si>
  <si>
    <t>仙台市青葉区宮町一丁目4-47</t>
    <rPh sb="0" eb="3">
      <t>センダイシ</t>
    </rPh>
    <rPh sb="3" eb="6">
      <t>アオバク</t>
    </rPh>
    <rPh sb="6" eb="8">
      <t>ミヤマチ</t>
    </rPh>
    <rPh sb="8" eb="9">
      <t>イチ</t>
    </rPh>
    <rPh sb="9" eb="11">
      <t>チョウメ</t>
    </rPh>
    <phoneticPr fontId="81"/>
  </si>
  <si>
    <t>社会福祉法人　青葉福祉会</t>
    <rPh sb="0" eb="2">
      <t>シャカイ</t>
    </rPh>
    <rPh sb="2" eb="4">
      <t>フクシ</t>
    </rPh>
    <rPh sb="4" eb="6">
      <t>ホウジン</t>
    </rPh>
    <rPh sb="7" eb="9">
      <t>アオバ</t>
    </rPh>
    <rPh sb="9" eb="11">
      <t>フクシ</t>
    </rPh>
    <rPh sb="11" eb="12">
      <t>カイ</t>
    </rPh>
    <phoneticPr fontId="1"/>
  </si>
  <si>
    <t>仙台市青葉区折立３－１７－１０</t>
  </si>
  <si>
    <t>学校法人　愛子学園　折立幼稚園</t>
    <rPh sb="0" eb="2">
      <t>ガッコウ</t>
    </rPh>
    <rPh sb="2" eb="4">
      <t>ホウジン</t>
    </rPh>
    <rPh sb="5" eb="7">
      <t>アヤシ</t>
    </rPh>
    <rPh sb="7" eb="9">
      <t>ガクエン</t>
    </rPh>
    <rPh sb="10" eb="12">
      <t>オリタテ</t>
    </rPh>
    <rPh sb="12" eb="15">
      <t>ヨウチエン</t>
    </rPh>
    <phoneticPr fontId="1"/>
  </si>
  <si>
    <t>社会福祉法人　想伝舎</t>
    <rPh sb="0" eb="2">
      <t>シャカイ</t>
    </rPh>
    <rPh sb="2" eb="4">
      <t>フクシ</t>
    </rPh>
    <rPh sb="4" eb="6">
      <t>ホウジン</t>
    </rPh>
    <rPh sb="7" eb="8">
      <t>オモ</t>
    </rPh>
    <rPh sb="8" eb="9">
      <t>デン</t>
    </rPh>
    <rPh sb="9" eb="10">
      <t>シャ</t>
    </rPh>
    <phoneticPr fontId="1"/>
  </si>
  <si>
    <t>仙台市青葉区昭和町4-11</t>
  </si>
  <si>
    <t>社会福祉法人　未来福祉会</t>
    <rPh sb="0" eb="2">
      <t>シャカイ</t>
    </rPh>
    <rPh sb="2" eb="4">
      <t>フクシ</t>
    </rPh>
    <rPh sb="4" eb="6">
      <t>ホウジン</t>
    </rPh>
    <rPh sb="7" eb="9">
      <t>ミライ</t>
    </rPh>
    <rPh sb="9" eb="11">
      <t>フクシ</t>
    </rPh>
    <rPh sb="11" eb="12">
      <t>カイ</t>
    </rPh>
    <phoneticPr fontId="1"/>
  </si>
  <si>
    <t>社会福祉法人　仙台市社会事業協会</t>
    <rPh sb="0" eb="6">
      <t>シャカイフクシホウジン</t>
    </rPh>
    <rPh sb="7" eb="10">
      <t>センダイシ</t>
    </rPh>
    <rPh sb="10" eb="12">
      <t>シャカイ</t>
    </rPh>
    <rPh sb="12" eb="14">
      <t>ジギョウ</t>
    </rPh>
    <rPh sb="14" eb="16">
      <t>キョウカイ</t>
    </rPh>
    <phoneticPr fontId="1"/>
  </si>
  <si>
    <t>学校法人　立華学園</t>
    <rPh sb="0" eb="2">
      <t>ガッコウ</t>
    </rPh>
    <rPh sb="2" eb="4">
      <t>ホウジン</t>
    </rPh>
    <rPh sb="5" eb="7">
      <t>タチバナ</t>
    </rPh>
    <rPh sb="7" eb="9">
      <t>ガクエン</t>
    </rPh>
    <phoneticPr fontId="1"/>
  </si>
  <si>
    <t>社会福祉法人　幸生会</t>
    <rPh sb="0" eb="2">
      <t>シャカイ</t>
    </rPh>
    <rPh sb="2" eb="4">
      <t>フクシ</t>
    </rPh>
    <rPh sb="4" eb="6">
      <t>ホウジン</t>
    </rPh>
    <rPh sb="7" eb="8">
      <t>シアワ</t>
    </rPh>
    <rPh sb="8" eb="9">
      <t>イ</t>
    </rPh>
    <rPh sb="9" eb="10">
      <t>カイ</t>
    </rPh>
    <phoneticPr fontId="1"/>
  </si>
  <si>
    <t>学校法人　仙台百合学院</t>
    <rPh sb="0" eb="2">
      <t>ガッコウ</t>
    </rPh>
    <rPh sb="2" eb="4">
      <t>ホウジン</t>
    </rPh>
    <rPh sb="5" eb="7">
      <t>センダイ</t>
    </rPh>
    <rPh sb="7" eb="9">
      <t>ユリ</t>
    </rPh>
    <rPh sb="9" eb="11">
      <t>ガクイン</t>
    </rPh>
    <phoneticPr fontId="1"/>
  </si>
  <si>
    <t>社会福祉法人　善き牧者会</t>
    <rPh sb="0" eb="2">
      <t>シャカイ</t>
    </rPh>
    <rPh sb="2" eb="4">
      <t>フクシ</t>
    </rPh>
    <rPh sb="4" eb="6">
      <t>ホウジン</t>
    </rPh>
    <rPh sb="7" eb="8">
      <t>ヨ</t>
    </rPh>
    <rPh sb="9" eb="11">
      <t>ボクシャ</t>
    </rPh>
    <rPh sb="11" eb="12">
      <t>カイ</t>
    </rPh>
    <phoneticPr fontId="1"/>
  </si>
  <si>
    <t>学校法人　本松学園　岩切東光第二幼稚園</t>
    <rPh sb="0" eb="2">
      <t>ガッコウ</t>
    </rPh>
    <rPh sb="2" eb="4">
      <t>ホウジン</t>
    </rPh>
    <rPh sb="5" eb="6">
      <t>ホン</t>
    </rPh>
    <rPh sb="6" eb="7">
      <t>マツ</t>
    </rPh>
    <rPh sb="7" eb="9">
      <t>ガクエン</t>
    </rPh>
    <rPh sb="10" eb="12">
      <t>イワキリ</t>
    </rPh>
    <rPh sb="12" eb="14">
      <t>トウコウ</t>
    </rPh>
    <rPh sb="14" eb="16">
      <t>ダイニ</t>
    </rPh>
    <rPh sb="16" eb="19">
      <t>ヨウチエン</t>
    </rPh>
    <phoneticPr fontId="1"/>
  </si>
  <si>
    <t>学校法人　清野学園　東盛幼稚園</t>
    <rPh sb="0" eb="2">
      <t>ガッコウ</t>
    </rPh>
    <rPh sb="2" eb="4">
      <t>ホウジン</t>
    </rPh>
    <rPh sb="5" eb="7">
      <t>セイノ</t>
    </rPh>
    <rPh sb="7" eb="9">
      <t>ガクエン</t>
    </rPh>
    <rPh sb="10" eb="11">
      <t>トウ</t>
    </rPh>
    <rPh sb="11" eb="12">
      <t>セイ</t>
    </rPh>
    <rPh sb="12" eb="15">
      <t>ヨウチエン</t>
    </rPh>
    <phoneticPr fontId="1"/>
  </si>
  <si>
    <t>社会福祉法人　円周福祉会</t>
    <rPh sb="0" eb="2">
      <t>シャカイ</t>
    </rPh>
    <rPh sb="2" eb="4">
      <t>フクシ</t>
    </rPh>
    <rPh sb="4" eb="6">
      <t>ホウジン</t>
    </rPh>
    <rPh sb="7" eb="9">
      <t>エンシュウ</t>
    </rPh>
    <rPh sb="9" eb="11">
      <t>フクシ</t>
    </rPh>
    <rPh sb="11" eb="12">
      <t>カイ</t>
    </rPh>
    <phoneticPr fontId="1"/>
  </si>
  <si>
    <t>仙台市若林区沖野字高野南１９７－１　</t>
    <rPh sb="3" eb="6">
      <t>ワカバヤシク</t>
    </rPh>
    <rPh sb="6" eb="7">
      <t>オキ</t>
    </rPh>
    <rPh sb="7" eb="8">
      <t>ノ</t>
    </rPh>
    <rPh sb="8" eb="9">
      <t>アザ</t>
    </rPh>
    <phoneticPr fontId="82"/>
  </si>
  <si>
    <t>学校法人　ろりぽっぷ学園</t>
    <rPh sb="0" eb="2">
      <t>ガッコウ</t>
    </rPh>
    <rPh sb="2" eb="4">
      <t>ホウジン</t>
    </rPh>
    <rPh sb="10" eb="12">
      <t>ガクエン</t>
    </rPh>
    <phoneticPr fontId="1"/>
  </si>
  <si>
    <t>学校法人　七郷学園</t>
    <rPh sb="0" eb="2">
      <t>ガッコウ</t>
    </rPh>
    <rPh sb="2" eb="4">
      <t>ホウジン</t>
    </rPh>
    <rPh sb="5" eb="7">
      <t>シチゴウ</t>
    </rPh>
    <rPh sb="7" eb="9">
      <t>ガクエン</t>
    </rPh>
    <phoneticPr fontId="1"/>
  </si>
  <si>
    <t>社会福祉法人　仙慈会　荒井マーヤこども園</t>
    <rPh sb="0" eb="2">
      <t>シャカイ</t>
    </rPh>
    <rPh sb="2" eb="4">
      <t>フクシ</t>
    </rPh>
    <rPh sb="4" eb="6">
      <t>ホウジン</t>
    </rPh>
    <rPh sb="7" eb="8">
      <t>セン</t>
    </rPh>
    <rPh sb="8" eb="9">
      <t>ジ</t>
    </rPh>
    <rPh sb="9" eb="10">
      <t>カイ</t>
    </rPh>
    <rPh sb="11" eb="13">
      <t>アライ</t>
    </rPh>
    <rPh sb="19" eb="20">
      <t>エン</t>
    </rPh>
    <phoneticPr fontId="1"/>
  </si>
  <si>
    <t>仙台市若林区沖野字高野南197-1</t>
    <rPh sb="0" eb="3">
      <t>センダイシ</t>
    </rPh>
    <rPh sb="3" eb="6">
      <t>ワカバヤシク</t>
    </rPh>
    <rPh sb="6" eb="8">
      <t>オキノ</t>
    </rPh>
    <rPh sb="8" eb="9">
      <t>アザ</t>
    </rPh>
    <rPh sb="9" eb="12">
      <t>コウヤミナミ</t>
    </rPh>
    <phoneticPr fontId="81"/>
  </si>
  <si>
    <t>仙台市青葉区宮町一丁目4-47</t>
    <rPh sb="0" eb="3">
      <t>センダイシ</t>
    </rPh>
    <rPh sb="3" eb="6">
      <t>アオバク</t>
    </rPh>
    <rPh sb="6" eb="8">
      <t>ミヤマチ</t>
    </rPh>
    <rPh sb="8" eb="11">
      <t>１チョウメ</t>
    </rPh>
    <phoneticPr fontId="83"/>
  </si>
  <si>
    <t>社会福祉法人　青葉福祉会</t>
    <rPh sb="0" eb="2">
      <t>シャカイ</t>
    </rPh>
    <rPh sb="2" eb="4">
      <t>フクシ</t>
    </rPh>
    <rPh sb="4" eb="6">
      <t>ホウジン</t>
    </rPh>
    <phoneticPr fontId="1"/>
  </si>
  <si>
    <t>社会福祉法人　光の子福祉会</t>
    <rPh sb="0" eb="2">
      <t>シャカイ</t>
    </rPh>
    <rPh sb="2" eb="4">
      <t>フクシ</t>
    </rPh>
    <rPh sb="4" eb="6">
      <t>ホウジン</t>
    </rPh>
    <phoneticPr fontId="1"/>
  </si>
  <si>
    <t>学校法人　前田学園</t>
    <rPh sb="0" eb="2">
      <t>ガッコウ</t>
    </rPh>
    <rPh sb="2" eb="4">
      <t>ホウジン</t>
    </rPh>
    <rPh sb="5" eb="7">
      <t>マエダ</t>
    </rPh>
    <rPh sb="7" eb="9">
      <t>ガクエン</t>
    </rPh>
    <phoneticPr fontId="1"/>
  </si>
  <si>
    <t>学校法人　仙台こひつじ学園</t>
    <rPh sb="0" eb="2">
      <t>ガッコウ</t>
    </rPh>
    <rPh sb="2" eb="4">
      <t>ホウジン</t>
    </rPh>
    <rPh sb="5" eb="7">
      <t>センダイ</t>
    </rPh>
    <rPh sb="11" eb="13">
      <t>ガクエン</t>
    </rPh>
    <phoneticPr fontId="1"/>
  </si>
  <si>
    <t>学校法人　清泉学園</t>
    <rPh sb="0" eb="2">
      <t>ガッコウ</t>
    </rPh>
    <rPh sb="2" eb="4">
      <t>ホウジン</t>
    </rPh>
    <rPh sb="5" eb="6">
      <t>キヨ</t>
    </rPh>
    <rPh sb="6" eb="7">
      <t>イズミ</t>
    </rPh>
    <rPh sb="7" eb="9">
      <t>ガクエン</t>
    </rPh>
    <phoneticPr fontId="1"/>
  </si>
  <si>
    <t>社会福祉法人　北杜福祉会</t>
    <rPh sb="0" eb="2">
      <t>シャカイ</t>
    </rPh>
    <rPh sb="2" eb="4">
      <t>フクシ</t>
    </rPh>
    <rPh sb="4" eb="6">
      <t>ホウジン</t>
    </rPh>
    <rPh sb="7" eb="9">
      <t>ホクト</t>
    </rPh>
    <rPh sb="9" eb="11">
      <t>フクシ</t>
    </rPh>
    <rPh sb="11" eb="12">
      <t>カイ</t>
    </rPh>
    <phoneticPr fontId="1"/>
  </si>
  <si>
    <t>社会福祉法人　柏松会</t>
    <rPh sb="0" eb="6">
      <t>シャカイフクシホウジン</t>
    </rPh>
    <rPh sb="7" eb="8">
      <t>カシワ</t>
    </rPh>
    <rPh sb="8" eb="9">
      <t>マツ</t>
    </rPh>
    <rPh sb="9" eb="10">
      <t>カイ</t>
    </rPh>
    <phoneticPr fontId="1"/>
  </si>
  <si>
    <t>社会福祉法人　銀杏の会</t>
    <rPh sb="0" eb="6">
      <t>シャカイフクシホウジン</t>
    </rPh>
    <rPh sb="7" eb="9">
      <t>ギンナン</t>
    </rPh>
    <rPh sb="10" eb="11">
      <t>カイ</t>
    </rPh>
    <phoneticPr fontId="1"/>
  </si>
  <si>
    <t>社会福祉法人　仙台YMCA福祉会</t>
    <rPh sb="0" eb="2">
      <t>シャカイ</t>
    </rPh>
    <rPh sb="2" eb="4">
      <t>フクシ</t>
    </rPh>
    <rPh sb="4" eb="6">
      <t>ホウジン</t>
    </rPh>
    <phoneticPr fontId="1"/>
  </si>
  <si>
    <t>学校法人　秀志学園</t>
    <rPh sb="0" eb="2">
      <t>ガッコウ</t>
    </rPh>
    <rPh sb="2" eb="4">
      <t>ホウジン</t>
    </rPh>
    <rPh sb="5" eb="6">
      <t>シュウ</t>
    </rPh>
    <rPh sb="6" eb="7">
      <t>シ</t>
    </rPh>
    <rPh sb="7" eb="9">
      <t>ガクエン</t>
    </rPh>
    <phoneticPr fontId="1"/>
  </si>
  <si>
    <t>社会福祉法人　仙慈会</t>
    <rPh sb="0" eb="2">
      <t>シャカイ</t>
    </rPh>
    <rPh sb="2" eb="4">
      <t>フクシ</t>
    </rPh>
    <rPh sb="4" eb="6">
      <t>ホウジン</t>
    </rPh>
    <rPh sb="7" eb="8">
      <t>セン</t>
    </rPh>
    <rPh sb="8" eb="9">
      <t>ジ</t>
    </rPh>
    <rPh sb="9" eb="10">
      <t>カイ</t>
    </rPh>
    <phoneticPr fontId="1"/>
  </si>
  <si>
    <t>仙台市泉区住吉台西二丁目7-6</t>
    <rPh sb="0" eb="3">
      <t>センダイシ</t>
    </rPh>
    <rPh sb="3" eb="5">
      <t>イズミク</t>
    </rPh>
    <rPh sb="5" eb="7">
      <t>スミヨシ</t>
    </rPh>
    <rPh sb="7" eb="8">
      <t>ダイ</t>
    </rPh>
    <rPh sb="8" eb="9">
      <t>ニシ</t>
    </rPh>
    <rPh sb="9" eb="12">
      <t>ニチョウメ</t>
    </rPh>
    <phoneticPr fontId="81"/>
  </si>
  <si>
    <t>社会福祉法人　一寿会</t>
    <rPh sb="0" eb="2">
      <t>シャカイ</t>
    </rPh>
    <rPh sb="2" eb="4">
      <t>フクシ</t>
    </rPh>
    <rPh sb="4" eb="6">
      <t>ホウジン</t>
    </rPh>
    <rPh sb="7" eb="8">
      <t>イチ</t>
    </rPh>
    <rPh sb="8" eb="9">
      <t>ジュ</t>
    </rPh>
    <rPh sb="9" eb="10">
      <t>カイ</t>
    </rPh>
    <phoneticPr fontId="1"/>
  </si>
  <si>
    <t>社会福祉法人　一寿会</t>
    <rPh sb="0" eb="6">
      <t>シャカイフクシホウジン</t>
    </rPh>
    <rPh sb="7" eb="8">
      <t>イチ</t>
    </rPh>
    <rPh sb="8" eb="9">
      <t>ジュ</t>
    </rPh>
    <rPh sb="9" eb="10">
      <t>カイ</t>
    </rPh>
    <phoneticPr fontId="1"/>
  </si>
  <si>
    <t>社会福祉法人　鼎会</t>
    <rPh sb="0" eb="6">
      <t>シャカイフクシホウジン</t>
    </rPh>
    <rPh sb="7" eb="8">
      <t>カナエ</t>
    </rPh>
    <rPh sb="8" eb="9">
      <t>カイ</t>
    </rPh>
    <phoneticPr fontId="1"/>
  </si>
  <si>
    <t>仙台市青葉区昭和町4-11</t>
    <rPh sb="0" eb="3">
      <t>センダイシ</t>
    </rPh>
    <rPh sb="3" eb="6">
      <t>アオバク</t>
    </rPh>
    <rPh sb="6" eb="9">
      <t>ショウワチョウ</t>
    </rPh>
    <phoneticPr fontId="1"/>
  </si>
  <si>
    <t>社会福祉法人　未来福祉会</t>
    <rPh sb="0" eb="6">
      <t>シャカイフクシホウジン</t>
    </rPh>
    <rPh sb="7" eb="9">
      <t>ミライ</t>
    </rPh>
    <rPh sb="9" eb="11">
      <t>フクシ</t>
    </rPh>
    <rPh sb="11" eb="12">
      <t>カイ</t>
    </rPh>
    <phoneticPr fontId="1"/>
  </si>
  <si>
    <t>学校法人　ろりぽっぷ学園</t>
    <rPh sb="0" eb="4">
      <t>ガッコウホウジン</t>
    </rPh>
    <rPh sb="10" eb="12">
      <t>ガクエン</t>
    </rPh>
    <phoneticPr fontId="1"/>
  </si>
  <si>
    <t>社会福祉法人　青葉福祉会</t>
    <rPh sb="0" eb="6">
      <t>シャカイフクシホウジン</t>
    </rPh>
    <rPh sb="7" eb="9">
      <t>アオバ</t>
    </rPh>
    <rPh sb="9" eb="11">
      <t>フクシ</t>
    </rPh>
    <rPh sb="11" eb="12">
      <t>カイ</t>
    </rPh>
    <phoneticPr fontId="1"/>
  </si>
  <si>
    <t>社会福祉法人　恵萩会　落合はぐくみこども園</t>
    <rPh sb="0" eb="6">
      <t>シャカイフクシホウジン</t>
    </rPh>
    <rPh sb="7" eb="8">
      <t>メグミ</t>
    </rPh>
    <rPh sb="8" eb="9">
      <t>ハギ</t>
    </rPh>
    <rPh sb="9" eb="10">
      <t>カイ</t>
    </rPh>
    <rPh sb="11" eb="13">
      <t>オチアイ</t>
    </rPh>
    <rPh sb="20" eb="21">
      <t>エン</t>
    </rPh>
    <phoneticPr fontId="1"/>
  </si>
  <si>
    <t>社会福祉法人　柏松会</t>
    <rPh sb="0" eb="6">
      <t>シャカイフクシホウジン</t>
    </rPh>
    <rPh sb="7" eb="8">
      <t>ハク</t>
    </rPh>
    <rPh sb="8" eb="9">
      <t>マツ</t>
    </rPh>
    <rPh sb="9" eb="10">
      <t>カイ</t>
    </rPh>
    <phoneticPr fontId="1"/>
  </si>
  <si>
    <t>学校法人　仙台YMCA学園　仙台YMCA幼稚園</t>
    <rPh sb="0" eb="2">
      <t>ガッコウ</t>
    </rPh>
    <rPh sb="2" eb="4">
      <t>ホウジン</t>
    </rPh>
    <rPh sb="5" eb="7">
      <t>センダイ</t>
    </rPh>
    <rPh sb="11" eb="13">
      <t>ガクエン</t>
    </rPh>
    <rPh sb="14" eb="16">
      <t>センダイ</t>
    </rPh>
    <rPh sb="20" eb="23">
      <t>ヨウチエン</t>
    </rPh>
    <phoneticPr fontId="1"/>
  </si>
  <si>
    <t>学校法人　旭ヶ丘学園</t>
    <rPh sb="0" eb="2">
      <t>ガッコウ</t>
    </rPh>
    <rPh sb="2" eb="4">
      <t>ホウジン</t>
    </rPh>
    <rPh sb="5" eb="8">
      <t>アサヒガオカ</t>
    </rPh>
    <rPh sb="8" eb="10">
      <t>ガクエン</t>
    </rPh>
    <phoneticPr fontId="1"/>
  </si>
  <si>
    <t>学校法人　清野学園　東仙台幼稚園</t>
    <rPh sb="0" eb="4">
      <t>ガッコウホウジン</t>
    </rPh>
    <rPh sb="5" eb="7">
      <t>セイノ</t>
    </rPh>
    <rPh sb="7" eb="9">
      <t>ガクエン</t>
    </rPh>
    <rPh sb="10" eb="11">
      <t>ヒガシ</t>
    </rPh>
    <rPh sb="11" eb="13">
      <t>センダイ</t>
    </rPh>
    <rPh sb="13" eb="16">
      <t>ヨウチエン</t>
    </rPh>
    <phoneticPr fontId="1"/>
  </si>
  <si>
    <t>学校法人　陸奥国分寺学園　るり幼稚園</t>
    <rPh sb="0" eb="4">
      <t>ガッコウホウジン</t>
    </rPh>
    <rPh sb="5" eb="7">
      <t>ムツ</t>
    </rPh>
    <rPh sb="7" eb="10">
      <t>コクブンジ</t>
    </rPh>
    <rPh sb="10" eb="12">
      <t>ガクエン</t>
    </rPh>
    <rPh sb="15" eb="18">
      <t>ヨウチエン</t>
    </rPh>
    <phoneticPr fontId="1"/>
  </si>
  <si>
    <t>仙台市若林区一本杉町1-2</t>
  </si>
  <si>
    <t>学校法人　聖ウルスラ学院</t>
    <rPh sb="0" eb="2">
      <t>ガッコウ</t>
    </rPh>
    <rPh sb="2" eb="4">
      <t>ホウジン</t>
    </rPh>
    <phoneticPr fontId="1"/>
  </si>
  <si>
    <t>宗教法人　真宗大谷派宝林寺　若竹幼稚園</t>
    <rPh sb="0" eb="2">
      <t>シュウキョウ</t>
    </rPh>
    <rPh sb="2" eb="4">
      <t>ホウジン</t>
    </rPh>
    <rPh sb="5" eb="7">
      <t>シンシュウ</t>
    </rPh>
    <rPh sb="7" eb="9">
      <t>オオタニ</t>
    </rPh>
    <rPh sb="9" eb="10">
      <t>ハ</t>
    </rPh>
    <rPh sb="10" eb="11">
      <t>タカラ</t>
    </rPh>
    <rPh sb="11" eb="12">
      <t>ハヤシ</t>
    </rPh>
    <rPh sb="12" eb="13">
      <t>テラ</t>
    </rPh>
    <rPh sb="14" eb="16">
      <t>ワカタケ</t>
    </rPh>
    <rPh sb="16" eb="19">
      <t>ヨウチエン</t>
    </rPh>
    <phoneticPr fontId="1"/>
  </si>
  <si>
    <t>仙台市泉区将監十三丁目1-1</t>
    <rPh sb="0" eb="3">
      <t>センダイシ</t>
    </rPh>
    <rPh sb="5" eb="7">
      <t>ショウゲン</t>
    </rPh>
    <rPh sb="7" eb="8">
      <t>ツナシ</t>
    </rPh>
    <rPh sb="8" eb="9">
      <t>サン</t>
    </rPh>
    <rPh sb="9" eb="11">
      <t>チョウメ</t>
    </rPh>
    <phoneticPr fontId="81"/>
  </si>
  <si>
    <t>学校法人　庄司学園　泉第二幼稚園</t>
    <rPh sb="0" eb="2">
      <t>ガッコウ</t>
    </rPh>
    <rPh sb="2" eb="4">
      <t>ホウジン</t>
    </rPh>
    <rPh sb="5" eb="7">
      <t>ショウジ</t>
    </rPh>
    <rPh sb="7" eb="9">
      <t>ガクエン</t>
    </rPh>
    <rPh sb="10" eb="11">
      <t>イズミ</t>
    </rPh>
    <rPh sb="11" eb="13">
      <t>ダイニ</t>
    </rPh>
    <rPh sb="13" eb="16">
      <t>ヨウチエン</t>
    </rPh>
    <phoneticPr fontId="1"/>
  </si>
  <si>
    <t>仙台市泉区根白石字新坂上２９</t>
  </si>
  <si>
    <t>学校法人　庄司学園　根白石幼稚園</t>
    <rPh sb="0" eb="2">
      <t>ガッコウ</t>
    </rPh>
    <rPh sb="2" eb="4">
      <t>ホウジン</t>
    </rPh>
    <rPh sb="5" eb="7">
      <t>ショウジ</t>
    </rPh>
    <rPh sb="7" eb="9">
      <t>ガクエン</t>
    </rPh>
    <rPh sb="10" eb="13">
      <t>ネノシロイシ</t>
    </rPh>
    <rPh sb="13" eb="16">
      <t>ヨウチエン</t>
    </rPh>
    <phoneticPr fontId="1"/>
  </si>
  <si>
    <t>仙台市泉区松陵２－１９－１</t>
  </si>
  <si>
    <t>学校法人　長谷柳絮学園　いずみ松陵幼稚園</t>
    <rPh sb="0" eb="4">
      <t>ガッコウホウジン</t>
    </rPh>
    <rPh sb="5" eb="7">
      <t>ハセ</t>
    </rPh>
    <rPh sb="7" eb="9">
      <t>リュウジョ</t>
    </rPh>
    <rPh sb="9" eb="11">
      <t>ガクエン</t>
    </rPh>
    <rPh sb="15" eb="17">
      <t>ショウリョウ</t>
    </rPh>
    <rPh sb="17" eb="20">
      <t>ヨウチエン</t>
    </rPh>
    <phoneticPr fontId="1"/>
  </si>
  <si>
    <t>仙台市泉区南光台２－２－３</t>
  </si>
  <si>
    <t>学校法人　村山学園　南光幼稚園</t>
    <rPh sb="0" eb="4">
      <t>ガッコウホウジン</t>
    </rPh>
    <rPh sb="5" eb="7">
      <t>ムラヤマ</t>
    </rPh>
    <rPh sb="7" eb="9">
      <t>ガクエン</t>
    </rPh>
    <rPh sb="10" eb="12">
      <t>ナンコウ</t>
    </rPh>
    <rPh sb="12" eb="15">
      <t>ヨウチエン</t>
    </rPh>
    <phoneticPr fontId="1"/>
  </si>
  <si>
    <t>仙台市泉区南光台南１－１８－１</t>
  </si>
  <si>
    <t>学校法人　村山学園　南光第二幼稚園</t>
    <rPh sb="0" eb="4">
      <t>ガッコウホウジン</t>
    </rPh>
    <rPh sb="5" eb="7">
      <t>ムラヤマ</t>
    </rPh>
    <rPh sb="7" eb="9">
      <t>ガクエン</t>
    </rPh>
    <rPh sb="10" eb="12">
      <t>ナンコウ</t>
    </rPh>
    <rPh sb="12" eb="14">
      <t>ダイニ</t>
    </rPh>
    <rPh sb="14" eb="17">
      <t>ヨウチエン</t>
    </rPh>
    <phoneticPr fontId="1"/>
  </si>
  <si>
    <t>仙台市泉区松森字陣ケ原３０－１０</t>
  </si>
  <si>
    <t>学校法人　村山学園　南光シオン幼稚園</t>
    <rPh sb="0" eb="4">
      <t>ガッコウホウジン</t>
    </rPh>
    <rPh sb="5" eb="7">
      <t>ムラヤマ</t>
    </rPh>
    <rPh sb="7" eb="9">
      <t>ガクエン</t>
    </rPh>
    <rPh sb="10" eb="12">
      <t>ナンコウ</t>
    </rPh>
    <rPh sb="15" eb="18">
      <t>ヨウチエン</t>
    </rPh>
    <phoneticPr fontId="1"/>
  </si>
  <si>
    <t>仙台市泉区明石南６－１３－２</t>
  </si>
  <si>
    <t>学校法人　おおとり学園　南光紫陽幼稚園</t>
    <rPh sb="0" eb="4">
      <t>ガッコウホウジン</t>
    </rPh>
    <rPh sb="9" eb="11">
      <t>ガクエン</t>
    </rPh>
    <rPh sb="12" eb="14">
      <t>ナンコウ</t>
    </rPh>
    <rPh sb="14" eb="16">
      <t>シヨウ</t>
    </rPh>
    <rPh sb="16" eb="19">
      <t>ヨウチエン</t>
    </rPh>
    <phoneticPr fontId="1"/>
  </si>
  <si>
    <t>学校法人　東北文化学園大学</t>
    <rPh sb="0" eb="2">
      <t>ガッコウ</t>
    </rPh>
    <rPh sb="2" eb="4">
      <t>ホウジン</t>
    </rPh>
    <rPh sb="5" eb="7">
      <t>トウホク</t>
    </rPh>
    <rPh sb="7" eb="9">
      <t>ブンカ</t>
    </rPh>
    <rPh sb="9" eb="11">
      <t>ガクエン</t>
    </rPh>
    <rPh sb="11" eb="13">
      <t>ダイガク</t>
    </rPh>
    <phoneticPr fontId="1"/>
  </si>
  <si>
    <t>仙台市若林区卸町3－1－4　</t>
    <rPh sb="6" eb="7">
      <t>オロシ</t>
    </rPh>
    <phoneticPr fontId="82"/>
  </si>
  <si>
    <t>有限会社　カール英会話ほいくえん</t>
    <rPh sb="0" eb="4">
      <t>ユウゲンガイシャ</t>
    </rPh>
    <rPh sb="8" eb="11">
      <t>エイカイワ</t>
    </rPh>
    <phoneticPr fontId="1"/>
  </si>
  <si>
    <t>学校法人　曽根学園</t>
    <rPh sb="0" eb="2">
      <t>ガッコウ</t>
    </rPh>
    <rPh sb="2" eb="4">
      <t>ホウジン</t>
    </rPh>
    <phoneticPr fontId="1"/>
  </si>
  <si>
    <t>社会福祉法人　中山福祉会</t>
    <rPh sb="0" eb="6">
      <t>シャカイフクシホウジン</t>
    </rPh>
    <phoneticPr fontId="1"/>
  </si>
  <si>
    <t>童和保育サービス株式会社</t>
    <rPh sb="0" eb="1">
      <t>ワラベ</t>
    </rPh>
    <rPh sb="1" eb="2">
      <t>ワ</t>
    </rPh>
    <rPh sb="2" eb="4">
      <t>ホイク</t>
    </rPh>
    <rPh sb="8" eb="10">
      <t>カブシキ</t>
    </rPh>
    <rPh sb="10" eb="12">
      <t>カイシャ</t>
    </rPh>
    <phoneticPr fontId="1"/>
  </si>
  <si>
    <t>株式会社　ちゃいるどらんど</t>
    <rPh sb="0" eb="4">
      <t>カブシキガイシャ</t>
    </rPh>
    <phoneticPr fontId="1"/>
  </si>
  <si>
    <t>仙台ナーサリー株式会社</t>
    <rPh sb="0" eb="2">
      <t>センダイ</t>
    </rPh>
    <rPh sb="7" eb="11">
      <t>カブシキガイシャ</t>
    </rPh>
    <phoneticPr fontId="1"/>
  </si>
  <si>
    <t>株式会社　エコエネルギー普及協会</t>
    <rPh sb="0" eb="4">
      <t>カブシキガイシャ</t>
    </rPh>
    <rPh sb="12" eb="14">
      <t>フキュウ</t>
    </rPh>
    <rPh sb="14" eb="16">
      <t>キョウカイ</t>
    </rPh>
    <phoneticPr fontId="1"/>
  </si>
  <si>
    <t>仙台市青葉区昭和町4-11</t>
    <rPh sb="0" eb="3">
      <t>センダイシ</t>
    </rPh>
    <rPh sb="3" eb="6">
      <t>アオバク</t>
    </rPh>
    <rPh sb="6" eb="8">
      <t>ショウワ</t>
    </rPh>
    <rPh sb="8" eb="9">
      <t>マチ</t>
    </rPh>
    <phoneticPr fontId="83"/>
  </si>
  <si>
    <t>社会福祉法人 未来福祉会</t>
    <rPh sb="0" eb="6">
      <t>シャカイフクシホウジン</t>
    </rPh>
    <phoneticPr fontId="1"/>
  </si>
  <si>
    <t>社会福祉法人 太陽の丘福祉会</t>
    <rPh sb="0" eb="2">
      <t>シャカイ</t>
    </rPh>
    <rPh sb="2" eb="4">
      <t>フクシ</t>
    </rPh>
    <rPh sb="4" eb="6">
      <t>ホウジン</t>
    </rPh>
    <phoneticPr fontId="1"/>
  </si>
  <si>
    <t>社会福祉法人　幸生会</t>
    <rPh sb="0" eb="6">
      <t>シャカイフクシホウジン</t>
    </rPh>
    <phoneticPr fontId="1"/>
  </si>
  <si>
    <t>仙台ナーサリー株式会社</t>
    <rPh sb="7" eb="11">
      <t>カブシキガイシャ</t>
    </rPh>
    <phoneticPr fontId="1"/>
  </si>
  <si>
    <t>株式会社エコエネルギー普及協会</t>
    <rPh sb="0" eb="4">
      <t>カブシキガイシャ</t>
    </rPh>
    <phoneticPr fontId="1"/>
  </si>
  <si>
    <t>トータルアート株式会社</t>
    <rPh sb="7" eb="11">
      <t>カブシキガイシャ</t>
    </rPh>
    <phoneticPr fontId="1"/>
  </si>
  <si>
    <t>社会福祉法人　喬希会</t>
    <rPh sb="0" eb="6">
      <t>シャカイフクシホウジン</t>
    </rPh>
    <rPh sb="9" eb="10">
      <t>カイ</t>
    </rPh>
    <phoneticPr fontId="1"/>
  </si>
  <si>
    <t>仙台市若林区六丁の目中町1-38</t>
    <rPh sb="0" eb="3">
      <t>センダイシ</t>
    </rPh>
    <rPh sb="3" eb="6">
      <t>ワカバヤシク</t>
    </rPh>
    <rPh sb="6" eb="8">
      <t>ロクチョウ</t>
    </rPh>
    <rPh sb="9" eb="10">
      <t>メ</t>
    </rPh>
    <rPh sb="10" eb="12">
      <t>ナカマチ</t>
    </rPh>
    <phoneticPr fontId="81"/>
  </si>
  <si>
    <t>株式会社　マザーグース</t>
    <rPh sb="0" eb="4">
      <t>カブシキカイシャ</t>
    </rPh>
    <phoneticPr fontId="1"/>
  </si>
  <si>
    <t>株式会社　おもちゃばこ保育園</t>
    <rPh sb="0" eb="4">
      <t>カブシキガイシャ</t>
    </rPh>
    <rPh sb="11" eb="14">
      <t>ホイクエン</t>
    </rPh>
    <phoneticPr fontId="1"/>
  </si>
  <si>
    <t>一般社団法人　六丁の目保育園</t>
    <rPh sb="0" eb="2">
      <t>イッパン</t>
    </rPh>
    <rPh sb="2" eb="4">
      <t>シャダン</t>
    </rPh>
    <rPh sb="4" eb="6">
      <t>ホウジン</t>
    </rPh>
    <rPh sb="7" eb="9">
      <t>ロクチョウ</t>
    </rPh>
    <rPh sb="10" eb="11">
      <t>メ</t>
    </rPh>
    <rPh sb="11" eb="14">
      <t>ホイクエン</t>
    </rPh>
    <phoneticPr fontId="1"/>
  </si>
  <si>
    <t>社会福祉法人　にじいろ会</t>
    <rPh sb="0" eb="6">
      <t>シャカイフクシホウジン</t>
    </rPh>
    <phoneticPr fontId="1"/>
  </si>
  <si>
    <t>株式会社　lumiereひまわり</t>
    <rPh sb="0" eb="4">
      <t>カブシキガイシャ</t>
    </rPh>
    <phoneticPr fontId="1"/>
  </si>
  <si>
    <t>株式会社　ラヴィエール</t>
    <rPh sb="0" eb="4">
      <t>カブシキガイシャ</t>
    </rPh>
    <phoneticPr fontId="1"/>
  </si>
  <si>
    <t>株式会社　ちびっこひろば保育園</t>
    <rPh sb="0" eb="4">
      <t>カブシキガイシャ</t>
    </rPh>
    <rPh sb="12" eb="15">
      <t>ホイクエン</t>
    </rPh>
    <phoneticPr fontId="1"/>
  </si>
  <si>
    <t>株式会社 仙台進学プラザ</t>
    <rPh sb="0" eb="4">
      <t>カブシキガイシャ</t>
    </rPh>
    <phoneticPr fontId="1"/>
  </si>
  <si>
    <t>仙台市泉区鶴が丘三丁目24-7</t>
    <rPh sb="0" eb="3">
      <t>センダイシ</t>
    </rPh>
    <rPh sb="3" eb="5">
      <t>イズミク</t>
    </rPh>
    <rPh sb="5" eb="6">
      <t>ツル</t>
    </rPh>
    <rPh sb="7" eb="8">
      <t>オカ</t>
    </rPh>
    <rPh sb="8" eb="11">
      <t>サンチョウメ</t>
    </rPh>
    <phoneticPr fontId="81"/>
  </si>
  <si>
    <t>株式会社　マミー保育園</t>
    <rPh sb="0" eb="4">
      <t>カブシキカイシャ</t>
    </rPh>
    <rPh sb="8" eb="11">
      <t>ホイクエン</t>
    </rPh>
    <phoneticPr fontId="1"/>
  </si>
  <si>
    <t>株式会社　ウェルフェア</t>
    <rPh sb="0" eb="4">
      <t>カブシキガイシャ</t>
    </rPh>
    <phoneticPr fontId="1"/>
  </si>
  <si>
    <t>株式会社　オードリー</t>
    <rPh sb="0" eb="4">
      <t>カブシキガイシャ</t>
    </rPh>
    <phoneticPr fontId="1"/>
  </si>
  <si>
    <t>社会福祉法人　柏松会</t>
    <rPh sb="0" eb="6">
      <t>シャカイフクシホウジン</t>
    </rPh>
    <phoneticPr fontId="1"/>
  </si>
  <si>
    <t>一般社団法人　そらのこ保育園</t>
    <rPh sb="0" eb="2">
      <t>イッパン</t>
    </rPh>
    <rPh sb="2" eb="4">
      <t>シャダン</t>
    </rPh>
    <rPh sb="4" eb="6">
      <t>ホウジン</t>
    </rPh>
    <phoneticPr fontId="1"/>
  </si>
  <si>
    <t>株式会社　ゆめぽけっと</t>
    <rPh sb="0" eb="4">
      <t>カブシキガイシャ</t>
    </rPh>
    <phoneticPr fontId="1"/>
  </si>
  <si>
    <t>仙台市若林区卸町3丁目1-4</t>
    <rPh sb="6" eb="8">
      <t>オロシマチ</t>
    </rPh>
    <rPh sb="9" eb="11">
      <t>チョウメ</t>
    </rPh>
    <phoneticPr fontId="84"/>
  </si>
  <si>
    <t>仙台市青葉区上杉１丁目10-100</t>
    <rPh sb="0" eb="3">
      <t>センダイシ</t>
    </rPh>
    <rPh sb="3" eb="6">
      <t>アオバク</t>
    </rPh>
    <rPh sb="6" eb="8">
      <t>カミスギ</t>
    </rPh>
    <rPh sb="9" eb="11">
      <t>チョウメ</t>
    </rPh>
    <phoneticPr fontId="75"/>
  </si>
  <si>
    <t>株式会社　かみすぎ</t>
    <rPh sb="0" eb="4">
      <t>カブシキガイシャ</t>
    </rPh>
    <phoneticPr fontId="85"/>
  </si>
  <si>
    <t>①処遇改善等加算Ⅰに係る新規事由【h】</t>
    <rPh sb="1" eb="3">
      <t>ショグウ</t>
    </rPh>
    <rPh sb="3" eb="6">
      <t>カイゼンナド</t>
    </rPh>
    <rPh sb="6" eb="8">
      <t>カサン</t>
    </rPh>
    <rPh sb="10" eb="11">
      <t>カカ</t>
    </rPh>
    <rPh sb="12" eb="14">
      <t>シンキ</t>
    </rPh>
    <rPh sb="14" eb="16">
      <t>ジユウ</t>
    </rPh>
    <phoneticPr fontId="5"/>
  </si>
  <si>
    <t>②処遇改善等加算Ⅱに係る新規事由【i】</t>
    <rPh sb="1" eb="3">
      <t>ショグウ</t>
    </rPh>
    <rPh sb="3" eb="6">
      <t>カイゼンナド</t>
    </rPh>
    <rPh sb="6" eb="8">
      <t>カサン</t>
    </rPh>
    <rPh sb="10" eb="11">
      <t>カカ</t>
    </rPh>
    <rPh sb="12" eb="14">
      <t>シンキ</t>
    </rPh>
    <rPh sb="14" eb="16">
      <t>ジユウ</t>
    </rPh>
    <phoneticPr fontId="5"/>
  </si>
  <si>
    <t>③処遇改善等加算Ⅲに係る新規事由【j】</t>
    <rPh sb="1" eb="3">
      <t>ショグウ</t>
    </rPh>
    <rPh sb="3" eb="6">
      <t>カイゼンナド</t>
    </rPh>
    <rPh sb="6" eb="8">
      <t>カサン</t>
    </rPh>
    <rPh sb="10" eb="11">
      <t>カカ</t>
    </rPh>
    <rPh sb="12" eb="14">
      <t>シンキ</t>
    </rPh>
    <rPh sb="14" eb="16">
      <t>ジユウ</t>
    </rPh>
    <phoneticPr fontId="5"/>
  </si>
  <si>
    <t>⑦処遇改善等加算Ⅰ加算率【k】</t>
    <rPh sb="1" eb="3">
      <t>ショグウ</t>
    </rPh>
    <rPh sb="3" eb="5">
      <t>カイゼン</t>
    </rPh>
    <rPh sb="5" eb="6">
      <t>ナド</t>
    </rPh>
    <rPh sb="6" eb="8">
      <t>カサン</t>
    </rPh>
    <rPh sb="9" eb="11">
      <t>カサン</t>
    </rPh>
    <rPh sb="11" eb="12">
      <t>リツ</t>
    </rPh>
    <phoneticPr fontId="5"/>
  </si>
  <si>
    <t>⑨処遇改善等加算Ⅰ　前年度の加算残額【o】</t>
    <rPh sb="1" eb="3">
      <t>ショグウ</t>
    </rPh>
    <rPh sb="3" eb="5">
      <t>カイゼン</t>
    </rPh>
    <rPh sb="5" eb="6">
      <t>トウ</t>
    </rPh>
    <rPh sb="6" eb="8">
      <t>カサン</t>
    </rPh>
    <rPh sb="10" eb="13">
      <t>ゼンネンド</t>
    </rPh>
    <rPh sb="14" eb="16">
      <t>カサン</t>
    </rPh>
    <rPh sb="16" eb="18">
      <t>ザンガク</t>
    </rPh>
    <phoneticPr fontId="5"/>
  </si>
  <si>
    <t>⑩処遇改善等加算Ⅰ基準年度【r】</t>
    <rPh sb="1" eb="3">
      <t>ショグウ</t>
    </rPh>
    <rPh sb="3" eb="5">
      <t>カイゼン</t>
    </rPh>
    <rPh sb="5" eb="6">
      <t>トウ</t>
    </rPh>
    <rPh sb="6" eb="8">
      <t>カサン</t>
    </rPh>
    <rPh sb="9" eb="11">
      <t>キジュン</t>
    </rPh>
    <rPh sb="11" eb="13">
      <t>ネンド</t>
    </rPh>
    <phoneticPr fontId="5"/>
  </si>
  <si>
    <t>もりのなかま保育園富沢駅前園</t>
    <rPh sb="9" eb="13">
      <t>トミザワエキマエ</t>
    </rPh>
    <phoneticPr fontId="5"/>
  </si>
  <si>
    <t>KIDS-Kan</t>
    <phoneticPr fontId="5"/>
  </si>
  <si>
    <t>仙台市青葉区一番町2-5-22　GC青葉通りプラザ2階</t>
  </si>
  <si>
    <t>仙台市青葉区一番町2-5-22　GC青葉通りプラザ2階</t>
    <phoneticPr fontId="2"/>
  </si>
  <si>
    <t>ＳＯＵキッズケア株式会社</t>
  </si>
  <si>
    <t>東京都中央区日本橋3-12-2　朝日ビルヂング4Ｆ-Ａ</t>
  </si>
  <si>
    <t>私立保育所</t>
  </si>
  <si>
    <t>コスモス大手町保育園</t>
  </si>
  <si>
    <t>メリーポピンズエスパル仙台ルーム</t>
  </si>
  <si>
    <t>パリス錦町保育園</t>
  </si>
  <si>
    <t>仙台市青葉区通町一丁目４－１</t>
  </si>
  <si>
    <t>仙台らぴあ保育園</t>
  </si>
  <si>
    <t>ファニーハート保育園</t>
  </si>
  <si>
    <t>綾君株式会社</t>
  </si>
  <si>
    <t>ふれあい保育園</t>
  </si>
  <si>
    <t>一般社団法人ふれあいファミリーパートナー</t>
  </si>
  <si>
    <t>大阪市北区堂島１－５－３０　堂島プラザビル９Ｆ</t>
  </si>
  <si>
    <t>富沢南なないろ保育園</t>
  </si>
  <si>
    <t>社会福祉法人あおば厚生福祉会</t>
  </si>
  <si>
    <t>クリムスポーツ保育園</t>
  </si>
  <si>
    <t>八木山あおば保育園</t>
  </si>
  <si>
    <t>アスク山田かぎとり保育園</t>
  </si>
  <si>
    <t>仙台市太白区柳生４－１２－１１</t>
  </si>
  <si>
    <t>株式会社アリスカンパニー</t>
  </si>
  <si>
    <t>ロリポップクラブマザリーズ柳生</t>
  </si>
  <si>
    <t>あすと長町めぐみ保育園</t>
  </si>
  <si>
    <t>社会福祉法人埼玉現成会</t>
  </si>
  <si>
    <t>諏訪ぱれっと保育園</t>
  </si>
  <si>
    <t>富谷市成田１－５－３</t>
  </si>
  <si>
    <t>社会福祉法人仙台YMCA福祉会</t>
  </si>
  <si>
    <t>NOVAインターナショナルスクール仙台八木山校</t>
  </si>
  <si>
    <t>愛知県名古屋市中村区名駅４－６－１７　名古屋ビルディング１２Ｆ</t>
  </si>
  <si>
    <t>株式会社NOVA</t>
  </si>
  <si>
    <t>アスイク保育園中田町</t>
  </si>
  <si>
    <t>仙台市宮城野区鉄砲町中３－１４　テラス仙台駅東口２階</t>
  </si>
  <si>
    <t>NOVAバイリンガル仙台富沢保育園</t>
  </si>
  <si>
    <t>もりのなかま保育園四郎丸園もぐもぐ＋</t>
  </si>
  <si>
    <t>仙台市青葉区花京院２－１－６５　花京院プラザ６階</t>
  </si>
  <si>
    <t>株式会社Lateral Kids</t>
  </si>
  <si>
    <t>中田なないろ保育園</t>
  </si>
  <si>
    <t>東京都千代田区神田駿河台４－６　御茶ノ水ソラシティ</t>
  </si>
  <si>
    <t>岩切どろんこ保育園</t>
  </si>
  <si>
    <t>榴岡はるかぜ保育園</t>
  </si>
  <si>
    <t>岩切たんぽぽ保育園</t>
  </si>
  <si>
    <t>仙台こども保育園</t>
  </si>
  <si>
    <t>仙台市若林区東八番丁１８３</t>
  </si>
  <si>
    <t>株式会社ビック・ママ</t>
  </si>
  <si>
    <t>六郷ぱれっと保育園</t>
  </si>
  <si>
    <t>社会福祉法人仙台ぱれっと福祉会</t>
  </si>
  <si>
    <t>六郷保育園</t>
  </si>
  <si>
    <t>仙台市若林区六郷７－１０</t>
  </si>
  <si>
    <t>一般社団法人保育アートラボ</t>
  </si>
  <si>
    <t>コスモス将監保育園</t>
  </si>
  <si>
    <t>仙台市泉区上谷刈字向原３－３０</t>
  </si>
  <si>
    <t>いずみ保育園</t>
  </si>
  <si>
    <t>仙台市泉区泉中央３－２８－１１　</t>
  </si>
  <si>
    <t>南吉成すぎのこ保育園</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</si>
</sst>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_ "/>
    <numFmt numFmtId="177" formatCode="0.0_ "/>
    <numFmt numFmtId="178" formatCode="#,###"/>
    <numFmt numFmtId="179" formatCode="#,##0_ ;[Red]\-#,##0\ "/>
    <numFmt numFmtId="180" formatCode="#,##0;&quot;▲ &quot;#,##0"/>
    <numFmt numFmtId="181" formatCode="0_);[Red]\(0\)"/>
  </numFmts>
  <fonts count="89" x14ac:knownFonts="1">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2"/>
      <name val="HGｺﾞｼｯｸM"/>
      <family val="3"/>
      <charset val="128"/>
    </font>
    <font>
      <sz val="6"/>
      <name val="ＭＳ Ｐゴシック"/>
      <family val="3"/>
      <charset val="128"/>
      <scheme val="minor"/>
    </font>
    <font>
      <sz val="6"/>
      <name val="ＭＳ Ｐゴシック"/>
      <family val="3"/>
      <charset val="128"/>
    </font>
    <font>
      <sz val="11"/>
      <name val="ＭＳ Ｐゴシック"/>
      <family val="3"/>
      <charset val="128"/>
    </font>
    <font>
      <sz val="12"/>
      <color theme="1"/>
      <name val="HGｺﾞｼｯｸM"/>
      <family val="3"/>
      <charset val="128"/>
    </font>
    <font>
      <sz val="14"/>
      <color theme="1"/>
      <name val="HGｺﾞｼｯｸM"/>
      <family val="3"/>
      <charset val="128"/>
    </font>
    <font>
      <u/>
      <sz val="12"/>
      <color theme="1"/>
      <name val="HGｺﾞｼｯｸM"/>
      <family val="3"/>
      <charset val="128"/>
    </font>
    <font>
      <sz val="6"/>
      <name val="ＭＳ Ｐゴシック"/>
      <family val="2"/>
      <charset val="128"/>
      <scheme val="minor"/>
    </font>
    <font>
      <sz val="11"/>
      <color theme="1"/>
      <name val="游ゴシック"/>
      <family val="3"/>
      <charset val="128"/>
    </font>
    <font>
      <sz val="12"/>
      <name val="游ゴシック"/>
      <family val="3"/>
      <charset val="128"/>
    </font>
    <font>
      <sz val="10"/>
      <name val="游ゴシック"/>
      <family val="3"/>
      <charset val="128"/>
    </font>
    <font>
      <sz val="11"/>
      <name val="游ゴシック"/>
      <family val="3"/>
      <charset val="128"/>
    </font>
    <font>
      <sz val="9"/>
      <name val="游ゴシック"/>
      <family val="3"/>
      <charset val="128"/>
    </font>
    <font>
      <b/>
      <sz val="14"/>
      <name val="游ゴシック"/>
      <family val="3"/>
      <charset val="128"/>
    </font>
    <font>
      <b/>
      <sz val="12"/>
      <name val="游ゴシック"/>
      <family val="3"/>
      <charset val="128"/>
    </font>
    <font>
      <sz val="9"/>
      <color theme="1"/>
      <name val="游ゴシック"/>
      <family val="3"/>
      <charset val="128"/>
    </font>
    <font>
      <sz val="8"/>
      <name val="游ゴシック"/>
      <family val="3"/>
      <charset val="128"/>
    </font>
    <font>
      <sz val="12"/>
      <color theme="1"/>
      <name val="游ゴシック"/>
      <family val="3"/>
      <charset val="128"/>
    </font>
    <font>
      <sz val="10"/>
      <color theme="1"/>
      <name val="游ゴシック"/>
      <family val="3"/>
      <charset val="128"/>
    </font>
    <font>
      <b/>
      <sz val="10"/>
      <color theme="1"/>
      <name val="游ゴシック"/>
      <family val="3"/>
      <charset val="128"/>
    </font>
    <font>
      <sz val="14"/>
      <name val="游ゴシック"/>
      <family val="3"/>
      <charset val="128"/>
    </font>
    <font>
      <b/>
      <sz val="11"/>
      <color indexed="81"/>
      <name val="游ゴシック"/>
      <family val="3"/>
      <charset val="128"/>
    </font>
    <font>
      <b/>
      <sz val="14"/>
      <color indexed="81"/>
      <name val="游ゴシック"/>
      <family val="3"/>
      <charset val="128"/>
    </font>
    <font>
      <b/>
      <sz val="12"/>
      <color rgb="FFFF0000"/>
      <name val="游ゴシック"/>
      <family val="3"/>
      <charset val="128"/>
    </font>
    <font>
      <b/>
      <sz val="10"/>
      <name val="游ゴシック"/>
      <family val="3"/>
      <charset val="128"/>
    </font>
    <font>
      <b/>
      <sz val="16"/>
      <color rgb="FFFF0000"/>
      <name val="游ゴシック"/>
      <family val="3"/>
      <charset val="128"/>
    </font>
    <font>
      <sz val="16"/>
      <color theme="1"/>
      <name val="游ゴシック"/>
      <family val="3"/>
      <charset val="128"/>
    </font>
    <font>
      <sz val="10"/>
      <name val="ＭＳ Ｐゴシック"/>
      <family val="3"/>
      <charset val="128"/>
    </font>
    <font>
      <sz val="11"/>
      <color indexed="8"/>
      <name val="ＭＳ Ｐゴシック"/>
      <family val="3"/>
      <charset val="128"/>
    </font>
    <font>
      <sz val="10"/>
      <name val="ＭＳ Ｐ明朝"/>
      <family val="1"/>
      <charset val="128"/>
    </font>
    <font>
      <u/>
      <sz val="8"/>
      <name val="游ゴシック"/>
      <family val="3"/>
      <charset val="128"/>
    </font>
    <font>
      <b/>
      <sz val="11"/>
      <color rgb="FFFF0000"/>
      <name val="游ゴシック"/>
      <family val="3"/>
      <charset val="128"/>
    </font>
    <font>
      <sz val="8"/>
      <color theme="1"/>
      <name val="游ゴシック"/>
      <family val="3"/>
      <charset val="128"/>
    </font>
    <font>
      <sz val="10"/>
      <color rgb="FFFF0000"/>
      <name val="游ゴシック"/>
      <family val="3"/>
      <charset val="128"/>
    </font>
    <font>
      <sz val="10.5"/>
      <color theme="1"/>
      <name val="游ゴシック"/>
      <family val="3"/>
      <charset val="128"/>
    </font>
    <font>
      <sz val="10.5"/>
      <name val="游ゴシック"/>
      <family val="3"/>
      <charset val="128"/>
    </font>
    <font>
      <b/>
      <sz val="14"/>
      <color theme="1"/>
      <name val="HGｺﾞｼｯｸM"/>
      <family val="3"/>
      <charset val="128"/>
    </font>
    <font>
      <b/>
      <sz val="11"/>
      <color theme="3"/>
      <name val="ＭＳ Ｐゴシック"/>
      <family val="2"/>
      <charset val="128"/>
      <scheme val="minor"/>
    </font>
    <font>
      <sz val="11"/>
      <color rgb="FF006100"/>
      <name val="ＭＳ Ｐゴシック"/>
      <family val="2"/>
      <charset val="128"/>
      <scheme val="minor"/>
    </font>
    <font>
      <b/>
      <sz val="14"/>
      <name val="HGSｺﾞｼｯｸM"/>
      <family val="3"/>
      <charset val="128"/>
    </font>
    <font>
      <sz val="11"/>
      <name val="HGSｺﾞｼｯｸM"/>
      <family val="3"/>
      <charset val="128"/>
    </font>
    <font>
      <sz val="16"/>
      <name val="HGSｺﾞｼｯｸM"/>
      <family val="3"/>
      <charset val="128"/>
    </font>
    <font>
      <sz val="11"/>
      <color theme="1"/>
      <name val="HGSｺﾞｼｯｸM"/>
      <family val="3"/>
      <charset val="128"/>
    </font>
    <font>
      <sz val="12"/>
      <name val="HGSｺﾞｼｯｸM"/>
      <family val="3"/>
      <charset val="128"/>
    </font>
    <font>
      <b/>
      <sz val="22"/>
      <name val="ＭＳ 明朝"/>
      <family val="1"/>
      <charset val="128"/>
    </font>
    <font>
      <b/>
      <u/>
      <sz val="12"/>
      <name val="ＭＳ 明朝"/>
      <family val="1"/>
      <charset val="128"/>
    </font>
    <font>
      <sz val="11"/>
      <name val="HGPｺﾞｼｯｸM"/>
      <family val="3"/>
      <charset val="128"/>
    </font>
    <font>
      <sz val="22"/>
      <name val="ＭＳ Ｐゴシック"/>
      <family val="2"/>
      <charset val="128"/>
      <scheme val="minor"/>
    </font>
    <font>
      <b/>
      <sz val="11"/>
      <name val="游ゴシック"/>
      <family val="3"/>
      <charset val="128"/>
    </font>
    <font>
      <sz val="10"/>
      <color theme="1"/>
      <name val="HGｺﾞｼｯｸM"/>
      <family val="3"/>
      <charset val="128"/>
    </font>
    <font>
      <b/>
      <u/>
      <sz val="11"/>
      <color indexed="81"/>
      <name val="游ゴシック"/>
      <family val="3"/>
      <charset val="128"/>
    </font>
    <font>
      <sz val="11"/>
      <color theme="1"/>
      <name val="ＭＳ Ｐゴシック"/>
      <family val="2"/>
      <scheme val="minor"/>
    </font>
    <font>
      <b/>
      <sz val="11"/>
      <color rgb="FFFF0000"/>
      <name val="HGSｺﾞｼｯｸM"/>
      <family val="3"/>
      <charset val="128"/>
    </font>
    <font>
      <sz val="10"/>
      <name val="HGSｺﾞｼｯｸM"/>
      <family val="3"/>
      <charset val="128"/>
    </font>
    <font>
      <b/>
      <sz val="12"/>
      <name val="HGｺﾞｼｯｸM"/>
      <family val="3"/>
      <charset val="128"/>
    </font>
    <font>
      <b/>
      <sz val="9"/>
      <color indexed="81"/>
      <name val="BIZ UDPゴシック"/>
      <family val="3"/>
      <charset val="128"/>
    </font>
    <font>
      <b/>
      <sz val="9"/>
      <color indexed="81"/>
      <name val="游ゴシック"/>
      <family val="3"/>
      <charset val="128"/>
    </font>
    <font>
      <b/>
      <sz val="11"/>
      <name val="HGSｺﾞｼｯｸM"/>
      <family val="3"/>
      <charset val="128"/>
    </font>
    <font>
      <b/>
      <u val="double"/>
      <sz val="11"/>
      <color indexed="81"/>
      <name val="游ゴシック"/>
      <family val="3"/>
      <charset val="128"/>
    </font>
    <font>
      <b/>
      <sz val="10"/>
      <color rgb="FFFF0000"/>
      <name val="游ゴシック"/>
      <family val="3"/>
      <charset val="128"/>
    </font>
    <font>
      <b/>
      <u/>
      <sz val="12"/>
      <color theme="1"/>
      <name val="游ゴシック"/>
      <family val="3"/>
      <charset val="128"/>
    </font>
    <font>
      <sz val="9"/>
      <color theme="1"/>
      <name val="ＭＳ Ｐゴシック"/>
      <family val="2"/>
      <charset val="128"/>
      <scheme val="minor"/>
    </font>
    <font>
      <sz val="11"/>
      <color rgb="FFFF0000"/>
      <name val="HGSｺﾞｼｯｸM"/>
      <family val="3"/>
      <charset val="128"/>
    </font>
    <font>
      <sz val="10"/>
      <color theme="1" tint="0.34998626667073579"/>
      <name val="游ゴシック"/>
      <family val="3"/>
      <charset val="128"/>
    </font>
    <font>
      <b/>
      <sz val="12"/>
      <color indexed="10"/>
      <name val="游ゴシック"/>
      <family val="3"/>
      <charset val="128"/>
    </font>
    <font>
      <b/>
      <u/>
      <sz val="12"/>
      <color indexed="10"/>
      <name val="游ゴシック"/>
      <family val="3"/>
      <charset val="128"/>
    </font>
    <font>
      <b/>
      <sz val="10"/>
      <color indexed="81"/>
      <name val="游ゴシック"/>
      <family val="3"/>
      <charset val="128"/>
    </font>
    <font>
      <sz val="14"/>
      <name val="HGSｺﾞｼｯｸM"/>
      <family val="3"/>
      <charset val="128"/>
    </font>
    <font>
      <b/>
      <sz val="11"/>
      <color theme="1"/>
      <name val="游ゴシック"/>
      <family val="3"/>
      <charset val="128"/>
    </font>
    <font>
      <b/>
      <u/>
      <sz val="14"/>
      <color indexed="10"/>
      <name val="游ゴシック"/>
      <family val="3"/>
      <charset val="128"/>
    </font>
    <font>
      <b/>
      <sz val="12"/>
      <color indexed="81"/>
      <name val="游ゴシック"/>
      <family val="3"/>
      <charset val="128"/>
    </font>
    <font>
      <b/>
      <sz val="12"/>
      <color theme="1"/>
      <name val="游ゴシック"/>
      <family val="3"/>
      <charset val="128"/>
    </font>
    <font>
      <sz val="6"/>
      <name val="ＭＳ Ｐゴシック"/>
      <family val="2"/>
      <charset val="128"/>
    </font>
    <font>
      <b/>
      <sz val="11"/>
      <name val="HGPｺﾞｼｯｸM"/>
      <family val="3"/>
      <charset val="128"/>
    </font>
    <font>
      <b/>
      <sz val="8"/>
      <color rgb="FFFF0000"/>
      <name val="游ゴシック"/>
      <family val="3"/>
      <charset val="128"/>
    </font>
    <font>
      <b/>
      <sz val="11"/>
      <color theme="0"/>
      <name val="ＭＳ Ｐゴシック"/>
      <family val="2"/>
      <charset val="128"/>
      <scheme val="minor"/>
    </font>
    <font>
      <sz val="11"/>
      <color rgb="FFFF0000"/>
      <name val="ＭＳ Ｐゴシック"/>
      <family val="2"/>
      <charset val="128"/>
      <scheme val="minor"/>
    </font>
    <font>
      <i/>
      <sz val="11"/>
      <color rgb="FF7F7F7F"/>
      <name val="ＭＳ Ｐゴシック"/>
      <family val="2"/>
      <charset val="128"/>
      <scheme val="minor"/>
    </font>
    <font>
      <b/>
      <sz val="11"/>
      <color theme="1"/>
      <name val="ＭＳ Ｐゴシック"/>
      <family val="2"/>
      <charset val="128"/>
      <scheme val="minor"/>
    </font>
    <font>
      <sz val="11"/>
      <color theme="0"/>
      <name val="ＭＳ Ｐゴシック"/>
      <family val="2"/>
      <charset val="128"/>
      <scheme val="minor"/>
    </font>
    <font>
      <sz val="11"/>
      <color theme="1"/>
      <name val="ＭＳ Ｐゴシック"/>
      <family val="2"/>
      <charset val="128"/>
    </font>
    <font>
      <b/>
      <sz val="9"/>
      <color indexed="81"/>
      <name val="ＭＳ Ｐゴシック"/>
      <family val="3"/>
      <charset val="128"/>
    </font>
    <font>
      <b/>
      <sz val="11"/>
      <color theme="3"/>
      <name val="ＭＳ Ｐゴシック"/>
      <family val="2"/>
      <charset val="128"/>
    </font>
    <font>
      <sz val="11"/>
      <color theme="1"/>
      <name val="ＭＳ Ｐゴシック"/>
      <family val="3"/>
      <charset val="128"/>
      <scheme val="minor"/>
    </font>
    <font>
      <sz val="8"/>
      <name val="HGｺﾞｼｯｸM"/>
      <family val="3"/>
      <charset val="128"/>
    </font>
  </fonts>
  <fills count="12">
    <fill>
      <patternFill patternType="none"/>
    </fill>
    <fill>
      <patternFill patternType="gray125"/>
    </fill>
    <fill>
      <patternFill patternType="solid">
        <fgColor rgb="FFFFFF00"/>
        <bgColor indexed="64"/>
      </patternFill>
    </fill>
    <fill>
      <patternFill patternType="solid">
        <fgColor theme="8" tint="0.59999389629810485"/>
        <bgColor indexed="64"/>
      </patternFill>
    </fill>
    <fill>
      <patternFill patternType="solid">
        <fgColor theme="4" tint="0.59999389629810485"/>
        <bgColor indexed="64"/>
      </patternFill>
    </fill>
    <fill>
      <patternFill patternType="solid">
        <fgColor rgb="FFFFC000"/>
        <bgColor indexed="64"/>
      </patternFill>
    </fill>
    <fill>
      <patternFill patternType="solid">
        <fgColor rgb="FFFFFF99"/>
        <bgColor indexed="64"/>
      </patternFill>
    </fill>
    <fill>
      <patternFill patternType="solid">
        <fgColor rgb="FFFFFFCC"/>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theme="1" tint="0.34998626667073579"/>
        <bgColor indexed="64"/>
      </patternFill>
    </fill>
    <fill>
      <patternFill patternType="solid">
        <fgColor theme="6" tint="0.39997558519241921"/>
        <bgColor indexed="64"/>
      </patternFill>
    </fill>
  </fills>
  <borders count="144">
    <border>
      <left/>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style="medium">
        <color indexed="64"/>
      </right>
      <top style="thin">
        <color indexed="64"/>
      </top>
      <bottom/>
      <diagonal/>
    </border>
    <border>
      <left style="thin">
        <color indexed="64"/>
      </left>
      <right/>
      <top/>
      <bottom/>
      <diagonal/>
    </border>
    <border>
      <left/>
      <right style="medium">
        <color indexed="64"/>
      </right>
      <top/>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medium">
        <color indexed="64"/>
      </right>
      <top style="hair">
        <color indexed="64"/>
      </top>
      <bottom style="hair">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thin">
        <color indexed="64"/>
      </top>
      <bottom style="medium">
        <color indexed="64"/>
      </bottom>
      <diagonal/>
    </border>
    <border>
      <left/>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medium">
        <color indexed="64"/>
      </left>
      <right style="thin">
        <color indexed="64"/>
      </right>
      <top style="thin">
        <color indexed="64"/>
      </top>
      <bottom/>
      <diagonal/>
    </border>
    <border>
      <left style="medium">
        <color indexed="64"/>
      </left>
      <right style="medium">
        <color indexed="64"/>
      </right>
      <top/>
      <bottom/>
      <diagonal/>
    </border>
    <border>
      <left style="medium">
        <color indexed="64"/>
      </left>
      <right style="medium">
        <color indexed="64"/>
      </right>
      <top/>
      <bottom style="thin">
        <color indexed="64"/>
      </bottom>
      <diagonal/>
    </border>
    <border>
      <left/>
      <right style="thin">
        <color indexed="64"/>
      </right>
      <top/>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right/>
      <top/>
      <bottom style="medium">
        <color indexed="64"/>
      </bottom>
      <diagonal/>
    </border>
    <border>
      <left/>
      <right/>
      <top style="medium">
        <color indexed="64"/>
      </top>
      <bottom/>
      <diagonal/>
    </border>
    <border>
      <left style="medium">
        <color indexed="64"/>
      </left>
      <right style="medium">
        <color indexed="64"/>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medium">
        <color indexed="64"/>
      </right>
      <top style="thin">
        <color indexed="64"/>
      </top>
      <bottom style="hair">
        <color indexed="64"/>
      </bottom>
      <diagonal/>
    </border>
    <border>
      <left/>
      <right style="thin">
        <color indexed="64"/>
      </right>
      <top/>
      <bottom style="medium">
        <color indexed="64"/>
      </bottom>
      <diagonal/>
    </border>
    <border>
      <left style="thin">
        <color indexed="64"/>
      </left>
      <right/>
      <top/>
      <bottom style="medium">
        <color indexed="64"/>
      </bottom>
      <diagonal/>
    </border>
    <border>
      <left/>
      <right style="hair">
        <color indexed="64"/>
      </right>
      <top/>
      <bottom style="medium">
        <color indexed="64"/>
      </bottom>
      <diagonal/>
    </border>
    <border>
      <left style="hair">
        <color indexed="64"/>
      </left>
      <right/>
      <top style="hair">
        <color indexed="64"/>
      </top>
      <bottom style="medium">
        <color indexed="64"/>
      </bottom>
      <diagonal/>
    </border>
    <border>
      <left/>
      <right/>
      <top style="hair">
        <color indexed="64"/>
      </top>
      <bottom style="medium">
        <color indexed="64"/>
      </bottom>
      <diagonal/>
    </border>
    <border>
      <left/>
      <right style="medium">
        <color indexed="64"/>
      </right>
      <top style="hair">
        <color indexed="64"/>
      </top>
      <bottom style="medium">
        <color indexed="64"/>
      </bottom>
      <diagonal/>
    </border>
    <border>
      <left style="medium">
        <color indexed="64"/>
      </left>
      <right/>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thin">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top style="thin">
        <color indexed="64"/>
      </top>
      <bottom style="medium">
        <color indexed="64"/>
      </bottom>
      <diagonal/>
    </border>
    <border>
      <left style="hair">
        <color indexed="64"/>
      </left>
      <right style="thin">
        <color indexed="64"/>
      </right>
      <top style="thin">
        <color indexed="64"/>
      </top>
      <bottom style="medium">
        <color indexed="64"/>
      </bottom>
      <diagonal/>
    </border>
    <border>
      <left style="medium">
        <color indexed="64"/>
      </left>
      <right style="medium">
        <color indexed="64"/>
      </right>
      <top/>
      <bottom style="medium">
        <color indexed="64"/>
      </bottom>
      <diagonal/>
    </border>
    <border>
      <left style="thin">
        <color indexed="64"/>
      </left>
      <right style="hair">
        <color indexed="64"/>
      </right>
      <top style="medium">
        <color indexed="64"/>
      </top>
      <bottom style="thin">
        <color indexed="64"/>
      </bottom>
      <diagonal/>
    </border>
    <border>
      <left style="hair">
        <color indexed="64"/>
      </left>
      <right style="hair">
        <color indexed="64"/>
      </right>
      <top style="medium">
        <color indexed="64"/>
      </top>
      <bottom style="thin">
        <color indexed="64"/>
      </bottom>
      <diagonal/>
    </border>
    <border>
      <left style="hair">
        <color indexed="64"/>
      </left>
      <right style="thin">
        <color indexed="64"/>
      </right>
      <top style="medium">
        <color indexed="64"/>
      </top>
      <bottom style="thin">
        <color indexed="64"/>
      </bottom>
      <diagonal/>
    </border>
    <border>
      <left style="hair">
        <color indexed="64"/>
      </left>
      <right/>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thin">
        <color indexed="64"/>
      </left>
      <right style="hair">
        <color indexed="64"/>
      </right>
      <top/>
      <bottom style="medium">
        <color indexed="64"/>
      </bottom>
      <diagonal/>
    </border>
    <border>
      <left style="hair">
        <color indexed="64"/>
      </left>
      <right style="hair">
        <color indexed="64"/>
      </right>
      <top/>
      <bottom style="medium">
        <color indexed="64"/>
      </bottom>
      <diagonal/>
    </border>
    <border>
      <left style="hair">
        <color indexed="64"/>
      </left>
      <right style="thin">
        <color indexed="64"/>
      </right>
      <top style="medium">
        <color indexed="64"/>
      </top>
      <bottom style="medium">
        <color indexed="64"/>
      </bottom>
      <diagonal/>
    </border>
    <border>
      <left style="thin">
        <color indexed="64"/>
      </left>
      <right style="hair">
        <color indexed="64"/>
      </right>
      <top style="medium">
        <color indexed="64"/>
      </top>
      <bottom style="medium">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style="hair">
        <color auto="1"/>
      </left>
      <right style="hair">
        <color auto="1"/>
      </right>
      <top style="hair">
        <color auto="1"/>
      </top>
      <bottom/>
      <diagonal/>
    </border>
    <border>
      <left style="hair">
        <color indexed="64"/>
      </left>
      <right/>
      <top style="hair">
        <color indexed="64"/>
      </top>
      <bottom/>
      <diagonal/>
    </border>
    <border>
      <left/>
      <right/>
      <top style="hair">
        <color indexed="64"/>
      </top>
      <bottom/>
      <diagonal/>
    </border>
    <border>
      <left style="hair">
        <color auto="1"/>
      </left>
      <right/>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right style="thin">
        <color indexed="64"/>
      </right>
      <top style="thin">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diagonal/>
    </border>
    <border diagonalUp="1">
      <left style="thin">
        <color indexed="64"/>
      </left>
      <right style="thin">
        <color indexed="64"/>
      </right>
      <top style="thin">
        <color indexed="64"/>
      </top>
      <bottom style="hair">
        <color indexed="64"/>
      </bottom>
      <diagonal style="thin">
        <color indexed="64"/>
      </diagonal>
    </border>
    <border diagonalUp="1">
      <left style="thin">
        <color indexed="64"/>
      </left>
      <right style="thin">
        <color indexed="64"/>
      </right>
      <top style="hair">
        <color indexed="64"/>
      </top>
      <bottom style="hair">
        <color indexed="64"/>
      </bottom>
      <diagonal style="thin">
        <color indexed="64"/>
      </diagonal>
    </border>
    <border diagonalUp="1">
      <left style="thin">
        <color indexed="64"/>
      </left>
      <right style="thin">
        <color indexed="64"/>
      </right>
      <top style="hair">
        <color indexed="64"/>
      </top>
      <bottom style="thin">
        <color indexed="64"/>
      </bottom>
      <diagonal style="thin">
        <color indexed="64"/>
      </diagonal>
    </border>
    <border diagonalUp="1">
      <left style="thin">
        <color indexed="64"/>
      </left>
      <right style="thin">
        <color indexed="64"/>
      </right>
      <top/>
      <bottom style="hair">
        <color indexed="64"/>
      </bottom>
      <diagonal style="thin">
        <color indexed="64"/>
      </diagonal>
    </border>
    <border>
      <left style="thin">
        <color indexed="64"/>
      </left>
      <right style="thin">
        <color indexed="64"/>
      </right>
      <top style="thin">
        <color indexed="64"/>
      </top>
      <bottom style="dotted">
        <color indexed="64"/>
      </bottom>
      <diagonal/>
    </border>
    <border>
      <left style="thin">
        <color indexed="64"/>
      </left>
      <right/>
      <top/>
      <bottom style="hair">
        <color indexed="64"/>
      </bottom>
      <diagonal/>
    </border>
    <border>
      <left/>
      <right style="hair">
        <color auto="1"/>
      </right>
      <top/>
      <bottom/>
      <diagonal/>
    </border>
    <border>
      <left style="hair">
        <color auto="1"/>
      </left>
      <right style="hair">
        <color auto="1"/>
      </right>
      <top/>
      <bottom/>
      <diagonal/>
    </border>
    <border>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style="hair">
        <color indexed="64"/>
      </right>
      <top style="thin">
        <color indexed="64"/>
      </top>
      <bottom style="medium">
        <color indexed="64"/>
      </bottom>
      <diagonal/>
    </border>
    <border>
      <left style="hair">
        <color indexed="64"/>
      </left>
      <right style="hair">
        <color indexed="64"/>
      </right>
      <top style="thin">
        <color indexed="64"/>
      </top>
      <bottom style="medium">
        <color indexed="64"/>
      </bottom>
      <diagonal/>
    </border>
  </borders>
  <cellStyleXfs count="15">
    <xf numFmtId="0" fontId="0" fillId="0" borderId="0"/>
    <xf numFmtId="0" fontId="7" fillId="0" borderId="0">
      <alignment vertical="center"/>
    </xf>
    <xf numFmtId="38" fontId="7" fillId="0" borderId="0" applyFont="0" applyFill="0" applyBorder="0" applyAlignment="0" applyProtection="0">
      <alignment vertical="center"/>
    </xf>
    <xf numFmtId="0" fontId="7" fillId="0" borderId="0">
      <alignment vertical="center"/>
    </xf>
    <xf numFmtId="0" fontId="31" fillId="0" borderId="0"/>
    <xf numFmtId="0" fontId="32" fillId="0" borderId="0">
      <alignment vertical="center"/>
    </xf>
    <xf numFmtId="0" fontId="7" fillId="0" borderId="0"/>
    <xf numFmtId="0" fontId="7" fillId="0" borderId="0">
      <alignment vertical="center"/>
    </xf>
    <xf numFmtId="38" fontId="55" fillId="0" borderId="0" applyFont="0" applyFill="0" applyBorder="0" applyAlignment="0" applyProtection="0">
      <alignment vertical="center"/>
    </xf>
    <xf numFmtId="0" fontId="65" fillId="0" borderId="0">
      <alignment vertical="center"/>
    </xf>
    <xf numFmtId="0" fontId="55" fillId="0" borderId="0"/>
    <xf numFmtId="0" fontId="7" fillId="0" borderId="0">
      <alignment vertical="center"/>
    </xf>
    <xf numFmtId="0" fontId="7" fillId="0" borderId="0">
      <alignment vertical="center"/>
    </xf>
    <xf numFmtId="0" fontId="3" fillId="0" borderId="0">
      <alignment vertical="center"/>
    </xf>
    <xf numFmtId="0" fontId="2" fillId="0" borderId="0">
      <alignment vertical="center"/>
    </xf>
  </cellStyleXfs>
  <cellXfs count="851">
    <xf numFmtId="0" fontId="0" fillId="0" borderId="0" xfId="0"/>
    <xf numFmtId="0" fontId="8" fillId="0" borderId="0" xfId="1" applyFont="1" applyProtection="1">
      <alignment vertical="center"/>
    </xf>
    <xf numFmtId="0" fontId="9" fillId="0" borderId="0" xfId="1" applyFont="1" applyAlignment="1" applyProtection="1">
      <alignment horizontal="center" vertical="center"/>
    </xf>
    <xf numFmtId="0" fontId="10" fillId="0" borderId="0" xfId="1" applyFont="1" applyAlignment="1" applyProtection="1">
      <alignment horizontal="center" vertical="center"/>
    </xf>
    <xf numFmtId="0" fontId="8" fillId="0" borderId="0" xfId="1" applyFont="1" applyBorder="1" applyProtection="1">
      <alignment vertical="center"/>
    </xf>
    <xf numFmtId="0" fontId="4" fillId="0" borderId="0" xfId="1" applyFont="1" applyProtection="1">
      <alignment vertical="center"/>
    </xf>
    <xf numFmtId="0" fontId="12" fillId="0" borderId="0" xfId="0" applyFont="1" applyProtection="1"/>
    <xf numFmtId="0" fontId="13" fillId="0" borderId="0" xfId="0" applyFont="1" applyFill="1" applyAlignment="1" applyProtection="1">
      <alignment vertical="center"/>
    </xf>
    <xf numFmtId="0" fontId="13" fillId="0" borderId="0" xfId="0" applyFont="1" applyFill="1" applyBorder="1" applyAlignment="1" applyProtection="1">
      <alignment horizontal="right" vertical="center"/>
    </xf>
    <xf numFmtId="0" fontId="13" fillId="0" borderId="0" xfId="0" applyFont="1" applyFill="1" applyBorder="1" applyAlignment="1" applyProtection="1">
      <alignment vertical="center"/>
    </xf>
    <xf numFmtId="0" fontId="13" fillId="0" borderId="48" xfId="0" applyFont="1" applyFill="1" applyBorder="1" applyAlignment="1" applyProtection="1">
      <alignment vertical="center"/>
    </xf>
    <xf numFmtId="0" fontId="13" fillId="0" borderId="48" xfId="0" applyFont="1" applyFill="1" applyBorder="1" applyAlignment="1" applyProtection="1">
      <alignment horizontal="distributed" vertical="center"/>
    </xf>
    <xf numFmtId="0" fontId="17" fillId="0" borderId="0" xfId="0" applyFont="1" applyFill="1" applyAlignment="1" applyProtection="1">
      <alignment horizontal="left" vertical="center"/>
    </xf>
    <xf numFmtId="0" fontId="13" fillId="0" borderId="23" xfId="0" applyFont="1" applyFill="1" applyBorder="1" applyAlignment="1" applyProtection="1">
      <alignment vertical="center"/>
    </xf>
    <xf numFmtId="0" fontId="13" fillId="0" borderId="21" xfId="0" applyFont="1" applyFill="1" applyBorder="1" applyAlignment="1" applyProtection="1">
      <alignment vertical="center"/>
    </xf>
    <xf numFmtId="0" fontId="13" fillId="0" borderId="22" xfId="0" applyFont="1" applyFill="1" applyBorder="1" applyAlignment="1" applyProtection="1">
      <alignment vertical="center"/>
    </xf>
    <xf numFmtId="0" fontId="18" fillId="0" borderId="0" xfId="0" applyFont="1" applyFill="1" applyAlignment="1" applyProtection="1">
      <alignment vertical="center"/>
    </xf>
    <xf numFmtId="176" fontId="13" fillId="0" borderId="0" xfId="0" applyNumberFormat="1" applyFont="1" applyFill="1" applyBorder="1" applyAlignment="1" applyProtection="1">
      <alignment horizontal="right" vertical="center" wrapText="1"/>
    </xf>
    <xf numFmtId="0" fontId="13" fillId="0" borderId="0" xfId="0" applyFont="1" applyFill="1" applyBorder="1" applyAlignment="1" applyProtection="1">
      <alignment horizontal="right" vertical="center" wrapText="1"/>
    </xf>
    <xf numFmtId="0" fontId="14" fillId="0" borderId="0" xfId="0" applyFont="1" applyAlignment="1" applyProtection="1"/>
    <xf numFmtId="0" fontId="16" fillId="0" borderId="0" xfId="0" applyFont="1" applyAlignment="1" applyProtection="1">
      <alignment horizontal="center"/>
    </xf>
    <xf numFmtId="0" fontId="4" fillId="0" borderId="0" xfId="1" applyFont="1" applyAlignment="1" applyProtection="1">
      <alignment vertical="top" wrapText="1"/>
    </xf>
    <xf numFmtId="0" fontId="17" fillId="0" borderId="0" xfId="0" applyFont="1" applyFill="1" applyAlignment="1" applyProtection="1">
      <alignment horizontal="right" vertical="center"/>
    </xf>
    <xf numFmtId="0" fontId="15" fillId="0" borderId="50" xfId="0" applyFont="1" applyFill="1" applyBorder="1" applyAlignment="1" applyProtection="1">
      <alignment horizontal="right" vertical="top"/>
    </xf>
    <xf numFmtId="0" fontId="15" fillId="0" borderId="0" xfId="0" applyFont="1" applyFill="1" applyBorder="1" applyAlignment="1" applyProtection="1">
      <alignment horizontal="center" vertical="center"/>
    </xf>
    <xf numFmtId="0" fontId="14" fillId="0" borderId="0" xfId="0" applyFont="1" applyFill="1" applyBorder="1" applyAlignment="1" applyProtection="1">
      <alignment horizontal="left" vertical="center" wrapText="1"/>
    </xf>
    <xf numFmtId="0" fontId="15" fillId="0" borderId="49" xfId="0" applyFont="1" applyFill="1" applyBorder="1" applyAlignment="1" applyProtection="1">
      <alignment horizontal="center" vertical="top"/>
    </xf>
    <xf numFmtId="0" fontId="15" fillId="0" borderId="38" xfId="0" applyFont="1" applyFill="1" applyBorder="1" applyAlignment="1" applyProtection="1">
      <alignment horizontal="right" vertical="top"/>
    </xf>
    <xf numFmtId="0" fontId="16" fillId="0" borderId="0" xfId="0" applyFont="1" applyFill="1" applyBorder="1" applyAlignment="1" applyProtection="1">
      <alignment vertical="center"/>
    </xf>
    <xf numFmtId="0" fontId="12" fillId="0" borderId="0" xfId="0" applyFont="1" applyAlignment="1">
      <alignment vertical="center"/>
    </xf>
    <xf numFmtId="0" fontId="29" fillId="0" borderId="0" xfId="0" applyFont="1" applyAlignment="1">
      <alignment horizontal="left" vertical="center"/>
    </xf>
    <xf numFmtId="0" fontId="30" fillId="0" borderId="0" xfId="0" applyFont="1" applyAlignment="1">
      <alignment vertical="center"/>
    </xf>
    <xf numFmtId="0" fontId="12" fillId="0" borderId="0" xfId="0" applyFont="1"/>
    <xf numFmtId="0" fontId="12" fillId="0" borderId="0" xfId="0" applyFont="1" applyAlignment="1">
      <alignment horizontal="center" shrinkToFit="1"/>
    </xf>
    <xf numFmtId="176" fontId="12" fillId="0" borderId="0" xfId="0" applyNumberFormat="1" applyFont="1" applyAlignment="1">
      <alignment shrinkToFit="1"/>
    </xf>
    <xf numFmtId="0" fontId="12" fillId="0" borderId="0" xfId="0" applyFont="1" applyAlignment="1" applyProtection="1">
      <alignment shrinkToFit="1"/>
    </xf>
    <xf numFmtId="3" fontId="16" fillId="0" borderId="33" xfId="0" applyNumberFormat="1" applyFont="1" applyFill="1" applyBorder="1" applyAlignment="1" applyProtection="1">
      <alignment vertical="center" shrinkToFit="1"/>
    </xf>
    <xf numFmtId="38" fontId="21" fillId="0" borderId="0" xfId="2" applyFont="1" applyProtection="1">
      <alignment vertical="center"/>
    </xf>
    <xf numFmtId="0" fontId="14" fillId="0" borderId="0" xfId="4" applyFont="1" applyProtection="1"/>
    <xf numFmtId="0" fontId="14" fillId="0" borderId="0" xfId="4" applyFont="1" applyAlignment="1" applyProtection="1">
      <alignment horizontal="center"/>
    </xf>
    <xf numFmtId="0" fontId="14" fillId="0" borderId="0" xfId="5" applyFont="1" applyBorder="1" applyAlignment="1" applyProtection="1">
      <alignment vertical="center"/>
    </xf>
    <xf numFmtId="0" fontId="14" fillId="0" borderId="0" xfId="4" applyFont="1" applyBorder="1" applyAlignment="1" applyProtection="1">
      <alignment vertical="center"/>
    </xf>
    <xf numFmtId="0" fontId="33" fillId="0" borderId="0" xfId="4" applyFont="1" applyProtection="1"/>
    <xf numFmtId="0" fontId="14" fillId="0" borderId="0" xfId="4" applyFont="1" applyAlignment="1" applyProtection="1">
      <alignment vertical="top"/>
    </xf>
    <xf numFmtId="0" fontId="14" fillId="0" borderId="0" xfId="5" applyFont="1" applyBorder="1" applyAlignment="1" applyProtection="1">
      <alignment horizontal="right" vertical="center"/>
    </xf>
    <xf numFmtId="0" fontId="14" fillId="0" borderId="0" xfId="5" applyFont="1" applyFill="1" applyBorder="1" applyAlignment="1" applyProtection="1">
      <alignment horizontal="left" vertical="center"/>
    </xf>
    <xf numFmtId="0" fontId="14" fillId="0" borderId="0" xfId="4" applyFont="1" applyBorder="1" applyAlignment="1" applyProtection="1">
      <alignment horizontal="center"/>
    </xf>
    <xf numFmtId="0" fontId="14" fillId="0" borderId="21" xfId="4" applyFont="1" applyBorder="1" applyAlignment="1" applyProtection="1">
      <alignment horizontal="center"/>
    </xf>
    <xf numFmtId="0" fontId="17" fillId="0" borderId="0" xfId="5" applyFont="1" applyBorder="1" applyAlignment="1" applyProtection="1">
      <alignment horizontal="center"/>
    </xf>
    <xf numFmtId="0" fontId="17" fillId="0" borderId="0" xfId="5" applyFont="1" applyFill="1" applyBorder="1" applyAlignment="1" applyProtection="1">
      <alignment horizontal="center"/>
    </xf>
    <xf numFmtId="0" fontId="17" fillId="0" borderId="47" xfId="5" applyFont="1" applyBorder="1" applyAlignment="1" applyProtection="1">
      <alignment horizontal="center" shrinkToFit="1"/>
    </xf>
    <xf numFmtId="0" fontId="33" fillId="0" borderId="0" xfId="4" applyFont="1" applyAlignment="1" applyProtection="1">
      <alignment shrinkToFit="1"/>
    </xf>
    <xf numFmtId="0" fontId="17" fillId="0" borderId="0" xfId="5" applyFont="1" applyBorder="1" applyAlignment="1" applyProtection="1">
      <alignment vertical="center"/>
    </xf>
    <xf numFmtId="178" fontId="20" fillId="0" borderId="86" xfId="5" applyNumberFormat="1" applyFont="1" applyFill="1" applyBorder="1" applyAlignment="1" applyProtection="1">
      <alignment horizontal="center" vertical="center" wrapText="1" shrinkToFit="1"/>
    </xf>
    <xf numFmtId="178" fontId="20" fillId="0" borderId="87" xfId="5" applyNumberFormat="1" applyFont="1" applyFill="1" applyBorder="1" applyAlignment="1" applyProtection="1">
      <alignment horizontal="center" vertical="center" wrapText="1" shrinkToFit="1"/>
    </xf>
    <xf numFmtId="178" fontId="20" fillId="0" borderId="13" xfId="5" applyNumberFormat="1" applyFont="1" applyFill="1" applyBorder="1" applyAlignment="1" applyProtection="1">
      <alignment horizontal="center" vertical="center" wrapText="1" shrinkToFit="1"/>
    </xf>
    <xf numFmtId="0" fontId="14" fillId="0" borderId="0" xfId="6" applyFont="1" applyBorder="1" applyAlignment="1" applyProtection="1">
      <alignment horizontal="center" vertical="center" wrapText="1" shrinkToFit="1"/>
    </xf>
    <xf numFmtId="0" fontId="22" fillId="0" borderId="1" xfId="5" applyFont="1" applyFill="1" applyBorder="1" applyAlignment="1" applyProtection="1">
      <alignment vertical="center" shrinkToFit="1"/>
    </xf>
    <xf numFmtId="0" fontId="22" fillId="0" borderId="4" xfId="5" applyFont="1" applyFill="1" applyBorder="1" applyAlignment="1" applyProtection="1">
      <alignment horizontal="center" vertical="center" shrinkToFit="1"/>
    </xf>
    <xf numFmtId="0" fontId="22" fillId="0" borderId="17" xfId="5" applyFont="1" applyFill="1" applyBorder="1" applyAlignment="1" applyProtection="1">
      <alignment horizontal="center" vertical="center" shrinkToFit="1"/>
    </xf>
    <xf numFmtId="177" fontId="22" fillId="0" borderId="2" xfId="5" applyNumberFormat="1" applyFont="1" applyFill="1" applyBorder="1" applyAlignment="1" applyProtection="1">
      <alignment horizontal="center" vertical="center" shrinkToFit="1"/>
    </xf>
    <xf numFmtId="179" fontId="22" fillId="0" borderId="91" xfId="5" applyNumberFormat="1" applyFont="1" applyFill="1" applyBorder="1" applyAlignment="1" applyProtection="1">
      <alignment vertical="center" shrinkToFit="1"/>
    </xf>
    <xf numFmtId="179" fontId="22" fillId="0" borderId="8" xfId="5" applyNumberFormat="1" applyFont="1" applyFill="1" applyBorder="1" applyAlignment="1" applyProtection="1">
      <alignment vertical="center" shrinkToFit="1"/>
    </xf>
    <xf numFmtId="179" fontId="23" fillId="0" borderId="26" xfId="5" applyNumberFormat="1" applyFont="1" applyFill="1" applyBorder="1" applyAlignment="1" applyProtection="1">
      <alignment vertical="center" shrinkToFit="1"/>
    </xf>
    <xf numFmtId="179" fontId="23" fillId="0" borderId="8" xfId="5" applyNumberFormat="1" applyFont="1" applyFill="1" applyBorder="1" applyAlignment="1" applyProtection="1">
      <alignment vertical="center" shrinkToFit="1"/>
    </xf>
    <xf numFmtId="180" fontId="14" fillId="0" borderId="0" xfId="5" applyNumberFormat="1" applyFont="1" applyFill="1" applyBorder="1" applyAlignment="1" applyProtection="1">
      <alignment vertical="center" shrinkToFit="1"/>
    </xf>
    <xf numFmtId="0" fontId="22" fillId="0" borderId="72" xfId="5" applyFont="1" applyFill="1" applyBorder="1" applyAlignment="1" applyProtection="1">
      <alignment vertical="center" shrinkToFit="1"/>
    </xf>
    <xf numFmtId="0" fontId="22" fillId="0" borderId="9" xfId="5" applyFont="1" applyFill="1" applyBorder="1" applyAlignment="1" applyProtection="1">
      <alignment horizontal="center" vertical="center" shrinkToFit="1"/>
    </xf>
    <xf numFmtId="0" fontId="22" fillId="0" borderId="30" xfId="5" applyFont="1" applyFill="1" applyBorder="1" applyAlignment="1" applyProtection="1">
      <alignment horizontal="center" vertical="center" shrinkToFit="1"/>
    </xf>
    <xf numFmtId="177" fontId="22" fillId="0" borderId="7" xfId="5" applyNumberFormat="1" applyFont="1" applyFill="1" applyBorder="1" applyAlignment="1" applyProtection="1">
      <alignment horizontal="center" vertical="center" shrinkToFit="1"/>
    </xf>
    <xf numFmtId="179" fontId="22" fillId="0" borderId="98" xfId="5" applyNumberFormat="1" applyFont="1" applyFill="1" applyBorder="1" applyAlignment="1" applyProtection="1">
      <alignment vertical="center" shrinkToFit="1"/>
    </xf>
    <xf numFmtId="179" fontId="23" fillId="0" borderId="67" xfId="5" applyNumberFormat="1" applyFont="1" applyFill="1" applyBorder="1" applyAlignment="1" applyProtection="1">
      <alignment vertical="center" shrinkToFit="1"/>
    </xf>
    <xf numFmtId="0" fontId="22" fillId="0" borderId="33" xfId="5" applyFont="1" applyFill="1" applyBorder="1" applyAlignment="1" applyProtection="1">
      <alignment horizontal="center" vertical="center" shrinkToFit="1"/>
    </xf>
    <xf numFmtId="0" fontId="22" fillId="0" borderId="19" xfId="5" applyFont="1" applyFill="1" applyBorder="1" applyAlignment="1" applyProtection="1">
      <alignment horizontal="center" vertical="center" shrinkToFit="1"/>
    </xf>
    <xf numFmtId="0" fontId="22" fillId="0" borderId="47" xfId="5" applyFont="1" applyFill="1" applyBorder="1" applyAlignment="1" applyProtection="1">
      <alignment horizontal="center" vertical="center" shrinkToFit="1"/>
    </xf>
    <xf numFmtId="0" fontId="22" fillId="0" borderId="59" xfId="5" applyFont="1" applyFill="1" applyBorder="1" applyAlignment="1" applyProtection="1">
      <alignment horizontal="center" vertical="center" shrinkToFit="1"/>
    </xf>
    <xf numFmtId="177" fontId="22" fillId="0" borderId="12" xfId="5" applyNumberFormat="1" applyFont="1" applyFill="1" applyBorder="1" applyAlignment="1" applyProtection="1">
      <alignment horizontal="center" vertical="center" shrinkToFit="1"/>
    </xf>
    <xf numFmtId="0" fontId="22" fillId="0" borderId="50" xfId="5" applyFont="1" applyFill="1" applyBorder="1" applyAlignment="1" applyProtection="1">
      <alignment vertical="center" shrinkToFit="1"/>
    </xf>
    <xf numFmtId="0" fontId="22" fillId="0" borderId="71" xfId="5" applyFont="1" applyFill="1" applyBorder="1" applyAlignment="1" applyProtection="1">
      <alignment horizontal="center" vertical="center" shrinkToFit="1"/>
    </xf>
    <xf numFmtId="0" fontId="22" fillId="0" borderId="36" xfId="5" applyFont="1" applyFill="1" applyBorder="1" applyAlignment="1" applyProtection="1">
      <alignment horizontal="center" vertical="center" shrinkToFit="1"/>
    </xf>
    <xf numFmtId="0" fontId="22" fillId="0" borderId="70" xfId="5" applyFont="1" applyFill="1" applyBorder="1" applyAlignment="1" applyProtection="1">
      <alignment horizontal="center" vertical="center" shrinkToFit="1"/>
    </xf>
    <xf numFmtId="179" fontId="22" fillId="0" borderId="71" xfId="5" applyNumberFormat="1" applyFont="1" applyFill="1" applyBorder="1" applyAlignment="1" applyProtection="1">
      <alignment vertical="center" shrinkToFit="1"/>
    </xf>
    <xf numFmtId="179" fontId="22" fillId="0" borderId="102" xfId="5" applyNumberFormat="1" applyFont="1" applyFill="1" applyBorder="1" applyAlignment="1" applyProtection="1">
      <alignment vertical="center" shrinkToFit="1"/>
    </xf>
    <xf numFmtId="179" fontId="22" fillId="0" borderId="46" xfId="5" applyNumberFormat="1" applyFont="1" applyFill="1" applyBorder="1" applyAlignment="1" applyProtection="1">
      <alignment vertical="center" shrinkToFit="1"/>
    </xf>
    <xf numFmtId="179" fontId="22" fillId="0" borderId="37" xfId="5" applyNumberFormat="1" applyFont="1" applyFill="1" applyBorder="1" applyAlignment="1" applyProtection="1">
      <alignment vertical="center" shrinkToFit="1"/>
    </xf>
    <xf numFmtId="179" fontId="23" fillId="0" borderId="70" xfId="5" applyNumberFormat="1" applyFont="1" applyFill="1" applyBorder="1" applyAlignment="1" applyProtection="1">
      <alignment vertical="center" shrinkToFit="1"/>
    </xf>
    <xf numFmtId="179" fontId="22" fillId="0" borderId="36" xfId="5" applyNumberFormat="1" applyFont="1" applyFill="1" applyBorder="1" applyAlignment="1" applyProtection="1">
      <alignment vertical="center" shrinkToFit="1"/>
    </xf>
    <xf numFmtId="179" fontId="22" fillId="0" borderId="103" xfId="5" applyNumberFormat="1" applyFont="1" applyFill="1" applyBorder="1" applyAlignment="1" applyProtection="1">
      <alignment vertical="center" shrinkToFit="1"/>
    </xf>
    <xf numFmtId="179" fontId="23" fillId="0" borderId="46" xfId="5" applyNumberFormat="1" applyFont="1" applyFill="1" applyBorder="1" applyAlignment="1" applyProtection="1">
      <alignment vertical="center" shrinkToFit="1"/>
    </xf>
    <xf numFmtId="179" fontId="23" fillId="0" borderId="45" xfId="5" applyNumberFormat="1" applyFont="1" applyFill="1" applyBorder="1" applyAlignment="1" applyProtection="1">
      <alignment vertical="center" shrinkToFit="1"/>
    </xf>
    <xf numFmtId="180" fontId="35" fillId="0" borderId="0" xfId="5" applyNumberFormat="1" applyFont="1" applyFill="1" applyBorder="1" applyAlignment="1" applyProtection="1">
      <alignment vertical="center" shrinkToFit="1"/>
    </xf>
    <xf numFmtId="0" fontId="22" fillId="0" borderId="0" xfId="5" applyFont="1" applyFill="1" applyBorder="1" applyAlignment="1" applyProtection="1">
      <alignment vertical="center" shrinkToFit="1"/>
    </xf>
    <xf numFmtId="0" fontId="22" fillId="0" borderId="0" xfId="5" applyFont="1" applyFill="1" applyBorder="1" applyAlignment="1" applyProtection="1">
      <alignment horizontal="center" vertical="center" shrinkToFit="1"/>
    </xf>
    <xf numFmtId="179" fontId="22" fillId="0" borderId="0" xfId="5" applyNumberFormat="1" applyFont="1" applyFill="1" applyBorder="1" applyAlignment="1" applyProtection="1">
      <alignment vertical="center" shrinkToFit="1"/>
    </xf>
    <xf numFmtId="179" fontId="23" fillId="0" borderId="0" xfId="5" applyNumberFormat="1" applyFont="1" applyFill="1" applyBorder="1" applyAlignment="1" applyProtection="1">
      <alignment vertical="center" shrinkToFit="1"/>
    </xf>
    <xf numFmtId="179" fontId="23" fillId="0" borderId="88" xfId="5" applyNumberFormat="1" applyFont="1" applyFill="1" applyBorder="1" applyAlignment="1" applyProtection="1">
      <alignment vertical="center" shrinkToFit="1"/>
    </xf>
    <xf numFmtId="0" fontId="22" fillId="0" borderId="0" xfId="5" applyFont="1" applyFill="1" applyBorder="1" applyAlignment="1" applyProtection="1">
      <alignment horizontal="left"/>
    </xf>
    <xf numFmtId="38" fontId="22" fillId="0" borderId="0" xfId="5" applyNumberFormat="1" applyFont="1" applyFill="1" applyBorder="1" applyAlignment="1" applyProtection="1">
      <alignment vertical="center" shrinkToFit="1"/>
    </xf>
    <xf numFmtId="38" fontId="23" fillId="0" borderId="0" xfId="5" applyNumberFormat="1" applyFont="1" applyFill="1" applyBorder="1" applyAlignment="1" applyProtection="1">
      <alignment vertical="center" shrinkToFit="1"/>
    </xf>
    <xf numFmtId="0" fontId="33" fillId="0" borderId="0" xfId="4" applyFont="1" applyBorder="1" applyProtection="1"/>
    <xf numFmtId="0" fontId="22" fillId="0" borderId="0" xfId="5" applyFont="1" applyFill="1" applyBorder="1" applyAlignment="1" applyProtection="1">
      <alignment horizontal="left" vertical="top"/>
    </xf>
    <xf numFmtId="0" fontId="22" fillId="0" borderId="0" xfId="5" applyFont="1" applyFill="1" applyBorder="1" applyAlignment="1" applyProtection="1">
      <alignment horizontal="left" vertical="top" shrinkToFit="1"/>
    </xf>
    <xf numFmtId="0" fontId="22" fillId="0" borderId="0" xfId="5" applyFont="1" applyFill="1" applyBorder="1" applyAlignment="1" applyProtection="1">
      <alignment horizontal="left" vertical="top" wrapText="1" shrinkToFit="1"/>
    </xf>
    <xf numFmtId="0" fontId="37" fillId="0" borderId="0" xfId="5" applyFont="1" applyFill="1" applyBorder="1" applyAlignment="1" applyProtection="1">
      <alignment horizontal="left" vertical="top" wrapText="1" shrinkToFit="1"/>
    </xf>
    <xf numFmtId="0" fontId="22" fillId="0" borderId="0" xfId="4" applyFont="1" applyFill="1" applyAlignment="1" applyProtection="1">
      <alignment vertical="top"/>
    </xf>
    <xf numFmtId="0" fontId="22" fillId="0" borderId="0" xfId="4" applyFont="1" applyFill="1" applyAlignment="1" applyProtection="1">
      <alignment horizontal="left" vertical="top"/>
    </xf>
    <xf numFmtId="0" fontId="14" fillId="0" borderId="0" xfId="4" applyFont="1" applyFill="1" applyAlignment="1" applyProtection="1">
      <alignment vertical="top"/>
    </xf>
    <xf numFmtId="0" fontId="22" fillId="0" borderId="0" xfId="4" applyFont="1" applyFill="1" applyAlignment="1" applyProtection="1">
      <alignment horizontal="left" vertical="top" wrapText="1"/>
    </xf>
    <xf numFmtId="0" fontId="14" fillId="0" borderId="0" xfId="4" applyFont="1" applyFill="1" applyAlignment="1" applyProtection="1">
      <alignment horizontal="center" vertical="top"/>
    </xf>
    <xf numFmtId="0" fontId="22" fillId="0" borderId="0" xfId="4" applyFont="1" applyFill="1" applyAlignment="1" applyProtection="1">
      <alignment vertical="top" wrapText="1"/>
    </xf>
    <xf numFmtId="0" fontId="14" fillId="0" borderId="0" xfId="4" applyFont="1" applyFill="1" applyAlignment="1" applyProtection="1">
      <alignment vertical="top" wrapText="1"/>
    </xf>
    <xf numFmtId="0" fontId="14" fillId="0" borderId="0" xfId="4" applyFont="1" applyAlignment="1" applyProtection="1">
      <alignment vertical="top" wrapText="1"/>
    </xf>
    <xf numFmtId="0" fontId="14" fillId="0" borderId="0" xfId="4" applyFont="1" applyAlignment="1" applyProtection="1">
      <alignment horizontal="center" vertical="top"/>
    </xf>
    <xf numFmtId="180" fontId="22" fillId="0" borderId="0" xfId="5" applyNumberFormat="1" applyFont="1" applyFill="1" applyBorder="1" applyAlignment="1" applyProtection="1">
      <alignment vertical="center" wrapText="1" shrinkToFit="1"/>
    </xf>
    <xf numFmtId="0" fontId="17" fillId="0" borderId="47" xfId="5" applyFont="1" applyBorder="1" applyAlignment="1" applyProtection="1">
      <alignment horizontal="left"/>
    </xf>
    <xf numFmtId="0" fontId="14" fillId="0" borderId="14" xfId="4" applyFont="1" applyBorder="1" applyAlignment="1" applyProtection="1">
      <alignment horizontal="center"/>
    </xf>
    <xf numFmtId="0" fontId="22" fillId="0" borderId="0" xfId="5" applyFont="1" applyFill="1" applyBorder="1" applyAlignment="1" applyProtection="1">
      <alignment vertical="top" shrinkToFit="1"/>
    </xf>
    <xf numFmtId="0" fontId="14" fillId="0" borderId="0" xfId="4" applyFont="1" applyBorder="1" applyProtection="1"/>
    <xf numFmtId="38" fontId="38" fillId="0" borderId="0" xfId="2" applyFont="1" applyAlignment="1" applyProtection="1">
      <alignment horizontal="left"/>
    </xf>
    <xf numFmtId="38" fontId="12" fillId="0" borderId="5" xfId="2" applyFont="1" applyBorder="1" applyAlignment="1" applyProtection="1"/>
    <xf numFmtId="38" fontId="12" fillId="0" borderId="38" xfId="2" applyFont="1" applyBorder="1" applyAlignment="1" applyProtection="1"/>
    <xf numFmtId="38" fontId="12" fillId="0" borderId="15" xfId="2" applyFont="1" applyBorder="1" applyAlignment="1" applyProtection="1"/>
    <xf numFmtId="38" fontId="18" fillId="0" borderId="0" xfId="2" applyFont="1" applyBorder="1" applyAlignment="1" applyProtection="1"/>
    <xf numFmtId="38" fontId="38" fillId="0" borderId="0" xfId="2" applyFont="1" applyBorder="1" applyAlignment="1" applyProtection="1">
      <alignment horizontal="center" wrapText="1"/>
    </xf>
    <xf numFmtId="38" fontId="38" fillId="0" borderId="0" xfId="2" applyFont="1" applyBorder="1" applyAlignment="1" applyProtection="1">
      <alignment horizontal="right" wrapText="1"/>
    </xf>
    <xf numFmtId="38" fontId="12" fillId="0" borderId="0" xfId="2" applyFont="1" applyAlignment="1" applyProtection="1"/>
    <xf numFmtId="0" fontId="14" fillId="0" borderId="0" xfId="0" applyFont="1" applyFill="1" applyBorder="1" applyAlignment="1" applyProtection="1">
      <alignment vertical="top" wrapText="1"/>
    </xf>
    <xf numFmtId="38" fontId="12" fillId="0" borderId="0" xfId="2" applyFont="1" applyFill="1" applyAlignment="1" applyProtection="1"/>
    <xf numFmtId="38" fontId="38" fillId="0" borderId="0" xfId="2" applyFont="1" applyAlignment="1" applyProtection="1">
      <alignment horizontal="left" vertical="center" indent="1"/>
    </xf>
    <xf numFmtId="38" fontId="12" fillId="0" borderId="0" xfId="2" applyFont="1" applyBorder="1" applyAlignment="1" applyProtection="1"/>
    <xf numFmtId="0" fontId="15" fillId="0" borderId="0" xfId="0" applyFont="1" applyFill="1" applyBorder="1" applyAlignment="1" applyProtection="1">
      <alignment horizontal="center" vertical="top"/>
    </xf>
    <xf numFmtId="0" fontId="18" fillId="0" borderId="0" xfId="0" applyFont="1" applyFill="1" applyAlignment="1" applyProtection="1">
      <alignment horizontal="left" vertical="center"/>
    </xf>
    <xf numFmtId="38" fontId="12" fillId="0" borderId="50" xfId="2" applyFont="1" applyBorder="1" applyAlignment="1" applyProtection="1"/>
    <xf numFmtId="38" fontId="38" fillId="0" borderId="35" xfId="2" applyFont="1" applyBorder="1" applyAlignment="1" applyProtection="1">
      <alignment horizontal="center" vertical="top"/>
    </xf>
    <xf numFmtId="38" fontId="19" fillId="0" borderId="0" xfId="2" applyFont="1" applyAlignment="1" applyProtection="1">
      <alignment vertical="center" wrapText="1"/>
    </xf>
    <xf numFmtId="38" fontId="18" fillId="0" borderId="47" xfId="2" applyFont="1" applyBorder="1" applyAlignment="1" applyProtection="1">
      <alignment shrinkToFit="1"/>
    </xf>
    <xf numFmtId="38" fontId="38" fillId="0" borderId="0" xfId="2" applyFont="1" applyBorder="1" applyAlignment="1" applyProtection="1">
      <alignment horizontal="left" vertical="center" wrapText="1"/>
    </xf>
    <xf numFmtId="38" fontId="14" fillId="0" borderId="0" xfId="2" applyFont="1" applyBorder="1" applyAlignment="1" applyProtection="1">
      <alignment horizontal="left" vertical="center"/>
    </xf>
    <xf numFmtId="0" fontId="21" fillId="0" borderId="0" xfId="0" applyFont="1" applyFill="1" applyAlignment="1" applyProtection="1">
      <alignment horizontal="left" vertical="center"/>
    </xf>
    <xf numFmtId="0" fontId="12" fillId="0" borderId="0" xfId="0" applyFont="1" applyFill="1" applyAlignment="1" applyProtection="1">
      <alignment horizontal="left" vertical="center"/>
    </xf>
    <xf numFmtId="0" fontId="13" fillId="0" borderId="0" xfId="0" applyFont="1" applyFill="1" applyBorder="1" applyAlignment="1" applyProtection="1">
      <alignment horizontal="left" vertical="top"/>
    </xf>
    <xf numFmtId="0" fontId="15" fillId="0" borderId="66" xfId="0" applyFont="1" applyFill="1" applyBorder="1" applyAlignment="1" applyProtection="1">
      <alignment horizontal="center" vertical="top"/>
    </xf>
    <xf numFmtId="0" fontId="13" fillId="0" borderId="26" xfId="0" applyFont="1" applyFill="1" applyBorder="1" applyAlignment="1" applyProtection="1">
      <alignment horizontal="right" vertical="center"/>
    </xf>
    <xf numFmtId="0" fontId="17" fillId="0" borderId="0" xfId="5" applyFont="1" applyFill="1" applyBorder="1" applyAlignment="1" applyProtection="1">
      <alignment vertical="center" shrinkToFit="1"/>
    </xf>
    <xf numFmtId="38" fontId="12" fillId="0" borderId="38" xfId="2" applyFont="1" applyBorder="1" applyAlignment="1" applyProtection="1">
      <alignment vertical="center"/>
    </xf>
    <xf numFmtId="38" fontId="18" fillId="0" borderId="9" xfId="2" applyFont="1" applyBorder="1" applyAlignment="1" applyProtection="1">
      <alignment vertical="center"/>
    </xf>
    <xf numFmtId="38" fontId="18" fillId="0" borderId="30" xfId="2" applyFont="1" applyBorder="1" applyAlignment="1" applyProtection="1">
      <alignment vertical="center"/>
    </xf>
    <xf numFmtId="38" fontId="18" fillId="0" borderId="47" xfId="2" applyFont="1" applyBorder="1" applyAlignment="1" applyProtection="1">
      <alignment vertical="center"/>
    </xf>
    <xf numFmtId="38" fontId="18" fillId="0" borderId="59" xfId="2" applyFont="1" applyBorder="1" applyAlignment="1" applyProtection="1">
      <alignment vertical="center"/>
    </xf>
    <xf numFmtId="0" fontId="43" fillId="0" borderId="0" xfId="1" applyFont="1" applyAlignment="1" applyProtection="1">
      <alignment horizontal="left" vertical="center"/>
    </xf>
    <xf numFmtId="0" fontId="44" fillId="0" borderId="0" xfId="1" applyFont="1" applyProtection="1">
      <alignment vertical="center"/>
    </xf>
    <xf numFmtId="0" fontId="44" fillId="0" borderId="0" xfId="1" applyFont="1" applyAlignment="1" applyProtection="1">
      <alignment horizontal="left" vertical="center"/>
    </xf>
    <xf numFmtId="49" fontId="44" fillId="0" borderId="0" xfId="1" applyNumberFormat="1" applyFont="1" applyAlignment="1" applyProtection="1">
      <alignment horizontal="right" vertical="center"/>
    </xf>
    <xf numFmtId="49" fontId="44" fillId="0" borderId="0" xfId="1" applyNumberFormat="1" applyFont="1" applyProtection="1">
      <alignment vertical="center"/>
    </xf>
    <xf numFmtId="49" fontId="44" fillId="0" borderId="0" xfId="1" applyNumberFormat="1" applyFont="1" applyAlignment="1" applyProtection="1">
      <alignment horizontal="left" vertical="center"/>
    </xf>
    <xf numFmtId="0" fontId="44" fillId="0" borderId="0" xfId="1" applyFont="1" applyFill="1" applyProtection="1">
      <alignment vertical="center"/>
    </xf>
    <xf numFmtId="49" fontId="44" fillId="0" borderId="0" xfId="1" applyNumberFormat="1" applyFont="1" applyBorder="1" applyAlignment="1" applyProtection="1">
      <alignment horizontal="right" vertical="center"/>
    </xf>
    <xf numFmtId="49" fontId="44" fillId="0" borderId="0" xfId="1" applyNumberFormat="1" applyFont="1" applyFill="1" applyAlignment="1" applyProtection="1">
      <alignment horizontal="right" vertical="center"/>
    </xf>
    <xf numFmtId="49" fontId="44" fillId="0" borderId="0" xfId="1" applyNumberFormat="1" applyFont="1" applyFill="1" applyBorder="1" applyAlignment="1" applyProtection="1">
      <alignment horizontal="right" vertical="center"/>
    </xf>
    <xf numFmtId="0" fontId="44" fillId="0" borderId="0" xfId="1" applyFont="1" applyFill="1" applyBorder="1" applyProtection="1">
      <alignment vertical="center"/>
    </xf>
    <xf numFmtId="49" fontId="44" fillId="0" borderId="0" xfId="1" applyNumberFormat="1" applyFont="1" applyFill="1" applyBorder="1" applyProtection="1">
      <alignment vertical="center"/>
    </xf>
    <xf numFmtId="0" fontId="43" fillId="0" borderId="0" xfId="1" applyFont="1" applyProtection="1">
      <alignment vertical="center"/>
    </xf>
    <xf numFmtId="49" fontId="44" fillId="0" borderId="0" xfId="1" applyNumberFormat="1" applyFont="1" applyFill="1" applyAlignment="1" applyProtection="1">
      <alignment horizontal="left" vertical="center"/>
    </xf>
    <xf numFmtId="0" fontId="15" fillId="0" borderId="0" xfId="7" applyFont="1" applyAlignment="1">
      <alignment vertical="center" shrinkToFit="1"/>
    </xf>
    <xf numFmtId="49" fontId="15" fillId="3" borderId="117" xfId="7" applyNumberFormat="1" applyFont="1" applyFill="1" applyBorder="1" applyAlignment="1">
      <alignment horizontal="left" vertical="center" shrinkToFit="1"/>
    </xf>
    <xf numFmtId="49" fontId="15" fillId="3" borderId="117" xfId="7" applyNumberFormat="1" applyFont="1" applyFill="1" applyBorder="1" applyAlignment="1">
      <alignment vertical="center" shrinkToFit="1"/>
    </xf>
    <xf numFmtId="0" fontId="15" fillId="3" borderId="117" xfId="7" applyFont="1" applyFill="1" applyBorder="1" applyAlignment="1">
      <alignment vertical="center" shrinkToFit="1"/>
    </xf>
    <xf numFmtId="0" fontId="13" fillId="0" borderId="0" xfId="4" applyFont="1" applyBorder="1" applyAlignment="1" applyProtection="1">
      <alignment shrinkToFit="1"/>
    </xf>
    <xf numFmtId="3" fontId="15" fillId="0" borderId="0" xfId="0" applyNumberFormat="1" applyFont="1" applyFill="1" applyBorder="1" applyAlignment="1" applyProtection="1">
      <alignment vertical="center"/>
    </xf>
    <xf numFmtId="0" fontId="16" fillId="0" borderId="0" xfId="0" applyFont="1" applyFill="1" applyBorder="1" applyAlignment="1" applyProtection="1">
      <alignment horizontal="left" vertical="center" shrinkToFit="1"/>
    </xf>
    <xf numFmtId="179" fontId="22" fillId="0" borderId="95" xfId="5" applyNumberFormat="1" applyFont="1" applyFill="1" applyBorder="1" applyAlignment="1" applyProtection="1">
      <alignment vertical="center" shrinkToFit="1"/>
    </xf>
    <xf numFmtId="49" fontId="56" fillId="0" borderId="0" xfId="1" applyNumberFormat="1" applyFont="1" applyFill="1" applyAlignment="1" applyProtection="1">
      <alignment horizontal="left" vertical="center"/>
    </xf>
    <xf numFmtId="0" fontId="12" fillId="4" borderId="7" xfId="3" applyFont="1" applyFill="1" applyBorder="1" applyAlignment="1" applyProtection="1">
      <alignment horizontal="center" vertical="center"/>
      <protection locked="0"/>
    </xf>
    <xf numFmtId="0" fontId="33" fillId="0" borderId="0" xfId="4" applyFont="1" applyAlignment="1" applyProtection="1">
      <alignment horizontal="center"/>
    </xf>
    <xf numFmtId="0" fontId="15" fillId="0" borderId="7" xfId="7" applyFont="1" applyFill="1" applyBorder="1" applyAlignment="1">
      <alignment horizontal="center" vertical="center" shrinkToFit="1"/>
    </xf>
    <xf numFmtId="38" fontId="15" fillId="0" borderId="0" xfId="8" applyFont="1" applyAlignment="1">
      <alignment vertical="center" shrinkToFit="1"/>
    </xf>
    <xf numFmtId="0" fontId="14" fillId="0" borderId="0" xfId="0" applyFont="1" applyFill="1" applyBorder="1" applyAlignment="1" applyProtection="1">
      <alignment horizontal="left" vertical="top"/>
    </xf>
    <xf numFmtId="0" fontId="22" fillId="2" borderId="89" xfId="5" applyFont="1" applyFill="1" applyBorder="1" applyAlignment="1" applyProtection="1">
      <alignment horizontal="center" vertical="center" shrinkToFit="1"/>
      <protection locked="0"/>
    </xf>
    <xf numFmtId="0" fontId="22" fillId="2" borderId="96" xfId="5" applyFont="1" applyFill="1" applyBorder="1" applyAlignment="1" applyProtection="1">
      <alignment horizontal="center" vertical="center" shrinkToFit="1"/>
      <protection locked="0"/>
    </xf>
    <xf numFmtId="0" fontId="22" fillId="2" borderId="94" xfId="5" applyFont="1" applyFill="1" applyBorder="1" applyAlignment="1" applyProtection="1">
      <alignment horizontal="center" vertical="center" shrinkToFit="1"/>
      <protection locked="0"/>
    </xf>
    <xf numFmtId="0" fontId="22" fillId="2" borderId="100" xfId="5" applyFont="1" applyFill="1" applyBorder="1" applyAlignment="1" applyProtection="1">
      <alignment horizontal="center" vertical="center" shrinkToFit="1"/>
      <protection locked="0"/>
    </xf>
    <xf numFmtId="0" fontId="22" fillId="4" borderId="2" xfId="5" applyFont="1" applyFill="1" applyBorder="1" applyAlignment="1" applyProtection="1">
      <alignment horizontal="center" vertical="center" shrinkToFit="1"/>
      <protection locked="0"/>
    </xf>
    <xf numFmtId="0" fontId="22" fillId="4" borderId="7" xfId="5" applyFont="1" applyFill="1" applyBorder="1" applyAlignment="1" applyProtection="1">
      <alignment horizontal="center" vertical="center" shrinkToFit="1"/>
      <protection locked="0"/>
    </xf>
    <xf numFmtId="0" fontId="22" fillId="4" borderId="69" xfId="5" applyFont="1" applyFill="1" applyBorder="1" applyAlignment="1" applyProtection="1">
      <alignment horizontal="center" vertical="center" shrinkToFit="1"/>
      <protection locked="0"/>
    </xf>
    <xf numFmtId="0" fontId="22" fillId="2" borderId="90" xfId="5" applyFont="1" applyFill="1" applyBorder="1" applyAlignment="1" applyProtection="1">
      <alignment horizontal="center" vertical="center" shrinkToFit="1"/>
      <protection locked="0"/>
    </xf>
    <xf numFmtId="0" fontId="22" fillId="2" borderId="97" xfId="5" applyFont="1" applyFill="1" applyBorder="1" applyAlignment="1" applyProtection="1">
      <alignment horizontal="center" vertical="center" shrinkToFit="1"/>
      <protection locked="0"/>
    </xf>
    <xf numFmtId="0" fontId="22" fillId="2" borderId="99" xfId="5" applyFont="1" applyFill="1" applyBorder="1" applyAlignment="1" applyProtection="1">
      <alignment horizontal="center" vertical="center" shrinkToFit="1"/>
      <protection locked="0"/>
    </xf>
    <xf numFmtId="0" fontId="22" fillId="2" borderId="101" xfId="5" applyFont="1" applyFill="1" applyBorder="1" applyAlignment="1" applyProtection="1">
      <alignment horizontal="center" vertical="center" shrinkToFit="1"/>
      <protection locked="0"/>
    </xf>
    <xf numFmtId="0" fontId="22" fillId="4" borderId="30" xfId="5" applyFont="1" applyFill="1" applyBorder="1" applyAlignment="1" applyProtection="1">
      <alignment horizontal="center" vertical="center" shrinkToFit="1"/>
      <protection locked="0"/>
    </xf>
    <xf numFmtId="0" fontId="22" fillId="4" borderId="31" xfId="5" applyFont="1" applyFill="1" applyBorder="1" applyAlignment="1" applyProtection="1">
      <alignment horizontal="center" vertical="center" shrinkToFit="1"/>
      <protection locked="0"/>
    </xf>
    <xf numFmtId="0" fontId="22" fillId="4" borderId="5" xfId="5" applyFont="1" applyFill="1" applyBorder="1" applyAlignment="1" applyProtection="1">
      <alignment horizontal="center" vertical="center" shrinkToFit="1"/>
      <protection locked="0"/>
    </xf>
    <xf numFmtId="0" fontId="22" fillId="4" borderId="9" xfId="5" applyFont="1" applyFill="1" applyBorder="1" applyAlignment="1" applyProtection="1">
      <alignment horizontal="center" vertical="center" shrinkToFit="1"/>
      <protection locked="0"/>
    </xf>
    <xf numFmtId="0" fontId="22" fillId="4" borderId="33" xfId="5" applyFont="1" applyFill="1" applyBorder="1" applyAlignment="1" applyProtection="1">
      <alignment horizontal="center" vertical="center" shrinkToFit="1"/>
      <protection locked="0"/>
    </xf>
    <xf numFmtId="179" fontId="22" fillId="2" borderId="65" xfId="5" applyNumberFormat="1" applyFont="1" applyFill="1" applyBorder="1" applyAlignment="1" applyProtection="1">
      <alignment vertical="center" shrinkToFit="1"/>
      <protection locked="0"/>
    </xf>
    <xf numFmtId="179" fontId="22" fillId="2" borderId="92" xfId="5" applyNumberFormat="1" applyFont="1" applyFill="1" applyBorder="1" applyAlignment="1" applyProtection="1">
      <alignment vertical="center" shrinkToFit="1"/>
      <protection locked="0"/>
    </xf>
    <xf numFmtId="179" fontId="22" fillId="2" borderId="31" xfId="5" applyNumberFormat="1" applyFont="1" applyFill="1" applyBorder="1" applyAlignment="1" applyProtection="1">
      <alignment vertical="center" shrinkToFit="1"/>
      <protection locked="0"/>
    </xf>
    <xf numFmtId="179" fontId="22" fillId="2" borderId="33" xfId="5" applyNumberFormat="1" applyFont="1" applyFill="1" applyBorder="1" applyAlignment="1" applyProtection="1">
      <alignment vertical="center" shrinkToFit="1"/>
      <protection locked="0"/>
    </xf>
    <xf numFmtId="179" fontId="22" fillId="2" borderId="32" xfId="5" applyNumberFormat="1" applyFont="1" applyFill="1" applyBorder="1" applyAlignment="1" applyProtection="1">
      <alignment vertical="center" shrinkToFit="1"/>
      <protection locked="0"/>
    </xf>
    <xf numFmtId="179" fontId="22" fillId="2" borderId="93" xfId="5" applyNumberFormat="1" applyFont="1" applyFill="1" applyBorder="1" applyAlignment="1" applyProtection="1">
      <alignment vertical="center" shrinkToFit="1"/>
      <protection locked="0"/>
    </xf>
    <xf numFmtId="179" fontId="22" fillId="2" borderId="94" xfId="5" applyNumberFormat="1" applyFont="1" applyFill="1" applyBorder="1" applyAlignment="1" applyProtection="1">
      <alignment vertical="center" shrinkToFit="1"/>
      <protection locked="0"/>
    </xf>
    <xf numFmtId="179" fontId="23" fillId="2" borderId="88" xfId="5" applyNumberFormat="1" applyFont="1" applyFill="1" applyBorder="1" applyAlignment="1" applyProtection="1">
      <alignment vertical="center" shrinkToFit="1"/>
      <protection locked="0"/>
    </xf>
    <xf numFmtId="0" fontId="22" fillId="10" borderId="2" xfId="5" applyFont="1" applyFill="1" applyBorder="1" applyAlignment="1" applyProtection="1">
      <alignment horizontal="center" vertical="center" shrinkToFit="1"/>
      <protection locked="0"/>
    </xf>
    <xf numFmtId="0" fontId="22" fillId="10" borderId="7" xfId="5" applyFont="1" applyFill="1" applyBorder="1" applyAlignment="1" applyProtection="1">
      <alignment horizontal="center" vertical="center" shrinkToFit="1"/>
      <protection locked="0"/>
    </xf>
    <xf numFmtId="0" fontId="22" fillId="10" borderId="12" xfId="5" applyFont="1" applyFill="1" applyBorder="1" applyAlignment="1" applyProtection="1">
      <alignment horizontal="center" vertical="center" shrinkToFit="1"/>
      <protection locked="0"/>
    </xf>
    <xf numFmtId="49" fontId="17" fillId="0" borderId="9" xfId="5" applyNumberFormat="1" applyFont="1" applyFill="1" applyBorder="1" applyAlignment="1" applyProtection="1">
      <alignment horizontal="center" vertical="top" shrinkToFit="1"/>
    </xf>
    <xf numFmtId="0" fontId="17" fillId="2" borderId="47" xfId="5" applyFont="1" applyFill="1" applyBorder="1" applyAlignment="1" applyProtection="1">
      <alignment horizontal="center" vertical="top" shrinkToFit="1"/>
      <protection locked="0"/>
    </xf>
    <xf numFmtId="38" fontId="8" fillId="0" borderId="25" xfId="2" applyFont="1" applyBorder="1" applyAlignment="1" applyProtection="1">
      <alignment vertical="center"/>
    </xf>
    <xf numFmtId="38" fontId="8" fillId="0" borderId="0" xfId="2" applyFont="1" applyBorder="1" applyAlignment="1" applyProtection="1">
      <alignment vertical="center"/>
    </xf>
    <xf numFmtId="0" fontId="12" fillId="0" borderId="0" xfId="0" applyFont="1" applyBorder="1" applyProtection="1"/>
    <xf numFmtId="38" fontId="12" fillId="0" borderId="48" xfId="2" applyFont="1" applyBorder="1" applyAlignment="1" applyProtection="1"/>
    <xf numFmtId="38" fontId="12" fillId="0" borderId="9" xfId="2" applyFont="1" applyBorder="1" applyAlignment="1" applyProtection="1"/>
    <xf numFmtId="0" fontId="12" fillId="0" borderId="0" xfId="0" applyFont="1" applyFill="1" applyProtection="1"/>
    <xf numFmtId="49" fontId="45" fillId="2" borderId="45" xfId="1" applyNumberFormat="1" applyFont="1" applyFill="1" applyBorder="1" applyAlignment="1" applyProtection="1">
      <alignment horizontal="center" vertical="center" shrinkToFit="1"/>
      <protection locked="0"/>
    </xf>
    <xf numFmtId="38" fontId="14" fillId="0" borderId="7" xfId="8" applyFont="1" applyBorder="1" applyAlignment="1" applyProtection="1">
      <alignment horizontal="center" shrinkToFit="1"/>
    </xf>
    <xf numFmtId="0" fontId="63" fillId="0" borderId="0" xfId="5" applyFont="1" applyFill="1" applyBorder="1" applyAlignment="1" applyProtection="1">
      <alignment horizontal="left" vertical="center"/>
    </xf>
    <xf numFmtId="38" fontId="12" fillId="0" borderId="0" xfId="8" applyFont="1" applyAlignment="1" applyProtection="1">
      <alignment shrinkToFit="1"/>
    </xf>
    <xf numFmtId="0" fontId="22" fillId="0" borderId="48" xfId="5" applyFont="1" applyFill="1" applyBorder="1" applyAlignment="1" applyProtection="1">
      <alignment vertical="top" shrinkToFit="1"/>
    </xf>
    <xf numFmtId="0" fontId="15" fillId="0" borderId="18" xfId="0" applyFont="1" applyFill="1" applyBorder="1" applyAlignment="1" applyProtection="1">
      <alignment horizontal="center" vertical="top"/>
    </xf>
    <xf numFmtId="0" fontId="13" fillId="0" borderId="0" xfId="0" applyFont="1" applyFill="1" applyBorder="1" applyAlignment="1" applyProtection="1">
      <alignment horizontal="distributed" vertical="center"/>
    </xf>
    <xf numFmtId="0" fontId="14" fillId="0" borderId="0" xfId="0" applyFont="1" applyFill="1" applyBorder="1" applyAlignment="1" applyProtection="1">
      <alignment horizontal="left" vertical="top" wrapText="1"/>
    </xf>
    <xf numFmtId="3" fontId="16" fillId="0" borderId="21" xfId="0" applyNumberFormat="1" applyFont="1" applyFill="1" applyBorder="1" applyAlignment="1" applyProtection="1">
      <alignment vertical="center" shrinkToFit="1"/>
    </xf>
    <xf numFmtId="0" fontId="12" fillId="0" borderId="0" xfId="0" applyFont="1" applyBorder="1" applyAlignment="1" applyProtection="1">
      <alignment horizontal="center" vertical="center"/>
    </xf>
    <xf numFmtId="0" fontId="17" fillId="0" borderId="0" xfId="0" applyFont="1" applyFill="1" applyAlignment="1" applyProtection="1">
      <alignment horizontal="center" vertical="center"/>
    </xf>
    <xf numFmtId="38" fontId="23" fillId="0" borderId="0" xfId="5" applyNumberFormat="1" applyFont="1" applyFill="1" applyBorder="1" applyAlignment="1" applyProtection="1">
      <alignment horizontal="right" vertical="center" shrinkToFit="1"/>
    </xf>
    <xf numFmtId="180" fontId="22" fillId="0" borderId="0" xfId="5" applyNumberFormat="1" applyFont="1" applyFill="1" applyBorder="1" applyAlignment="1" applyProtection="1">
      <alignment horizontal="left" vertical="center" wrapText="1" shrinkToFit="1"/>
    </xf>
    <xf numFmtId="180" fontId="35" fillId="0" borderId="0" xfId="5" applyNumberFormat="1" applyFont="1" applyFill="1" applyBorder="1" applyAlignment="1" applyProtection="1">
      <alignment horizontal="left" vertical="center" shrinkToFit="1"/>
    </xf>
    <xf numFmtId="0" fontId="17" fillId="0" borderId="0" xfId="5" applyFont="1" applyBorder="1" applyAlignment="1" applyProtection="1">
      <alignment horizontal="left"/>
    </xf>
    <xf numFmtId="0" fontId="14" fillId="0" borderId="0" xfId="5" applyFont="1" applyBorder="1" applyAlignment="1" applyProtection="1">
      <alignment horizontal="center" vertical="center"/>
    </xf>
    <xf numFmtId="0" fontId="17" fillId="0" borderId="0" xfId="5" applyFont="1" applyBorder="1" applyAlignment="1" applyProtection="1">
      <alignment horizontal="left" shrinkToFit="1"/>
    </xf>
    <xf numFmtId="49" fontId="45" fillId="0" borderId="0" xfId="1" applyNumberFormat="1" applyFont="1" applyFill="1" applyBorder="1" applyAlignment="1" applyProtection="1">
      <alignment horizontal="center" vertical="center" shrinkToFit="1"/>
    </xf>
    <xf numFmtId="38" fontId="45" fillId="2" borderId="7" xfId="8" applyFont="1" applyFill="1" applyBorder="1" applyAlignment="1" applyProtection="1">
      <alignment horizontal="center" vertical="center" shrinkToFit="1"/>
      <protection locked="0"/>
    </xf>
    <xf numFmtId="0" fontId="14" fillId="0" borderId="0" xfId="0" applyFont="1" applyAlignment="1" applyProtection="1">
      <alignment horizontal="center" shrinkToFit="1"/>
    </xf>
    <xf numFmtId="0" fontId="14" fillId="0" borderId="0" xfId="0" applyFont="1" applyAlignment="1" applyProtection="1">
      <alignment horizontal="right" shrinkToFit="1"/>
    </xf>
    <xf numFmtId="0" fontId="12" fillId="0" borderId="0" xfId="0" applyFont="1" applyAlignment="1" applyProtection="1">
      <alignment horizontal="right"/>
    </xf>
    <xf numFmtId="0" fontId="72" fillId="0" borderId="0" xfId="0" applyFont="1" applyProtection="1"/>
    <xf numFmtId="0" fontId="12" fillId="0" borderId="0" xfId="0" applyFont="1" applyAlignment="1">
      <alignment horizontal="center"/>
    </xf>
    <xf numFmtId="49" fontId="12" fillId="0" borderId="0" xfId="0" applyNumberFormat="1" applyFont="1" applyAlignment="1">
      <alignment horizontal="center"/>
    </xf>
    <xf numFmtId="38" fontId="12" fillId="0" borderId="0" xfId="0" applyNumberFormat="1" applyFont="1" applyAlignment="1">
      <alignment horizontal="center"/>
    </xf>
    <xf numFmtId="0" fontId="12" fillId="0" borderId="0" xfId="0" applyFont="1" applyAlignment="1">
      <alignment horizontal="left"/>
    </xf>
    <xf numFmtId="0" fontId="22" fillId="0" borderId="36" xfId="5" applyFont="1" applyFill="1" applyBorder="1" applyAlignment="1" applyProtection="1">
      <alignment vertical="center" shrinkToFit="1"/>
    </xf>
    <xf numFmtId="0" fontId="12" fillId="0" borderId="70" xfId="5" applyFont="1" applyFill="1" applyBorder="1" applyAlignment="1" applyProtection="1">
      <alignment horizontal="right" vertical="center"/>
    </xf>
    <xf numFmtId="176" fontId="23" fillId="0" borderId="18" xfId="5" applyNumberFormat="1" applyFont="1" applyFill="1" applyBorder="1" applyAlignment="1" applyProtection="1">
      <alignment vertical="center" shrinkToFit="1"/>
    </xf>
    <xf numFmtId="0" fontId="75" fillId="0" borderId="70" xfId="5" applyFont="1" applyFill="1" applyBorder="1" applyAlignment="1" applyProtection="1">
      <alignment horizontal="right" vertical="center"/>
    </xf>
    <xf numFmtId="0" fontId="22" fillId="0" borderId="0" xfId="5" applyFont="1" applyFill="1" applyBorder="1" applyAlignment="1" applyProtection="1">
      <alignment horizontal="center" vertical="top" shrinkToFit="1"/>
    </xf>
    <xf numFmtId="0" fontId="27" fillId="0" borderId="0" xfId="5" applyFont="1" applyFill="1" applyBorder="1" applyAlignment="1" applyProtection="1">
      <alignment horizontal="left" shrinkToFit="1"/>
    </xf>
    <xf numFmtId="180" fontId="22" fillId="0" borderId="0" xfId="5" applyNumberFormat="1" applyFont="1" applyFill="1" applyBorder="1" applyAlignment="1" applyProtection="1">
      <alignment horizontal="left" vertical="center" wrapText="1" shrinkToFit="1"/>
    </xf>
    <xf numFmtId="178" fontId="20" fillId="0" borderId="34" xfId="5" applyNumberFormat="1" applyFont="1" applyFill="1" applyBorder="1" applyAlignment="1" applyProtection="1">
      <alignment horizontal="center" vertical="center" wrapText="1" shrinkToFit="1"/>
    </xf>
    <xf numFmtId="38" fontId="21" fillId="0" borderId="0" xfId="5" applyNumberFormat="1" applyFont="1" applyFill="1" applyBorder="1" applyAlignment="1" applyProtection="1">
      <alignment horizontal="center" vertical="center" wrapText="1" shrinkToFit="1"/>
    </xf>
    <xf numFmtId="0" fontId="17" fillId="0" borderId="0" xfId="5" applyFont="1" applyBorder="1" applyAlignment="1" applyProtection="1">
      <alignment horizontal="left"/>
    </xf>
    <xf numFmtId="0" fontId="14" fillId="0" borderId="0" xfId="5" applyFont="1" applyBorder="1" applyAlignment="1" applyProtection="1">
      <alignment horizontal="center" vertical="center"/>
    </xf>
    <xf numFmtId="0" fontId="17" fillId="0" borderId="0" xfId="5" applyFont="1" applyBorder="1" applyAlignment="1" applyProtection="1">
      <alignment horizontal="left" shrinkToFit="1"/>
    </xf>
    <xf numFmtId="0" fontId="17" fillId="0" borderId="0" xfId="5" applyFont="1" applyBorder="1" applyAlignment="1" applyProtection="1">
      <alignment horizontal="center" vertical="center" shrinkToFit="1"/>
    </xf>
    <xf numFmtId="49" fontId="44" fillId="2" borderId="106" xfId="11" applyNumberFormat="1" applyFont="1" applyFill="1" applyBorder="1" applyAlignment="1" applyProtection="1">
      <alignment horizontal="center" vertical="center" shrinkToFit="1"/>
    </xf>
    <xf numFmtId="0" fontId="44" fillId="0" borderId="114" xfId="11" applyFont="1" applyFill="1" applyBorder="1" applyAlignment="1" applyProtection="1">
      <alignment horizontal="center" vertical="center"/>
    </xf>
    <xf numFmtId="49" fontId="46" fillId="2" borderId="106" xfId="0" applyNumberFormat="1" applyFont="1" applyFill="1" applyBorder="1" applyAlignment="1" applyProtection="1">
      <alignment horizontal="center" vertical="center" shrinkToFit="1"/>
    </xf>
    <xf numFmtId="0" fontId="44" fillId="0" borderId="0" xfId="11" applyFont="1" applyFill="1" applyBorder="1" applyAlignment="1" applyProtection="1">
      <alignment horizontal="center" vertical="center" shrinkToFit="1"/>
    </xf>
    <xf numFmtId="0" fontId="44" fillId="0" borderId="0" xfId="11" applyFont="1" applyProtection="1">
      <alignment vertical="center"/>
    </xf>
    <xf numFmtId="0" fontId="44" fillId="0" borderId="0" xfId="11" applyFont="1" applyFill="1" applyBorder="1" applyProtection="1">
      <alignment vertical="center"/>
    </xf>
    <xf numFmtId="0" fontId="44" fillId="2" borderId="106" xfId="11" applyFont="1" applyFill="1" applyBorder="1" applyAlignment="1" applyProtection="1">
      <alignment horizontal="center" vertical="center" shrinkToFit="1"/>
    </xf>
    <xf numFmtId="179" fontId="22" fillId="0" borderId="31" xfId="5" applyNumberFormat="1" applyFont="1" applyFill="1" applyBorder="1" applyAlignment="1" applyProtection="1">
      <alignment vertical="center" shrinkToFit="1"/>
    </xf>
    <xf numFmtId="178" fontId="20" fillId="0" borderId="12" xfId="5" applyNumberFormat="1" applyFont="1" applyFill="1" applyBorder="1" applyAlignment="1" applyProtection="1">
      <alignment vertical="center" wrapText="1" shrinkToFit="1"/>
    </xf>
    <xf numFmtId="178" fontId="20" fillId="0" borderId="12" xfId="5" applyNumberFormat="1" applyFont="1" applyFill="1" applyBorder="1" applyAlignment="1" applyProtection="1">
      <alignment horizontal="center" vertical="center" wrapText="1" shrinkToFit="1"/>
    </xf>
    <xf numFmtId="179" fontId="22" fillId="0" borderId="2" xfId="5" applyNumberFormat="1" applyFont="1" applyFill="1" applyBorder="1" applyAlignment="1" applyProtection="1">
      <alignment vertical="center" shrinkToFit="1"/>
    </xf>
    <xf numFmtId="0" fontId="20" fillId="0" borderId="34" xfId="6" applyFont="1" applyBorder="1" applyAlignment="1" applyProtection="1">
      <alignment vertical="center" wrapText="1" shrinkToFit="1"/>
    </xf>
    <xf numFmtId="49" fontId="17" fillId="0" borderId="0" xfId="5" applyNumberFormat="1" applyFont="1" applyFill="1" applyBorder="1" applyAlignment="1" applyProtection="1">
      <alignment horizontal="center" vertical="top" shrinkToFit="1"/>
    </xf>
    <xf numFmtId="179" fontId="22" fillId="2" borderId="6" xfId="5" applyNumberFormat="1" applyFont="1" applyFill="1" applyBorder="1" applyAlignment="1" applyProtection="1">
      <alignment vertical="center" shrinkToFit="1"/>
      <protection locked="0"/>
    </xf>
    <xf numFmtId="179" fontId="22" fillId="2" borderId="7" xfId="5" applyNumberFormat="1" applyFont="1" applyFill="1" applyBorder="1" applyAlignment="1" applyProtection="1">
      <alignment vertical="center" shrinkToFit="1"/>
      <protection locked="0"/>
    </xf>
    <xf numFmtId="179" fontId="22" fillId="2" borderId="19" xfId="5" applyNumberFormat="1" applyFont="1" applyFill="1" applyBorder="1" applyAlignment="1" applyProtection="1">
      <alignment vertical="center" shrinkToFit="1"/>
      <protection locked="0"/>
    </xf>
    <xf numFmtId="179" fontId="22" fillId="0" borderId="131" xfId="5" applyNumberFormat="1" applyFont="1" applyFill="1" applyBorder="1" applyAlignment="1" applyProtection="1">
      <alignment vertical="center" shrinkToFit="1"/>
    </xf>
    <xf numFmtId="179" fontId="22" fillId="0" borderId="132" xfId="5" applyNumberFormat="1" applyFont="1" applyFill="1" applyBorder="1" applyAlignment="1" applyProtection="1">
      <alignment vertical="center" shrinkToFit="1"/>
    </xf>
    <xf numFmtId="179" fontId="22" fillId="2" borderId="89" xfId="5" applyNumberFormat="1" applyFont="1" applyFill="1" applyBorder="1" applyAlignment="1" applyProtection="1">
      <alignment vertical="center" shrinkToFit="1"/>
      <protection locked="0"/>
    </xf>
    <xf numFmtId="179" fontId="22" fillId="2" borderId="2" xfId="5" applyNumberFormat="1" applyFont="1" applyFill="1" applyBorder="1" applyAlignment="1" applyProtection="1">
      <alignment vertical="center" shrinkToFit="1"/>
      <protection locked="0"/>
    </xf>
    <xf numFmtId="178" fontId="20" fillId="0" borderId="40" xfId="5" applyNumberFormat="1" applyFont="1" applyFill="1" applyBorder="1" applyAlignment="1" applyProtection="1">
      <alignment horizontal="center" vertical="center" wrapText="1" shrinkToFit="1"/>
    </xf>
    <xf numFmtId="179" fontId="22" fillId="2" borderId="1" xfId="5" applyNumberFormat="1" applyFont="1" applyFill="1" applyBorder="1" applyAlignment="1" applyProtection="1">
      <alignment vertical="center" shrinkToFit="1"/>
      <protection locked="0"/>
    </xf>
    <xf numFmtId="178" fontId="20" fillId="0" borderId="44" xfId="5" applyNumberFormat="1" applyFont="1" applyFill="1" applyBorder="1" applyAlignment="1" applyProtection="1">
      <alignment horizontal="center" vertical="center" wrapText="1" shrinkToFit="1"/>
    </xf>
    <xf numFmtId="49" fontId="66" fillId="0" borderId="0" xfId="1" applyNumberFormat="1" applyFont="1" applyFill="1" applyAlignment="1" applyProtection="1">
      <alignment horizontal="right" vertical="center"/>
    </xf>
    <xf numFmtId="0" fontId="67" fillId="0" borderId="127" xfId="4" applyFont="1" applyFill="1" applyBorder="1" applyAlignment="1" applyProtection="1">
      <alignment horizontal="center" shrinkToFit="1"/>
    </xf>
    <xf numFmtId="176" fontId="67" fillId="0" borderId="31" xfId="4" applyNumberFormat="1" applyFont="1" applyFill="1" applyBorder="1" applyAlignment="1" applyProtection="1">
      <alignment horizontal="center" shrinkToFit="1"/>
    </xf>
    <xf numFmtId="0" fontId="15" fillId="0" borderId="0" xfId="7" applyFont="1" applyFill="1" applyAlignment="1">
      <alignment vertical="center" shrinkToFit="1"/>
    </xf>
    <xf numFmtId="0" fontId="15" fillId="0" borderId="115" xfId="7" applyFont="1" applyFill="1" applyBorder="1" applyAlignment="1">
      <alignment vertical="center" shrinkToFit="1"/>
    </xf>
    <xf numFmtId="0" fontId="15" fillId="0" borderId="55" xfId="7" applyFont="1" applyFill="1" applyBorder="1" applyAlignment="1">
      <alignment vertical="center" shrinkToFit="1"/>
    </xf>
    <xf numFmtId="0" fontId="15" fillId="0" borderId="118" xfId="7" applyFont="1" applyFill="1" applyBorder="1" applyAlignment="1">
      <alignment vertical="center" shrinkToFit="1"/>
    </xf>
    <xf numFmtId="0" fontId="15" fillId="0" borderId="116" xfId="7" applyFont="1" applyFill="1" applyBorder="1" applyAlignment="1">
      <alignment vertical="center" shrinkToFit="1"/>
    </xf>
    <xf numFmtId="0" fontId="15" fillId="0" borderId="28" xfId="7" applyFont="1" applyFill="1" applyBorder="1" applyAlignment="1">
      <alignment vertical="center" shrinkToFit="1"/>
    </xf>
    <xf numFmtId="0" fontId="15" fillId="0" borderId="119" xfId="7" applyFont="1" applyFill="1" applyBorder="1" applyAlignment="1">
      <alignment vertical="center" shrinkToFit="1"/>
    </xf>
    <xf numFmtId="0" fontId="15" fillId="0" borderId="7" xfId="7" applyNumberFormat="1" applyFont="1" applyFill="1" applyBorder="1" applyAlignment="1">
      <alignment horizontal="center" vertical="center" shrinkToFit="1"/>
    </xf>
    <xf numFmtId="0" fontId="15" fillId="0" borderId="0" xfId="7" applyFont="1" applyFill="1" applyAlignment="1">
      <alignment horizontal="center" vertical="center" shrinkToFit="1"/>
    </xf>
    <xf numFmtId="0" fontId="15" fillId="0" borderId="121" xfId="7" applyFont="1" applyFill="1" applyBorder="1" applyAlignment="1">
      <alignment vertical="center" shrinkToFit="1"/>
    </xf>
    <xf numFmtId="0" fontId="15" fillId="0" borderId="27" xfId="13" applyFont="1" applyFill="1" applyBorder="1" applyAlignment="1">
      <alignment vertical="center" shrinkToFit="1"/>
    </xf>
    <xf numFmtId="0" fontId="15" fillId="0" borderId="117" xfId="7" applyFont="1" applyFill="1" applyBorder="1" applyAlignment="1">
      <alignment vertical="center" shrinkToFit="1"/>
    </xf>
    <xf numFmtId="0" fontId="15" fillId="0" borderId="31" xfId="7" applyFont="1" applyFill="1" applyBorder="1" applyAlignment="1">
      <alignment vertical="center" shrinkToFit="1"/>
    </xf>
    <xf numFmtId="0" fontId="15" fillId="0" borderId="115" xfId="13" applyFont="1" applyFill="1" applyBorder="1" applyAlignment="1">
      <alignment vertical="center" shrinkToFit="1"/>
    </xf>
    <xf numFmtId="0" fontId="15" fillId="0" borderId="54" xfId="13" applyFont="1" applyFill="1" applyBorder="1" applyAlignment="1">
      <alignment vertical="center" shrinkToFit="1"/>
    </xf>
    <xf numFmtId="0" fontId="15" fillId="0" borderId="123" xfId="7" applyFont="1" applyFill="1" applyBorder="1" applyAlignment="1">
      <alignment vertical="center" shrinkToFit="1"/>
    </xf>
    <xf numFmtId="0" fontId="15" fillId="0" borderId="116" xfId="13" applyFont="1" applyFill="1" applyBorder="1" applyAlignment="1">
      <alignment vertical="center" shrinkToFit="1"/>
    </xf>
    <xf numFmtId="0" fontId="15" fillId="0" borderId="124" xfId="7" applyFont="1" applyFill="1" applyBorder="1" applyAlignment="1">
      <alignment vertical="center" shrinkToFit="1"/>
    </xf>
    <xf numFmtId="0" fontId="15" fillId="0" borderId="117" xfId="13" applyFont="1" applyFill="1" applyBorder="1" applyAlignment="1">
      <alignment vertical="center" shrinkToFit="1"/>
    </xf>
    <xf numFmtId="0" fontId="15" fillId="0" borderId="120" xfId="13" applyFont="1" applyFill="1" applyBorder="1" applyAlignment="1">
      <alignment vertical="center" shrinkToFit="1"/>
    </xf>
    <xf numFmtId="0" fontId="15" fillId="0" borderId="125" xfId="7" applyFont="1" applyFill="1" applyBorder="1" applyAlignment="1">
      <alignment vertical="center" shrinkToFit="1"/>
    </xf>
    <xf numFmtId="0" fontId="15" fillId="0" borderId="121" xfId="13" applyFont="1" applyFill="1" applyBorder="1" applyAlignment="1">
      <alignment vertical="center" shrinkToFit="1"/>
    </xf>
    <xf numFmtId="0" fontId="15" fillId="0" borderId="128" xfId="13" applyFont="1" applyFill="1" applyBorder="1" applyAlignment="1">
      <alignment vertical="center" shrinkToFit="1"/>
    </xf>
    <xf numFmtId="0" fontId="15" fillId="0" borderId="126" xfId="7" applyFont="1" applyFill="1" applyBorder="1" applyAlignment="1">
      <alignment vertical="center" shrinkToFit="1"/>
    </xf>
    <xf numFmtId="0" fontId="15" fillId="0" borderId="31" xfId="7" applyFont="1" applyFill="1" applyBorder="1" applyAlignment="1">
      <alignment horizontal="center" vertical="center" shrinkToFit="1"/>
    </xf>
    <xf numFmtId="0" fontId="15" fillId="0" borderId="122" xfId="7" applyFont="1" applyFill="1" applyBorder="1" applyAlignment="1">
      <alignment vertical="center" shrinkToFit="1"/>
    </xf>
    <xf numFmtId="49" fontId="52" fillId="11" borderId="7" xfId="7" applyNumberFormat="1" applyFont="1" applyFill="1" applyBorder="1" applyAlignment="1">
      <alignment horizontal="left" vertical="center" shrinkToFit="1"/>
    </xf>
    <xf numFmtId="0" fontId="52" fillId="11" borderId="7" xfId="7" applyFont="1" applyFill="1" applyBorder="1" applyAlignment="1">
      <alignment vertical="center" shrinkToFit="1"/>
    </xf>
    <xf numFmtId="0" fontId="52" fillId="11" borderId="34" xfId="7" applyFont="1" applyFill="1" applyBorder="1" applyAlignment="1">
      <alignment horizontal="center" vertical="center" shrinkToFit="1"/>
    </xf>
    <xf numFmtId="0" fontId="15" fillId="0" borderId="139" xfId="7" applyFont="1" applyFill="1" applyBorder="1" applyAlignment="1">
      <alignment vertical="center" shrinkToFit="1"/>
    </xf>
    <xf numFmtId="0" fontId="15" fillId="0" borderId="140" xfId="7" applyFont="1" applyFill="1" applyBorder="1" applyAlignment="1">
      <alignment vertical="center" shrinkToFit="1"/>
    </xf>
    <xf numFmtId="49" fontId="15" fillId="0" borderId="115" xfId="7" applyNumberFormat="1" applyFont="1" applyFill="1" applyBorder="1" applyAlignment="1">
      <alignment vertical="center" shrinkToFit="1"/>
    </xf>
    <xf numFmtId="49" fontId="15" fillId="0" borderId="116" xfId="7" applyNumberFormat="1" applyFont="1" applyFill="1" applyBorder="1" applyAlignment="1">
      <alignment vertical="center" shrinkToFit="1"/>
    </xf>
    <xf numFmtId="49" fontId="15" fillId="0" borderId="116" xfId="7" applyNumberFormat="1" applyFont="1" applyFill="1" applyBorder="1" applyAlignment="1">
      <alignment horizontal="left" vertical="center" shrinkToFit="1"/>
    </xf>
    <xf numFmtId="0" fontId="17" fillId="0" borderId="0" xfId="5" applyFont="1" applyBorder="1" applyAlignment="1" applyProtection="1">
      <alignment horizontal="left"/>
    </xf>
    <xf numFmtId="49" fontId="15" fillId="0" borderId="122" xfId="7" applyNumberFormat="1" applyFont="1" applyFill="1" applyBorder="1" applyAlignment="1">
      <alignment horizontal="left" vertical="center" shrinkToFit="1"/>
    </xf>
    <xf numFmtId="0" fontId="15" fillId="0" borderId="7" xfId="7" applyFont="1" applyBorder="1" applyAlignment="1">
      <alignment horizontal="center" vertical="center" shrinkToFit="1"/>
    </xf>
    <xf numFmtId="179" fontId="22" fillId="0" borderId="31" xfId="5" applyNumberFormat="1" applyFont="1" applyFill="1" applyBorder="1" applyAlignment="1" applyProtection="1">
      <alignment vertical="center" shrinkToFit="1"/>
      <protection locked="0"/>
    </xf>
    <xf numFmtId="0" fontId="44" fillId="3" borderId="105" xfId="11" applyFont="1" applyFill="1" applyBorder="1" applyAlignment="1" applyProtection="1">
      <alignment horizontal="left" vertical="center" shrinkToFit="1"/>
    </xf>
    <xf numFmtId="0" fontId="44" fillId="0" borderId="0" xfId="11" applyFont="1" applyFill="1" applyBorder="1" applyAlignment="1" applyProtection="1">
      <alignment vertical="center"/>
    </xf>
    <xf numFmtId="0" fontId="46" fillId="2" borderId="106" xfId="0" applyFont="1" applyFill="1" applyBorder="1" applyAlignment="1" applyProtection="1">
      <alignment horizontal="center" vertical="center" shrinkToFit="1"/>
    </xf>
    <xf numFmtId="0" fontId="44" fillId="2" borderId="106" xfId="11" applyFont="1" applyFill="1" applyBorder="1" applyAlignment="1" applyProtection="1">
      <alignment horizontal="center" vertical="center"/>
    </xf>
    <xf numFmtId="0" fontId="44" fillId="0" borderId="0" xfId="0" applyFont="1" applyAlignment="1" applyProtection="1">
      <alignment vertical="center"/>
    </xf>
    <xf numFmtId="0" fontId="44" fillId="2" borderId="108" xfId="11" applyFont="1" applyFill="1" applyBorder="1" applyAlignment="1" applyProtection="1">
      <alignment horizontal="center" vertical="center" shrinkToFit="1"/>
    </xf>
    <xf numFmtId="0" fontId="44" fillId="2" borderId="111" xfId="11" applyFont="1" applyFill="1" applyBorder="1" applyAlignment="1" applyProtection="1">
      <alignment horizontal="center" vertical="center" shrinkToFit="1"/>
    </xf>
    <xf numFmtId="49" fontId="44" fillId="0" borderId="109" xfId="11" applyNumberFormat="1" applyFont="1" applyFill="1" applyBorder="1" applyAlignment="1" applyProtection="1">
      <alignment horizontal="center" vertical="center" shrinkToFit="1"/>
    </xf>
    <xf numFmtId="0" fontId="44" fillId="0" borderId="107" xfId="11" applyFont="1" applyFill="1" applyBorder="1" applyAlignment="1" applyProtection="1">
      <alignment horizontal="left" vertical="center" shrinkToFit="1"/>
    </xf>
    <xf numFmtId="0" fontId="46" fillId="0" borderId="107" xfId="13" applyFont="1" applyFill="1" applyBorder="1" applyAlignment="1" applyProtection="1">
      <alignment horizontal="center" vertical="center" shrinkToFit="1"/>
    </xf>
    <xf numFmtId="0" fontId="44" fillId="0" borderId="107" xfId="11" applyFont="1" applyFill="1" applyBorder="1" applyAlignment="1" applyProtection="1">
      <alignment vertical="center" shrinkToFit="1"/>
    </xf>
    <xf numFmtId="0" fontId="44" fillId="0" borderId="0" xfId="11" applyFont="1" applyFill="1" applyBorder="1" applyAlignment="1" applyProtection="1">
      <alignment vertical="center" shrinkToFit="1"/>
    </xf>
    <xf numFmtId="0" fontId="44" fillId="0" borderId="0" xfId="13" applyFont="1" applyFill="1" applyProtection="1">
      <alignment vertical="center"/>
    </xf>
    <xf numFmtId="0" fontId="44" fillId="9" borderId="105" xfId="11" applyFont="1" applyFill="1" applyBorder="1" applyAlignment="1" applyProtection="1">
      <alignment vertical="center" shrinkToFit="1"/>
    </xf>
    <xf numFmtId="49" fontId="44" fillId="0" borderId="0" xfId="11" applyNumberFormat="1" applyFont="1" applyFill="1" applyBorder="1" applyAlignment="1" applyProtection="1">
      <alignment horizontal="center" vertical="center" shrinkToFit="1"/>
    </xf>
    <xf numFmtId="181" fontId="50" fillId="0" borderId="0" xfId="13" applyNumberFormat="1" applyFont="1" applyFill="1" applyBorder="1" applyAlignment="1" applyProtection="1">
      <alignment horizontal="left" vertical="center" shrinkToFit="1"/>
    </xf>
    <xf numFmtId="181" fontId="50" fillId="2" borderId="106" xfId="14" applyNumberFormat="1" applyFont="1" applyFill="1" applyBorder="1" applyAlignment="1" applyProtection="1">
      <alignment horizontal="center" vertical="center" shrinkToFit="1"/>
    </xf>
    <xf numFmtId="181" fontId="50" fillId="2" borderId="105" xfId="14" applyNumberFormat="1" applyFont="1" applyFill="1" applyBorder="1" applyAlignment="1" applyProtection="1">
      <alignment horizontal="center" vertical="center" shrinkToFit="1"/>
    </xf>
    <xf numFmtId="0" fontId="44" fillId="0" borderId="0" xfId="12" applyFont="1" applyProtection="1">
      <alignment vertical="center"/>
    </xf>
    <xf numFmtId="0" fontId="44" fillId="3" borderId="107" xfId="11" applyFont="1" applyFill="1" applyBorder="1" applyAlignment="1" applyProtection="1">
      <alignment horizontal="left" vertical="center" shrinkToFit="1"/>
    </xf>
    <xf numFmtId="0" fontId="46" fillId="2" borderId="111" xfId="0" applyFont="1" applyFill="1" applyBorder="1" applyAlignment="1" applyProtection="1">
      <alignment horizontal="center" vertical="center" shrinkToFit="1"/>
    </xf>
    <xf numFmtId="0" fontId="44" fillId="2" borderId="104" xfId="11" applyFont="1" applyFill="1" applyBorder="1" applyAlignment="1" applyProtection="1">
      <alignment horizontal="center" vertical="center" shrinkToFit="1"/>
    </xf>
    <xf numFmtId="0" fontId="44" fillId="2" borderId="106" xfId="11" applyNumberFormat="1" applyFont="1" applyFill="1" applyBorder="1" applyAlignment="1" applyProtection="1">
      <alignment horizontal="center" vertical="center"/>
    </xf>
    <xf numFmtId="0" fontId="44" fillId="0" borderId="0" xfId="11" applyFont="1" applyFill="1" applyBorder="1" applyAlignment="1" applyProtection="1">
      <alignment horizontal="center" vertical="center"/>
    </xf>
    <xf numFmtId="49" fontId="15" fillId="2" borderId="105" xfId="11" applyNumberFormat="1" applyFont="1" applyFill="1" applyBorder="1" applyAlignment="1" applyProtection="1">
      <alignment horizontal="left" vertical="center" shrinkToFit="1"/>
    </xf>
    <xf numFmtId="0" fontId="44" fillId="0" borderId="0" xfId="11" applyFont="1" applyBorder="1" applyProtection="1">
      <alignment vertical="center"/>
    </xf>
    <xf numFmtId="0" fontId="14" fillId="0" borderId="0" xfId="0" applyFont="1" applyAlignment="1" applyProtection="1">
      <alignment vertical="center"/>
    </xf>
    <xf numFmtId="0" fontId="14" fillId="0" borderId="0" xfId="11" applyFont="1" applyAlignment="1" applyProtection="1">
      <alignment vertical="center"/>
    </xf>
    <xf numFmtId="49" fontId="15" fillId="0" borderId="141" xfId="11" applyNumberFormat="1" applyFont="1" applyFill="1" applyBorder="1" applyAlignment="1">
      <alignment horizontal="center" vertical="center" shrinkToFit="1"/>
    </xf>
    <xf numFmtId="49" fontId="15" fillId="0" borderId="119" xfId="11" applyNumberFormat="1" applyFont="1" applyFill="1" applyBorder="1" applyAlignment="1">
      <alignment horizontal="center" vertical="center" shrinkToFit="1"/>
    </xf>
    <xf numFmtId="49" fontId="15" fillId="0" borderId="118" xfId="11" applyNumberFormat="1" applyFont="1" applyFill="1" applyBorder="1" applyAlignment="1">
      <alignment horizontal="center" vertical="center" shrinkToFit="1"/>
    </xf>
    <xf numFmtId="49" fontId="15" fillId="0" borderId="140" xfId="11" applyNumberFormat="1" applyFont="1" applyFill="1" applyBorder="1" applyAlignment="1">
      <alignment horizontal="center" vertical="center" shrinkToFit="1"/>
    </xf>
    <xf numFmtId="49" fontId="15" fillId="0" borderId="27" xfId="13" applyNumberFormat="1" applyFont="1" applyFill="1" applyBorder="1" applyAlignment="1">
      <alignment horizontal="center" vertical="center"/>
    </xf>
    <xf numFmtId="49" fontId="15" fillId="3" borderId="117" xfId="11" applyNumberFormat="1" applyFont="1" applyFill="1" applyBorder="1" applyAlignment="1">
      <alignment horizontal="center" vertical="center" shrinkToFit="1"/>
    </xf>
    <xf numFmtId="0" fontId="46" fillId="2" borderId="106" xfId="10" applyFont="1" applyFill="1" applyBorder="1" applyAlignment="1">
      <alignment horizontal="center" vertical="center" shrinkToFit="1"/>
    </xf>
    <xf numFmtId="0" fontId="44" fillId="2" borderId="108" xfId="7" applyFont="1" applyFill="1" applyBorder="1" applyAlignment="1">
      <alignment horizontal="center" vertical="center" shrinkToFit="1"/>
    </xf>
    <xf numFmtId="0" fontId="44" fillId="2" borderId="106" xfId="7" applyFont="1" applyFill="1" applyBorder="1" applyAlignment="1">
      <alignment horizontal="center" vertical="center" shrinkToFit="1"/>
    </xf>
    <xf numFmtId="0" fontId="46" fillId="2" borderId="111" xfId="10" applyFont="1" applyFill="1" applyBorder="1" applyAlignment="1">
      <alignment horizontal="center" vertical="center" shrinkToFit="1"/>
    </xf>
    <xf numFmtId="0" fontId="46" fillId="2" borderId="108" xfId="10" applyFont="1" applyFill="1" applyBorder="1" applyAlignment="1">
      <alignment horizontal="center" vertical="center" shrinkToFit="1"/>
    </xf>
    <xf numFmtId="49" fontId="46" fillId="2" borderId="106" xfId="10" applyNumberFormat="1" applyFont="1" applyFill="1" applyBorder="1" applyAlignment="1">
      <alignment horizontal="center" vertical="center" shrinkToFit="1"/>
    </xf>
    <xf numFmtId="0" fontId="46" fillId="0" borderId="112" xfId="10" applyFont="1" applyFill="1" applyBorder="1" applyAlignment="1">
      <alignment horizontal="center" vertical="center" shrinkToFit="1"/>
    </xf>
    <xf numFmtId="0" fontId="44" fillId="0" borderId="113" xfId="7" applyFont="1" applyBorder="1" applyAlignment="1">
      <alignment horizontal="left" vertical="center" shrinkToFit="1"/>
    </xf>
    <xf numFmtId="0" fontId="46" fillId="0" borderId="114" xfId="10" applyFont="1" applyFill="1" applyBorder="1" applyAlignment="1">
      <alignment horizontal="center" vertical="center" shrinkToFit="1"/>
    </xf>
    <xf numFmtId="0" fontId="44" fillId="0" borderId="0" xfId="7" applyFont="1" applyBorder="1" applyAlignment="1">
      <alignment horizontal="left" vertical="center" shrinkToFit="1"/>
    </xf>
    <xf numFmtId="49" fontId="44" fillId="2" borderId="106" xfId="7" applyNumberFormat="1" applyFont="1" applyFill="1" applyBorder="1" applyAlignment="1">
      <alignment horizontal="center" vertical="center" shrinkToFit="1"/>
    </xf>
    <xf numFmtId="0" fontId="44" fillId="2" borderId="105" xfId="7" applyFont="1" applyFill="1" applyBorder="1" applyAlignment="1">
      <alignment horizontal="center" vertical="center" shrinkToFit="1"/>
    </xf>
    <xf numFmtId="0" fontId="44" fillId="2" borderId="111" xfId="7" applyFont="1" applyFill="1" applyBorder="1" applyAlignment="1">
      <alignment horizontal="center" vertical="center" shrinkToFit="1"/>
    </xf>
    <xf numFmtId="49" fontId="44" fillId="2" borderId="111" xfId="7" applyNumberFormat="1" applyFont="1" applyFill="1" applyBorder="1" applyAlignment="1">
      <alignment horizontal="center" vertical="center" shrinkToFit="1"/>
    </xf>
    <xf numFmtId="0" fontId="46" fillId="0" borderId="0" xfId="10" applyFont="1" applyFill="1" applyBorder="1" applyAlignment="1">
      <alignment horizontal="center" vertical="center" shrinkToFit="1"/>
    </xf>
    <xf numFmtId="0" fontId="44" fillId="0" borderId="0" xfId="7" applyFont="1" applyFill="1" applyBorder="1" applyAlignment="1">
      <alignment horizontal="left" vertical="center" shrinkToFit="1"/>
    </xf>
    <xf numFmtId="0" fontId="22" fillId="4" borderId="12" xfId="5" applyFont="1" applyFill="1" applyBorder="1" applyAlignment="1" applyProtection="1">
      <alignment horizontal="center" vertical="center" shrinkToFit="1"/>
      <protection locked="0"/>
    </xf>
    <xf numFmtId="0" fontId="22" fillId="2" borderId="142" xfId="5" applyFont="1" applyFill="1" applyBorder="1" applyAlignment="1" applyProtection="1">
      <alignment horizontal="center" vertical="center" shrinkToFit="1"/>
      <protection locked="0"/>
    </xf>
    <xf numFmtId="0" fontId="22" fillId="0" borderId="14" xfId="5" applyFont="1" applyFill="1" applyBorder="1" applyAlignment="1" applyProtection="1">
      <alignment horizontal="center" vertical="center" shrinkToFit="1"/>
    </xf>
    <xf numFmtId="0" fontId="22" fillId="2" borderId="143" xfId="5" applyFont="1" applyFill="1" applyBorder="1" applyAlignment="1" applyProtection="1">
      <alignment horizontal="center" vertical="center" shrinkToFit="1"/>
      <protection locked="0"/>
    </xf>
    <xf numFmtId="0" fontId="22" fillId="0" borderId="44" xfId="5" applyFont="1" applyFill="1" applyBorder="1" applyAlignment="1" applyProtection="1">
      <alignment horizontal="center" vertical="center" shrinkToFit="1"/>
    </xf>
    <xf numFmtId="0" fontId="44" fillId="0" borderId="28" xfId="11" applyFont="1" applyBorder="1" applyAlignment="1" applyProtection="1">
      <alignment horizontal="left" vertical="center" shrinkToFit="1"/>
    </xf>
    <xf numFmtId="0" fontId="44" fillId="0" borderId="105" xfId="11" applyFont="1" applyBorder="1" applyAlignment="1" applyProtection="1">
      <alignment horizontal="left" vertical="center" shrinkToFit="1"/>
    </xf>
    <xf numFmtId="0" fontId="44" fillId="0" borderId="104" xfId="11" applyFont="1" applyBorder="1" applyAlignment="1" applyProtection="1">
      <alignment horizontal="left" vertical="center"/>
    </xf>
    <xf numFmtId="0" fontId="44" fillId="0" borderId="28" xfId="11" applyFont="1" applyBorder="1" applyAlignment="1" applyProtection="1">
      <alignment horizontal="left" vertical="center"/>
    </xf>
    <xf numFmtId="0" fontId="44" fillId="0" borderId="105" xfId="11" applyFont="1" applyBorder="1" applyAlignment="1" applyProtection="1">
      <alignment horizontal="left" vertical="center"/>
    </xf>
    <xf numFmtId="0" fontId="44" fillId="0" borderId="0" xfId="11" applyFont="1" applyFill="1" applyBorder="1" applyAlignment="1" applyProtection="1">
      <alignment horizontal="left" vertical="center" shrinkToFit="1"/>
    </xf>
    <xf numFmtId="0" fontId="44" fillId="0" borderId="104" xfId="11" applyFont="1" applyBorder="1" applyAlignment="1" applyProtection="1">
      <alignment horizontal="left" vertical="center" shrinkToFit="1"/>
    </xf>
    <xf numFmtId="181" fontId="50" fillId="0" borderId="0" xfId="0" applyNumberFormat="1" applyFont="1" applyFill="1" applyBorder="1" applyAlignment="1" applyProtection="1">
      <alignment horizontal="left" vertical="center" shrinkToFit="1"/>
    </xf>
    <xf numFmtId="0" fontId="44" fillId="0" borderId="106" xfId="11" applyFont="1" applyFill="1" applyBorder="1" applyAlignment="1" applyProtection="1">
      <alignment horizontal="left" vertical="center"/>
    </xf>
    <xf numFmtId="0" fontId="44" fillId="0" borderId="104" xfId="11" applyFont="1" applyFill="1" applyBorder="1" applyAlignment="1" applyProtection="1">
      <alignment horizontal="left" vertical="center"/>
    </xf>
    <xf numFmtId="0" fontId="44" fillId="0" borderId="28" xfId="11" applyFont="1" applyFill="1" applyBorder="1" applyAlignment="1" applyProtection="1">
      <alignment horizontal="left" vertical="center"/>
    </xf>
    <xf numFmtId="0" fontId="44" fillId="0" borderId="105" xfId="11" applyFont="1" applyFill="1" applyBorder="1" applyAlignment="1" applyProtection="1">
      <alignment horizontal="left" vertical="center"/>
    </xf>
    <xf numFmtId="181" fontId="50" fillId="0" borderId="106" xfId="14" applyNumberFormat="1" applyFont="1" applyFill="1" applyBorder="1" applyAlignment="1" applyProtection="1">
      <alignment horizontal="left" vertical="center" shrinkToFit="1"/>
    </xf>
    <xf numFmtId="0" fontId="44" fillId="0" borderId="109" xfId="11" applyFont="1" applyBorder="1" applyAlignment="1" applyProtection="1">
      <alignment horizontal="left" vertical="center" shrinkToFit="1"/>
    </xf>
    <xf numFmtId="0" fontId="44" fillId="0" borderId="107" xfId="11" applyFont="1" applyBorder="1" applyAlignment="1" applyProtection="1">
      <alignment horizontal="left" vertical="center" shrinkToFit="1"/>
    </xf>
    <xf numFmtId="0" fontId="44" fillId="0" borderId="110" xfId="11" applyFont="1" applyBorder="1" applyAlignment="1" applyProtection="1">
      <alignment horizontal="left" vertical="center" shrinkToFit="1"/>
    </xf>
    <xf numFmtId="0" fontId="44" fillId="0" borderId="104" xfId="11" applyFont="1" applyFill="1" applyBorder="1" applyAlignment="1" applyProtection="1">
      <alignment horizontal="left" vertical="center" shrinkToFit="1"/>
    </xf>
    <xf numFmtId="0" fontId="44" fillId="0" borderId="28" xfId="11" applyFont="1" applyFill="1" applyBorder="1" applyAlignment="1" applyProtection="1">
      <alignment horizontal="left" vertical="center" shrinkToFit="1"/>
    </xf>
    <xf numFmtId="0" fontId="44" fillId="0" borderId="105" xfId="11" applyFont="1" applyFill="1" applyBorder="1" applyAlignment="1" applyProtection="1">
      <alignment horizontal="left" vertical="center" shrinkToFit="1"/>
    </xf>
    <xf numFmtId="0" fontId="44" fillId="0" borderId="0" xfId="7" applyFont="1" applyBorder="1" applyAlignment="1">
      <alignment horizontal="left" vertical="center" shrinkToFit="1"/>
    </xf>
    <xf numFmtId="0" fontId="44" fillId="0" borderId="104" xfId="7" applyFont="1" applyFill="1" applyBorder="1" applyAlignment="1">
      <alignment horizontal="left" vertical="center" shrinkToFit="1"/>
    </xf>
    <xf numFmtId="0" fontId="44" fillId="0" borderId="28" xfId="7" applyFont="1" applyFill="1" applyBorder="1" applyAlignment="1">
      <alignment horizontal="left" vertical="center" shrinkToFit="1"/>
    </xf>
    <xf numFmtId="0" fontId="44" fillId="0" borderId="105" xfId="7" applyFont="1" applyFill="1" applyBorder="1" applyAlignment="1">
      <alignment horizontal="left" vertical="center" shrinkToFit="1"/>
    </xf>
    <xf numFmtId="0" fontId="44" fillId="0" borderId="104" xfId="7" applyFont="1" applyBorder="1" applyAlignment="1">
      <alignment horizontal="left" vertical="center" shrinkToFit="1"/>
    </xf>
    <xf numFmtId="0" fontId="44" fillId="0" borderId="28" xfId="7" applyFont="1" applyBorder="1" applyAlignment="1">
      <alignment horizontal="left" vertical="center" shrinkToFit="1"/>
    </xf>
    <xf numFmtId="0" fontId="44" fillId="0" borderId="105" xfId="7" applyFont="1" applyBorder="1" applyAlignment="1">
      <alignment horizontal="left" vertical="center" shrinkToFit="1"/>
    </xf>
    <xf numFmtId="0" fontId="44" fillId="0" borderId="109" xfId="7" applyFont="1" applyBorder="1" applyAlignment="1">
      <alignment horizontal="left" vertical="center" shrinkToFit="1"/>
    </xf>
    <xf numFmtId="0" fontId="44" fillId="0" borderId="107" xfId="7" applyFont="1" applyBorder="1" applyAlignment="1">
      <alignment horizontal="left" vertical="center" shrinkToFit="1"/>
    </xf>
    <xf numFmtId="0" fontId="44" fillId="0" borderId="110" xfId="7" applyFont="1" applyBorder="1" applyAlignment="1">
      <alignment horizontal="left" vertical="center" shrinkToFit="1"/>
    </xf>
    <xf numFmtId="0" fontId="44" fillId="9" borderId="104" xfId="7" applyFont="1" applyFill="1" applyBorder="1" applyAlignment="1">
      <alignment horizontal="center" vertical="center" shrinkToFit="1"/>
    </xf>
    <xf numFmtId="0" fontId="44" fillId="9" borderId="28" xfId="7" applyFont="1" applyFill="1" applyBorder="1" applyAlignment="1">
      <alignment horizontal="center" vertical="center" shrinkToFit="1"/>
    </xf>
    <xf numFmtId="0" fontId="44" fillId="9" borderId="105" xfId="7" applyFont="1" applyFill="1" applyBorder="1" applyAlignment="1">
      <alignment horizontal="center" vertical="center" shrinkToFit="1"/>
    </xf>
    <xf numFmtId="9" fontId="45" fillId="2" borderId="32" xfId="8" applyNumberFormat="1" applyFont="1" applyFill="1" applyBorder="1" applyAlignment="1" applyProtection="1">
      <alignment horizontal="center" vertical="center" shrinkToFit="1"/>
      <protection locked="0"/>
    </xf>
    <xf numFmtId="9" fontId="45" fillId="2" borderId="19" xfId="8" applyNumberFormat="1" applyFont="1" applyFill="1" applyBorder="1" applyAlignment="1" applyProtection="1">
      <alignment horizontal="center" vertical="center" shrinkToFit="1"/>
      <protection locked="0"/>
    </xf>
    <xf numFmtId="49" fontId="71" fillId="3" borderId="7" xfId="1" applyNumberFormat="1" applyFont="1" applyFill="1" applyBorder="1" applyAlignment="1" applyProtection="1">
      <alignment horizontal="center" vertical="center" shrinkToFit="1"/>
      <protection locked="0"/>
    </xf>
    <xf numFmtId="49" fontId="45" fillId="3" borderId="7" xfId="1" applyNumberFormat="1" applyFont="1" applyFill="1" applyBorder="1" applyAlignment="1" applyProtection="1">
      <alignment horizontal="center" vertical="center" shrinkToFit="1"/>
      <protection locked="0"/>
    </xf>
    <xf numFmtId="0" fontId="44" fillId="9" borderId="104" xfId="7" applyFont="1" applyFill="1" applyBorder="1" applyAlignment="1">
      <alignment horizontal="center" vertical="center"/>
    </xf>
    <xf numFmtId="0" fontId="44" fillId="9" borderId="28" xfId="7" applyFont="1" applyFill="1" applyBorder="1" applyAlignment="1">
      <alignment horizontal="center" vertical="center"/>
    </xf>
    <xf numFmtId="0" fontId="44" fillId="9" borderId="105" xfId="7" applyFont="1" applyFill="1" applyBorder="1" applyAlignment="1">
      <alignment horizontal="center" vertical="center"/>
    </xf>
    <xf numFmtId="0" fontId="44" fillId="0" borderId="0" xfId="1" applyFont="1" applyFill="1" applyAlignment="1" applyProtection="1">
      <alignment horizontal="left" vertical="center" wrapText="1"/>
    </xf>
    <xf numFmtId="49" fontId="44" fillId="0" borderId="0" xfId="1" applyNumberFormat="1" applyFont="1" applyAlignment="1" applyProtection="1">
      <alignment horizontal="left" vertical="center" wrapText="1" shrinkToFit="1"/>
    </xf>
    <xf numFmtId="49" fontId="44" fillId="0" borderId="0" xfId="1" applyNumberFormat="1" applyFont="1" applyAlignment="1" applyProtection="1">
      <alignment horizontal="left" vertical="center" shrinkToFit="1"/>
    </xf>
    <xf numFmtId="49" fontId="44" fillId="0" borderId="43" xfId="1" applyNumberFormat="1" applyFont="1" applyBorder="1" applyAlignment="1" applyProtection="1">
      <alignment horizontal="left" vertical="center" shrinkToFit="1"/>
    </xf>
    <xf numFmtId="49" fontId="44" fillId="0" borderId="0" xfId="1" applyNumberFormat="1" applyFont="1" applyFill="1" applyAlignment="1" applyProtection="1">
      <alignment horizontal="left" vertical="center" wrapText="1"/>
    </xf>
    <xf numFmtId="0" fontId="44" fillId="0" borderId="104" xfId="11" applyFont="1" applyBorder="1" applyAlignment="1">
      <alignment horizontal="left" vertical="center" shrinkToFit="1"/>
    </xf>
    <xf numFmtId="0" fontId="44" fillId="0" borderId="28" xfId="11" applyFont="1" applyBorder="1" applyAlignment="1">
      <alignment horizontal="left" vertical="center" shrinkToFit="1"/>
    </xf>
    <xf numFmtId="0" fontId="44" fillId="0" borderId="105" xfId="11" applyFont="1" applyBorder="1" applyAlignment="1">
      <alignment horizontal="left" vertical="center" shrinkToFit="1"/>
    </xf>
    <xf numFmtId="38" fontId="45" fillId="2" borderId="7" xfId="8" applyFont="1" applyFill="1" applyBorder="1" applyAlignment="1" applyProtection="1">
      <alignment horizontal="center" vertical="center" shrinkToFit="1"/>
      <protection locked="0"/>
    </xf>
    <xf numFmtId="38" fontId="45" fillId="0" borderId="7" xfId="8" applyFont="1" applyFill="1" applyBorder="1" applyAlignment="1" applyProtection="1">
      <alignment horizontal="center" vertical="center" shrinkToFit="1"/>
    </xf>
    <xf numFmtId="0" fontId="47" fillId="8" borderId="0" xfId="7" applyFont="1" applyFill="1" applyBorder="1" applyAlignment="1" applyProtection="1">
      <alignment horizontal="left" vertical="center"/>
    </xf>
    <xf numFmtId="0" fontId="44" fillId="3" borderId="109" xfId="11" applyFont="1" applyFill="1" applyBorder="1" applyAlignment="1" applyProtection="1">
      <alignment horizontal="left" vertical="center" shrinkToFit="1"/>
    </xf>
    <xf numFmtId="0" fontId="44" fillId="3" borderId="107" xfId="11" applyFont="1" applyFill="1" applyBorder="1" applyAlignment="1" applyProtection="1">
      <alignment horizontal="left" vertical="center" shrinkToFit="1"/>
    </xf>
    <xf numFmtId="0" fontId="44" fillId="0" borderId="106" xfId="11" applyFont="1" applyFill="1" applyBorder="1" applyAlignment="1" applyProtection="1">
      <alignment horizontal="left" vertical="center" shrinkToFit="1"/>
    </xf>
    <xf numFmtId="0" fontId="44" fillId="0" borderId="104" xfId="11" applyFont="1" applyFill="1" applyBorder="1" applyAlignment="1" applyProtection="1">
      <alignment vertical="center"/>
    </xf>
    <xf numFmtId="0" fontId="44" fillId="0" borderId="28" xfId="11" applyFont="1" applyFill="1" applyBorder="1" applyAlignment="1" applyProtection="1">
      <alignment vertical="center"/>
    </xf>
    <xf numFmtId="0" fontId="44" fillId="0" borderId="105" xfId="11" applyFont="1" applyFill="1" applyBorder="1" applyAlignment="1" applyProtection="1">
      <alignment vertical="center"/>
    </xf>
    <xf numFmtId="0" fontId="44" fillId="0" borderId="129" xfId="11" applyFont="1" applyFill="1" applyBorder="1" applyAlignment="1" applyProtection="1">
      <alignment horizontal="left" vertical="center"/>
    </xf>
    <xf numFmtId="0" fontId="44" fillId="0" borderId="130" xfId="11" applyFont="1" applyFill="1" applyBorder="1" applyAlignment="1" applyProtection="1">
      <alignment horizontal="left" vertical="center"/>
    </xf>
    <xf numFmtId="0" fontId="44" fillId="0" borderId="114" xfId="11" applyFont="1" applyFill="1" applyBorder="1" applyAlignment="1" applyProtection="1">
      <alignment horizontal="left" vertical="center"/>
    </xf>
    <xf numFmtId="181" fontId="50" fillId="0" borderId="104" xfId="14" applyNumberFormat="1" applyFont="1" applyFill="1" applyBorder="1" applyAlignment="1" applyProtection="1">
      <alignment horizontal="left" vertical="center" shrinkToFit="1"/>
    </xf>
    <xf numFmtId="181" fontId="50" fillId="0" borderId="28" xfId="14" applyNumberFormat="1" applyFont="1" applyFill="1" applyBorder="1" applyAlignment="1" applyProtection="1">
      <alignment horizontal="left" vertical="center" shrinkToFit="1"/>
    </xf>
    <xf numFmtId="181" fontId="50" fillId="0" borderId="105" xfId="14" applyNumberFormat="1" applyFont="1" applyFill="1" applyBorder="1" applyAlignment="1" applyProtection="1">
      <alignment horizontal="left" vertical="center" shrinkToFit="1"/>
    </xf>
    <xf numFmtId="0" fontId="44" fillId="3" borderId="106" xfId="11" applyFont="1" applyFill="1" applyBorder="1" applyAlignment="1" applyProtection="1">
      <alignment horizontal="left" vertical="center" shrinkToFit="1"/>
    </xf>
    <xf numFmtId="0" fontId="44" fillId="3" borderId="104" xfId="11" applyFont="1" applyFill="1" applyBorder="1" applyAlignment="1" applyProtection="1">
      <alignment horizontal="left" vertical="center" shrinkToFit="1"/>
    </xf>
    <xf numFmtId="0" fontId="44" fillId="3" borderId="28" xfId="11" applyFont="1" applyFill="1" applyBorder="1" applyAlignment="1" applyProtection="1">
      <alignment horizontal="left" vertical="center" shrinkToFit="1"/>
    </xf>
    <xf numFmtId="0" fontId="44" fillId="3" borderId="105" xfId="11" applyFont="1" applyFill="1" applyBorder="1" applyAlignment="1" applyProtection="1">
      <alignment horizontal="left" vertical="center" shrinkToFit="1"/>
    </xf>
    <xf numFmtId="0" fontId="44" fillId="9" borderId="104" xfId="11" applyFont="1" applyFill="1" applyBorder="1" applyAlignment="1" applyProtection="1">
      <alignment horizontal="center" vertical="center" shrinkToFit="1"/>
    </xf>
    <xf numFmtId="0" fontId="44" fillId="9" borderId="28" xfId="11" applyFont="1" applyFill="1" applyBorder="1" applyAlignment="1" applyProtection="1">
      <alignment horizontal="center" vertical="center" shrinkToFit="1"/>
    </xf>
    <xf numFmtId="0" fontId="44" fillId="9" borderId="105" xfId="11" applyFont="1" applyFill="1" applyBorder="1" applyAlignment="1" applyProtection="1">
      <alignment horizontal="center" vertical="center" shrinkToFit="1"/>
    </xf>
    <xf numFmtId="0" fontId="44" fillId="9" borderId="106" xfId="11" applyFont="1" applyFill="1" applyBorder="1" applyAlignment="1" applyProtection="1">
      <alignment horizontal="center" vertical="center"/>
    </xf>
    <xf numFmtId="0" fontId="44" fillId="9" borderId="28" xfId="11" applyFont="1" applyFill="1" applyBorder="1" applyAlignment="1" applyProtection="1">
      <alignment horizontal="center" vertical="center"/>
    </xf>
    <xf numFmtId="0" fontId="44" fillId="9" borderId="106" xfId="11" applyFont="1" applyFill="1" applyBorder="1" applyAlignment="1" applyProtection="1">
      <alignment horizontal="center" vertical="center" shrinkToFit="1"/>
    </xf>
    <xf numFmtId="181" fontId="50" fillId="9" borderId="105" xfId="14" applyNumberFormat="1" applyFont="1" applyFill="1" applyBorder="1" applyAlignment="1" applyProtection="1">
      <alignment horizontal="center" vertical="center" shrinkToFit="1"/>
    </xf>
    <xf numFmtId="181" fontId="50" fillId="9" borderId="106" xfId="14" applyNumberFormat="1" applyFont="1" applyFill="1" applyBorder="1" applyAlignment="1" applyProtection="1">
      <alignment horizontal="center" vertical="center" shrinkToFit="1"/>
    </xf>
    <xf numFmtId="0" fontId="44" fillId="0" borderId="0" xfId="11" applyFont="1" applyFill="1" applyBorder="1" applyAlignment="1" applyProtection="1">
      <alignment vertical="center"/>
    </xf>
    <xf numFmtId="0" fontId="46" fillId="0" borderId="106" xfId="11" applyFont="1" applyFill="1" applyBorder="1" applyAlignment="1" applyProtection="1">
      <alignment horizontal="left" vertical="center" shrinkToFit="1"/>
    </xf>
    <xf numFmtId="0" fontId="44" fillId="9" borderId="104" xfId="11" applyFont="1" applyFill="1" applyBorder="1" applyAlignment="1" applyProtection="1">
      <alignment horizontal="center" vertical="center"/>
    </xf>
    <xf numFmtId="0" fontId="44" fillId="9" borderId="105" xfId="11" applyFont="1" applyFill="1" applyBorder="1" applyAlignment="1" applyProtection="1">
      <alignment horizontal="center" vertical="center"/>
    </xf>
    <xf numFmtId="0" fontId="44" fillId="4" borderId="112" xfId="11" applyFont="1" applyFill="1" applyBorder="1" applyAlignment="1" applyProtection="1">
      <alignment horizontal="left" vertical="center" shrinkToFit="1"/>
    </xf>
    <xf numFmtId="0" fontId="44" fillId="4" borderId="28" xfId="11" applyFont="1" applyFill="1" applyBorder="1" applyAlignment="1" applyProtection="1">
      <alignment horizontal="left" vertical="center" shrinkToFit="1"/>
    </xf>
    <xf numFmtId="0" fontId="44" fillId="4" borderId="105" xfId="11" applyFont="1" applyFill="1" applyBorder="1" applyAlignment="1" applyProtection="1">
      <alignment horizontal="left" vertical="center" shrinkToFit="1"/>
    </xf>
    <xf numFmtId="0" fontId="14" fillId="0" borderId="48" xfId="0" applyFont="1" applyFill="1" applyBorder="1" applyAlignment="1" applyProtection="1">
      <alignment horizontal="left" vertical="center" wrapText="1"/>
    </xf>
    <xf numFmtId="0" fontId="15" fillId="0" borderId="18" xfId="0" applyFont="1" applyFill="1" applyBorder="1" applyAlignment="1" applyProtection="1">
      <alignment horizontal="center" vertical="top"/>
    </xf>
    <xf numFmtId="0" fontId="15" fillId="0" borderId="35" xfId="0" applyFont="1" applyFill="1" applyBorder="1" applyAlignment="1" applyProtection="1">
      <alignment horizontal="center" vertical="top"/>
    </xf>
    <xf numFmtId="0" fontId="16" fillId="2" borderId="23" xfId="0" applyFont="1" applyFill="1" applyBorder="1" applyAlignment="1" applyProtection="1">
      <alignment horizontal="left" vertical="center"/>
      <protection locked="0"/>
    </xf>
    <xf numFmtId="0" fontId="16" fillId="2" borderId="21" xfId="0" applyFont="1" applyFill="1" applyBorder="1" applyAlignment="1" applyProtection="1">
      <alignment horizontal="left" vertical="center"/>
      <protection locked="0"/>
    </xf>
    <xf numFmtId="0" fontId="16" fillId="2" borderId="24" xfId="0" applyFont="1" applyFill="1" applyBorder="1" applyAlignment="1" applyProtection="1">
      <alignment horizontal="left" vertical="center"/>
      <protection locked="0"/>
    </xf>
    <xf numFmtId="38" fontId="22" fillId="0" borderId="7" xfId="2" applyFont="1" applyBorder="1" applyAlignment="1" applyProtection="1">
      <alignment horizontal="left" vertical="center" wrapText="1"/>
    </xf>
    <xf numFmtId="179" fontId="12" fillId="0" borderId="12" xfId="2" applyNumberFormat="1" applyFont="1" applyFill="1" applyBorder="1" applyAlignment="1" applyProtection="1">
      <alignment horizontal="right" vertical="center"/>
    </xf>
    <xf numFmtId="179" fontId="12" fillId="0" borderId="13" xfId="2" applyNumberFormat="1" applyFont="1" applyFill="1" applyBorder="1" applyAlignment="1" applyProtection="1">
      <alignment horizontal="right" vertical="center"/>
    </xf>
    <xf numFmtId="38" fontId="39" fillId="0" borderId="49" xfId="2" applyFont="1" applyBorder="1" applyAlignment="1" applyProtection="1">
      <alignment horizontal="center" vertical="top"/>
    </xf>
    <xf numFmtId="38" fontId="39" fillId="0" borderId="42" xfId="2" applyFont="1" applyBorder="1" applyAlignment="1" applyProtection="1">
      <alignment horizontal="center" vertical="top"/>
    </xf>
    <xf numFmtId="38" fontId="38" fillId="0" borderId="74" xfId="2" applyFont="1" applyBorder="1" applyAlignment="1" applyProtection="1">
      <alignment horizontal="left" vertical="center" wrapText="1"/>
    </xf>
    <xf numFmtId="38" fontId="38" fillId="0" borderId="77" xfId="2" applyFont="1" applyBorder="1" applyAlignment="1" applyProtection="1">
      <alignment horizontal="left" vertical="center" wrapText="1"/>
    </xf>
    <xf numFmtId="38" fontId="38" fillId="0" borderId="2" xfId="2" applyFont="1" applyBorder="1" applyAlignment="1" applyProtection="1">
      <alignment horizontal="left" vertical="center" wrapText="1"/>
    </xf>
    <xf numFmtId="38" fontId="12" fillId="0" borderId="7" xfId="2" applyFont="1" applyBorder="1" applyAlignment="1" applyProtection="1">
      <alignment horizontal="left" vertical="center"/>
    </xf>
    <xf numFmtId="38" fontId="14" fillId="0" borderId="7" xfId="2" applyFont="1" applyBorder="1" applyAlignment="1" applyProtection="1">
      <alignment horizontal="left" vertical="center" wrapText="1" shrinkToFit="1"/>
    </xf>
    <xf numFmtId="38" fontId="14" fillId="0" borderId="7" xfId="2" applyFont="1" applyBorder="1" applyAlignment="1" applyProtection="1">
      <alignment horizontal="left" vertical="center" shrinkToFit="1"/>
    </xf>
    <xf numFmtId="38" fontId="22" fillId="0" borderId="7" xfId="2" applyFont="1" applyBorder="1" applyAlignment="1" applyProtection="1">
      <alignment horizontal="left" vertical="center" shrinkToFit="1"/>
    </xf>
    <xf numFmtId="38" fontId="14" fillId="0" borderId="34" xfId="2" applyFont="1" applyBorder="1" applyAlignment="1" applyProtection="1">
      <alignment horizontal="left" vertical="center" shrinkToFit="1"/>
    </xf>
    <xf numFmtId="38" fontId="38" fillId="0" borderId="40" xfId="2" applyFont="1" applyBorder="1" applyAlignment="1" applyProtection="1">
      <alignment horizontal="left" vertical="center" wrapText="1"/>
    </xf>
    <xf numFmtId="38" fontId="38" fillId="0" borderId="7" xfId="2" applyFont="1" applyBorder="1" applyAlignment="1" applyProtection="1">
      <alignment horizontal="left" vertical="center" wrapText="1"/>
    </xf>
    <xf numFmtId="179" fontId="12" fillId="0" borderId="2" xfId="2" applyNumberFormat="1" applyFont="1" applyFill="1" applyBorder="1" applyAlignment="1" applyProtection="1">
      <alignment horizontal="right" vertical="center"/>
    </xf>
    <xf numFmtId="179" fontId="12" fillId="0" borderId="3" xfId="2" applyNumberFormat="1" applyFont="1" applyFill="1" applyBorder="1" applyAlignment="1" applyProtection="1">
      <alignment horizontal="right" vertical="center"/>
    </xf>
    <xf numFmtId="179" fontId="12" fillId="0" borderId="7" xfId="2" applyNumberFormat="1" applyFont="1" applyFill="1" applyBorder="1" applyAlignment="1" applyProtection="1">
      <alignment horizontal="right" vertical="center"/>
    </xf>
    <xf numFmtId="179" fontId="12" fillId="0" borderId="32" xfId="2" applyNumberFormat="1" applyFont="1" applyFill="1" applyBorder="1" applyAlignment="1" applyProtection="1">
      <alignment horizontal="right" vertical="center"/>
    </xf>
    <xf numFmtId="38" fontId="38" fillId="0" borderId="31" xfId="2" applyFont="1" applyBorder="1" applyAlignment="1" applyProtection="1">
      <alignment horizontal="center" vertical="center" wrapText="1"/>
    </xf>
    <xf numFmtId="38" fontId="38" fillId="0" borderId="7" xfId="2" applyFont="1" applyBorder="1" applyAlignment="1" applyProtection="1">
      <alignment horizontal="center" vertical="center" wrapText="1"/>
    </xf>
    <xf numFmtId="38" fontId="12" fillId="0" borderId="31" xfId="2" applyFont="1" applyBorder="1" applyAlignment="1" applyProtection="1">
      <alignment horizontal="center" vertical="center"/>
    </xf>
    <xf numFmtId="38" fontId="12" fillId="0" borderId="7" xfId="2" applyFont="1" applyBorder="1" applyAlignment="1" applyProtection="1">
      <alignment horizontal="center" vertical="center"/>
    </xf>
    <xf numFmtId="38" fontId="12" fillId="0" borderId="16" xfId="2" applyFont="1" applyBorder="1" applyAlignment="1" applyProtection="1">
      <alignment horizontal="center" vertical="top"/>
    </xf>
    <xf numFmtId="38" fontId="12" fillId="0" borderId="18" xfId="2" applyFont="1" applyBorder="1" applyAlignment="1" applyProtection="1">
      <alignment horizontal="center" vertical="top"/>
    </xf>
    <xf numFmtId="38" fontId="38" fillId="0" borderId="1" xfId="2" applyFont="1" applyBorder="1" applyAlignment="1" applyProtection="1">
      <alignment horizontal="left" vertical="center" wrapText="1"/>
    </xf>
    <xf numFmtId="38" fontId="39" fillId="0" borderId="39" xfId="2" applyFont="1" applyBorder="1" applyAlignment="1" applyProtection="1">
      <alignment horizontal="center" vertical="top"/>
    </xf>
    <xf numFmtId="38" fontId="39" fillId="0" borderId="88" xfId="2" applyFont="1" applyBorder="1" applyAlignment="1" applyProtection="1">
      <alignment horizontal="center" vertical="top"/>
    </xf>
    <xf numFmtId="38" fontId="38" fillId="0" borderId="11" xfId="2" applyFont="1" applyBorder="1" applyAlignment="1" applyProtection="1">
      <alignment horizontal="left" vertical="center" wrapText="1"/>
    </xf>
    <xf numFmtId="38" fontId="38" fillId="0" borderId="12" xfId="2" applyFont="1" applyBorder="1" applyAlignment="1" applyProtection="1">
      <alignment horizontal="left" vertical="center" wrapText="1"/>
    </xf>
    <xf numFmtId="38" fontId="12" fillId="0" borderId="80" xfId="2" applyFont="1" applyBorder="1" applyAlignment="1" applyProtection="1">
      <alignment horizontal="left" vertical="top"/>
    </xf>
    <xf numFmtId="38" fontId="12" fillId="0" borderId="72" xfId="2" applyFont="1" applyBorder="1" applyAlignment="1" applyProtection="1">
      <alignment horizontal="left" vertical="top"/>
    </xf>
    <xf numFmtId="179" fontId="12" fillId="0" borderId="75" xfId="2" applyNumberFormat="1" applyFont="1" applyFill="1" applyBorder="1" applyAlignment="1" applyProtection="1">
      <alignment horizontal="right" vertical="center"/>
    </xf>
    <xf numFmtId="179" fontId="12" fillId="0" borderId="48" xfId="2" applyNumberFormat="1" applyFont="1" applyFill="1" applyBorder="1" applyAlignment="1" applyProtection="1">
      <alignment horizontal="right" vertical="center"/>
    </xf>
    <xf numFmtId="38" fontId="12" fillId="0" borderId="32" xfId="2" applyFont="1" applyFill="1" applyBorder="1" applyAlignment="1" applyProtection="1">
      <alignment horizontal="right" vertical="center"/>
    </xf>
    <xf numFmtId="38" fontId="12" fillId="0" borderId="33" xfId="2" applyFont="1" applyFill="1" applyBorder="1" applyAlignment="1" applyProtection="1">
      <alignment horizontal="right" vertical="center"/>
    </xf>
    <xf numFmtId="38" fontId="12" fillId="0" borderId="32" xfId="2" applyNumberFormat="1" applyFont="1" applyFill="1" applyBorder="1" applyAlignment="1" applyProtection="1">
      <alignment horizontal="right" vertical="center"/>
    </xf>
    <xf numFmtId="38" fontId="12" fillId="0" borderId="33" xfId="2" applyNumberFormat="1" applyFont="1" applyFill="1" applyBorder="1" applyAlignment="1" applyProtection="1">
      <alignment horizontal="right" vertical="center"/>
    </xf>
    <xf numFmtId="38" fontId="15" fillId="0" borderId="60" xfId="2" applyFont="1" applyFill="1" applyBorder="1" applyAlignment="1" applyProtection="1">
      <alignment horizontal="center" vertical="center"/>
    </xf>
    <xf numFmtId="38" fontId="15" fillId="0" borderId="47" xfId="2" applyFont="1" applyFill="1" applyBorder="1" applyAlignment="1" applyProtection="1">
      <alignment horizontal="center" vertical="center"/>
    </xf>
    <xf numFmtId="38" fontId="15" fillId="0" borderId="52" xfId="2" applyFont="1" applyFill="1" applyBorder="1" applyAlignment="1" applyProtection="1">
      <alignment horizontal="center" vertical="center"/>
    </xf>
    <xf numFmtId="38" fontId="22" fillId="0" borderId="32" xfId="2" applyFont="1" applyBorder="1" applyAlignment="1" applyProtection="1">
      <alignment horizontal="left" vertical="center" wrapText="1"/>
    </xf>
    <xf numFmtId="38" fontId="22" fillId="0" borderId="33" xfId="2" applyFont="1" applyBorder="1" applyAlignment="1" applyProtection="1">
      <alignment horizontal="left" vertical="center" wrapText="1"/>
    </xf>
    <xf numFmtId="38" fontId="22" fillId="0" borderId="19" xfId="2" applyFont="1" applyBorder="1" applyAlignment="1" applyProtection="1">
      <alignment horizontal="left" vertical="center" wrapText="1"/>
    </xf>
    <xf numFmtId="38" fontId="22" fillId="0" borderId="32" xfId="2" applyFont="1" applyBorder="1" applyAlignment="1" applyProtection="1">
      <alignment horizontal="left" wrapText="1"/>
    </xf>
    <xf numFmtId="38" fontId="22" fillId="0" borderId="33" xfId="2" applyFont="1" applyBorder="1" applyAlignment="1" applyProtection="1">
      <alignment horizontal="left" wrapText="1"/>
    </xf>
    <xf numFmtId="38" fontId="22" fillId="0" borderId="19" xfId="2" applyFont="1" applyBorder="1" applyAlignment="1" applyProtection="1">
      <alignment horizontal="left" wrapText="1"/>
    </xf>
    <xf numFmtId="38" fontId="22" fillId="0" borderId="34" xfId="2" applyFont="1" applyBorder="1" applyAlignment="1" applyProtection="1">
      <alignment horizontal="center" vertical="center" wrapText="1"/>
    </xf>
    <xf numFmtId="38" fontId="22" fillId="0" borderId="31" xfId="2" applyFont="1" applyBorder="1" applyAlignment="1" applyProtection="1">
      <alignment horizontal="center" vertical="center" wrapText="1"/>
    </xf>
    <xf numFmtId="38" fontId="19" fillId="0" borderId="48" xfId="2" applyFont="1" applyBorder="1" applyAlignment="1" applyProtection="1">
      <alignment horizontal="left" vertical="center" wrapText="1"/>
    </xf>
    <xf numFmtId="0" fontId="13" fillId="0" borderId="0" xfId="0" applyFont="1" applyFill="1" applyBorder="1" applyAlignment="1" applyProtection="1">
      <alignment horizontal="distributed" vertical="center"/>
    </xf>
    <xf numFmtId="38" fontId="38" fillId="0" borderId="12" xfId="2" applyFont="1" applyBorder="1" applyAlignment="1" applyProtection="1">
      <alignment horizontal="center" vertical="center" wrapText="1"/>
    </xf>
    <xf numFmtId="38" fontId="38" fillId="0" borderId="34" xfId="2" applyFont="1" applyBorder="1" applyAlignment="1" applyProtection="1">
      <alignment horizontal="left" vertical="center" wrapText="1"/>
    </xf>
    <xf numFmtId="38" fontId="38" fillId="0" borderId="22" xfId="2" applyFont="1" applyBorder="1" applyAlignment="1" applyProtection="1">
      <alignment horizontal="left" vertical="center" wrapText="1"/>
    </xf>
    <xf numFmtId="38" fontId="12" fillId="0" borderId="12" xfId="2" applyFont="1" applyBorder="1" applyAlignment="1" applyProtection="1">
      <alignment horizontal="left" vertical="center"/>
    </xf>
    <xf numFmtId="0" fontId="13" fillId="0" borderId="0" xfId="0" applyFont="1" applyFill="1" applyBorder="1" applyAlignment="1" applyProtection="1">
      <alignment horizontal="center" vertical="center" shrinkToFit="1"/>
    </xf>
    <xf numFmtId="0" fontId="13" fillId="2" borderId="0" xfId="0" applyFont="1" applyFill="1" applyBorder="1" applyAlignment="1" applyProtection="1">
      <alignment horizontal="center" vertical="center" wrapText="1" shrinkToFit="1"/>
      <protection locked="0"/>
    </xf>
    <xf numFmtId="0" fontId="16" fillId="2" borderId="23" xfId="0" applyFont="1" applyFill="1" applyBorder="1" applyAlignment="1" applyProtection="1">
      <alignment horizontal="left" vertical="center" shrinkToFit="1"/>
      <protection locked="0"/>
    </xf>
    <xf numFmtId="0" fontId="16" fillId="2" borderId="21" xfId="0" applyFont="1" applyFill="1" applyBorder="1" applyAlignment="1" applyProtection="1">
      <alignment horizontal="left" vertical="center" shrinkToFit="1"/>
      <protection locked="0"/>
    </xf>
    <xf numFmtId="0" fontId="16" fillId="2" borderId="24" xfId="0" applyFont="1" applyFill="1" applyBorder="1" applyAlignment="1" applyProtection="1">
      <alignment horizontal="left" vertical="center" shrinkToFit="1"/>
      <protection locked="0"/>
    </xf>
    <xf numFmtId="0" fontId="14" fillId="0" borderId="1" xfId="0" applyFont="1" applyFill="1" applyBorder="1" applyAlignment="1" applyProtection="1">
      <alignment horizontal="left" vertical="center" wrapText="1"/>
    </xf>
    <xf numFmtId="0" fontId="14" fillId="0" borderId="2" xfId="0" applyFont="1" applyFill="1" applyBorder="1" applyAlignment="1" applyProtection="1">
      <alignment horizontal="left" vertical="center" wrapText="1"/>
    </xf>
    <xf numFmtId="0" fontId="14" fillId="0" borderId="6" xfId="0" applyFont="1" applyFill="1" applyBorder="1" applyAlignment="1" applyProtection="1">
      <alignment horizontal="left" vertical="center" wrapText="1"/>
    </xf>
    <xf numFmtId="0" fontId="14" fillId="0" borderId="7" xfId="0" applyFont="1" applyFill="1" applyBorder="1" applyAlignment="1" applyProtection="1">
      <alignment horizontal="left" vertical="center" wrapText="1"/>
    </xf>
    <xf numFmtId="3" fontId="15" fillId="0" borderId="7" xfId="0" applyNumberFormat="1" applyFont="1" applyFill="1" applyBorder="1" applyAlignment="1" applyProtection="1">
      <alignment horizontal="right" vertical="center"/>
    </xf>
    <xf numFmtId="3" fontId="15" fillId="0" borderId="32" xfId="0" applyNumberFormat="1" applyFont="1" applyFill="1" applyBorder="1" applyAlignment="1" applyProtection="1">
      <alignment horizontal="right" vertical="center"/>
    </xf>
    <xf numFmtId="3" fontId="15" fillId="0" borderId="2" xfId="0" applyNumberFormat="1" applyFont="1" applyFill="1" applyBorder="1" applyAlignment="1" applyProtection="1">
      <alignment horizontal="center" vertical="center"/>
    </xf>
    <xf numFmtId="0" fontId="16" fillId="2" borderId="8" xfId="0" applyFont="1" applyFill="1" applyBorder="1" applyAlignment="1" applyProtection="1">
      <alignment horizontal="left" vertical="center"/>
      <protection locked="0"/>
    </xf>
    <xf numFmtId="0" fontId="16" fillId="2" borderId="9" xfId="0" applyFont="1" applyFill="1" applyBorder="1" applyAlignment="1" applyProtection="1">
      <alignment horizontal="left" vertical="center"/>
      <protection locked="0"/>
    </xf>
    <xf numFmtId="0" fontId="16" fillId="2" borderId="10" xfId="0" applyFont="1" applyFill="1" applyBorder="1" applyAlignment="1" applyProtection="1">
      <alignment horizontal="left" vertical="center"/>
      <protection locked="0"/>
    </xf>
    <xf numFmtId="0" fontId="14" fillId="0" borderId="19" xfId="0" applyFont="1" applyFill="1" applyBorder="1" applyAlignment="1" applyProtection="1">
      <alignment vertical="center"/>
    </xf>
    <xf numFmtId="0" fontId="14" fillId="0" borderId="7" xfId="0" applyFont="1" applyFill="1" applyBorder="1" applyAlignment="1" applyProtection="1">
      <alignment vertical="center"/>
    </xf>
    <xf numFmtId="0" fontId="14" fillId="0" borderId="66" xfId="0" applyFont="1" applyFill="1" applyBorder="1" applyAlignment="1" applyProtection="1">
      <alignment horizontal="left" vertical="top" wrapText="1"/>
    </xf>
    <xf numFmtId="0" fontId="14" fillId="0" borderId="0" xfId="0" applyFont="1" applyFill="1" applyBorder="1" applyAlignment="1" applyProtection="1">
      <alignment horizontal="left" vertical="top" wrapText="1"/>
    </xf>
    <xf numFmtId="0" fontId="14" fillId="0" borderId="43" xfId="0" applyFont="1" applyFill="1" applyBorder="1" applyAlignment="1" applyProtection="1">
      <alignment horizontal="left" vertical="top" wrapText="1"/>
    </xf>
    <xf numFmtId="0" fontId="14" fillId="0" borderId="65" xfId="0" applyFont="1" applyFill="1" applyBorder="1" applyAlignment="1" applyProtection="1">
      <alignment horizontal="left" vertical="top" wrapText="1"/>
    </xf>
    <xf numFmtId="0" fontId="14" fillId="0" borderId="9" xfId="0" applyFont="1" applyFill="1" applyBorder="1" applyAlignment="1" applyProtection="1">
      <alignment horizontal="left" vertical="top" wrapText="1"/>
    </xf>
    <xf numFmtId="0" fontId="14" fillId="0" borderId="30" xfId="0" applyFont="1" applyFill="1" applyBorder="1" applyAlignment="1" applyProtection="1">
      <alignment horizontal="left" vertical="top" wrapText="1"/>
    </xf>
    <xf numFmtId="0" fontId="16" fillId="2" borderId="25" xfId="0" applyFont="1" applyFill="1" applyBorder="1" applyAlignment="1" applyProtection="1">
      <alignment horizontal="left" vertical="center"/>
      <protection locked="0"/>
    </xf>
    <xf numFmtId="0" fontId="16" fillId="2" borderId="0" xfId="0" applyFont="1" applyFill="1" applyBorder="1" applyAlignment="1" applyProtection="1">
      <alignment horizontal="left" vertical="center"/>
      <protection locked="0"/>
    </xf>
    <xf numFmtId="0" fontId="16" fillId="2" borderId="26" xfId="0" applyFont="1" applyFill="1" applyBorder="1" applyAlignment="1" applyProtection="1">
      <alignment horizontal="left" vertical="center"/>
      <protection locked="0"/>
    </xf>
    <xf numFmtId="58" fontId="13" fillId="0" borderId="0" xfId="0" applyNumberFormat="1" applyFont="1" applyFill="1" applyAlignment="1" applyProtection="1">
      <alignment horizontal="right" vertical="center"/>
    </xf>
    <xf numFmtId="0" fontId="21" fillId="0" borderId="0" xfId="0" applyFont="1" applyFill="1" applyAlignment="1" applyProtection="1">
      <alignment horizontal="center" vertical="center"/>
    </xf>
    <xf numFmtId="0" fontId="16" fillId="2" borderId="27" xfId="0" applyFont="1" applyFill="1" applyBorder="1" applyAlignment="1" applyProtection="1">
      <alignment horizontal="left" vertical="center" shrinkToFit="1"/>
      <protection locked="0"/>
    </xf>
    <xf numFmtId="0" fontId="16" fillId="2" borderId="28" xfId="0" applyFont="1" applyFill="1" applyBorder="1" applyAlignment="1" applyProtection="1">
      <alignment horizontal="left" vertical="center" shrinkToFit="1"/>
      <protection locked="0"/>
    </xf>
    <xf numFmtId="0" fontId="16" fillId="2" borderId="29" xfId="0" applyFont="1" applyFill="1" applyBorder="1" applyAlignment="1" applyProtection="1">
      <alignment horizontal="left" vertical="center" shrinkToFit="1"/>
      <protection locked="0"/>
    </xf>
    <xf numFmtId="0" fontId="14" fillId="0" borderId="19" xfId="0" applyFont="1" applyFill="1" applyBorder="1" applyAlignment="1" applyProtection="1">
      <alignment horizontal="left" vertical="top" wrapText="1"/>
    </xf>
    <xf numFmtId="0" fontId="14" fillId="0" borderId="7" xfId="0" applyFont="1" applyFill="1" applyBorder="1" applyAlignment="1" applyProtection="1">
      <alignment horizontal="left" vertical="top" wrapText="1"/>
    </xf>
    <xf numFmtId="0" fontId="14" fillId="0" borderId="44" xfId="0" applyFont="1" applyFill="1" applyBorder="1" applyAlignment="1" applyProtection="1">
      <alignment horizontal="left" vertical="top" wrapText="1"/>
    </xf>
    <xf numFmtId="0" fontId="14" fillId="0" borderId="12" xfId="0" applyFont="1" applyFill="1" applyBorder="1" applyAlignment="1" applyProtection="1">
      <alignment horizontal="left" vertical="top" wrapText="1"/>
    </xf>
    <xf numFmtId="0" fontId="15" fillId="0" borderId="53" xfId="0" applyFont="1" applyFill="1" applyBorder="1" applyAlignment="1" applyProtection="1">
      <alignment horizontal="center" vertical="top"/>
    </xf>
    <xf numFmtId="0" fontId="16" fillId="0" borderId="6" xfId="0" applyFont="1" applyFill="1" applyBorder="1" applyAlignment="1" applyProtection="1">
      <alignment horizontal="left" vertical="center"/>
    </xf>
    <xf numFmtId="0" fontId="16" fillId="0" borderId="7" xfId="0" applyFont="1" applyFill="1" applyBorder="1" applyAlignment="1" applyProtection="1">
      <alignment horizontal="left" vertical="center"/>
    </xf>
    <xf numFmtId="3" fontId="16" fillId="0" borderId="7" xfId="0" applyNumberFormat="1" applyFont="1" applyFill="1" applyBorder="1" applyAlignment="1" applyProtection="1">
      <alignment horizontal="center" vertical="center"/>
    </xf>
    <xf numFmtId="0" fontId="16" fillId="4" borderId="7" xfId="0" applyNumberFormat="1" applyFont="1" applyFill="1" applyBorder="1" applyAlignment="1" applyProtection="1">
      <alignment horizontal="center" vertical="center"/>
      <protection locked="0"/>
    </xf>
    <xf numFmtId="0" fontId="16" fillId="0" borderId="32" xfId="0" applyNumberFormat="1" applyFont="1" applyFill="1" applyBorder="1" applyAlignment="1" applyProtection="1">
      <alignment horizontal="center" vertical="center" shrinkToFit="1"/>
    </xf>
    <xf numFmtId="0" fontId="16" fillId="0" borderId="33" xfId="0" applyNumberFormat="1" applyFont="1" applyFill="1" applyBorder="1" applyAlignment="1" applyProtection="1">
      <alignment horizontal="center" vertical="center" shrinkToFit="1"/>
    </xf>
    <xf numFmtId="3" fontId="16" fillId="2" borderId="33" xfId="0" applyNumberFormat="1" applyFont="1" applyFill="1" applyBorder="1" applyAlignment="1" applyProtection="1">
      <alignment horizontal="center" vertical="center" shrinkToFit="1"/>
      <protection locked="0"/>
    </xf>
    <xf numFmtId="38" fontId="39" fillId="0" borderId="1" xfId="2" applyFont="1" applyBorder="1" applyAlignment="1" applyProtection="1">
      <alignment horizontal="center" vertical="top"/>
    </xf>
    <xf numFmtId="38" fontId="39" fillId="0" borderId="6" xfId="2" applyFont="1" applyBorder="1" applyAlignment="1" applyProtection="1">
      <alignment horizontal="center" vertical="top"/>
    </xf>
    <xf numFmtId="38" fontId="39" fillId="0" borderId="11" xfId="2" applyFont="1" applyBorder="1" applyAlignment="1" applyProtection="1">
      <alignment horizontal="center" vertical="top"/>
    </xf>
    <xf numFmtId="38" fontId="38" fillId="0" borderId="77" xfId="2" applyFont="1" applyBorder="1" applyAlignment="1" applyProtection="1">
      <alignment horizontal="left" vertical="center" shrinkToFit="1"/>
    </xf>
    <xf numFmtId="38" fontId="38" fillId="0" borderId="2" xfId="2" applyFont="1" applyBorder="1" applyAlignment="1" applyProtection="1">
      <alignment horizontal="left" vertical="center" shrinkToFit="1"/>
    </xf>
    <xf numFmtId="3" fontId="15" fillId="0" borderId="68" xfId="0" applyNumberFormat="1" applyFont="1" applyFill="1" applyBorder="1" applyAlignment="1" applyProtection="1">
      <alignment horizontal="center" vertical="center"/>
    </xf>
    <xf numFmtId="0" fontId="15" fillId="0" borderId="73" xfId="0" applyFont="1" applyFill="1" applyBorder="1" applyAlignment="1" applyProtection="1">
      <alignment horizontal="center" vertical="top"/>
    </xf>
    <xf numFmtId="0" fontId="15" fillId="0" borderId="65" xfId="0" applyFont="1" applyFill="1" applyBorder="1" applyAlignment="1" applyProtection="1">
      <alignment horizontal="center" vertical="top"/>
    </xf>
    <xf numFmtId="3" fontId="16" fillId="0" borderId="67" xfId="0" applyNumberFormat="1" applyFont="1" applyFill="1" applyBorder="1" applyAlignment="1" applyProtection="1">
      <alignment horizontal="center" vertical="center"/>
    </xf>
    <xf numFmtId="0" fontId="16" fillId="2" borderId="60" xfId="0" applyFont="1" applyFill="1" applyBorder="1" applyAlignment="1" applyProtection="1">
      <alignment horizontal="left" vertical="center" shrinkToFit="1"/>
      <protection locked="0"/>
    </xf>
    <xf numFmtId="0" fontId="16" fillId="2" borderId="47" xfId="0" applyFont="1" applyFill="1" applyBorder="1" applyAlignment="1" applyProtection="1">
      <alignment horizontal="left" vertical="center" shrinkToFit="1"/>
      <protection locked="0"/>
    </xf>
    <xf numFmtId="0" fontId="16" fillId="2" borderId="52" xfId="0" applyFont="1" applyFill="1" applyBorder="1" applyAlignment="1" applyProtection="1">
      <alignment horizontal="left" vertical="center" shrinkToFit="1"/>
      <protection locked="0"/>
    </xf>
    <xf numFmtId="3" fontId="16" fillId="0" borderId="21" xfId="0" applyNumberFormat="1" applyFont="1" applyFill="1" applyBorder="1" applyAlignment="1" applyProtection="1">
      <alignment vertical="center" shrinkToFit="1"/>
    </xf>
    <xf numFmtId="3" fontId="16" fillId="0" borderId="24" xfId="0" applyNumberFormat="1" applyFont="1" applyFill="1" applyBorder="1" applyAlignment="1" applyProtection="1">
      <alignment vertical="center" shrinkToFit="1"/>
    </xf>
    <xf numFmtId="0" fontId="16" fillId="2" borderId="33" xfId="0" applyNumberFormat="1" applyFont="1" applyFill="1" applyBorder="1" applyAlignment="1" applyProtection="1">
      <alignment horizontal="center" vertical="center" shrinkToFit="1"/>
      <protection locked="0"/>
    </xf>
    <xf numFmtId="0" fontId="12" fillId="0" borderId="0" xfId="0" applyFont="1" applyBorder="1" applyAlignment="1" applyProtection="1">
      <alignment horizontal="center" vertical="center"/>
    </xf>
    <xf numFmtId="0" fontId="13" fillId="0" borderId="3" xfId="0" applyFont="1" applyFill="1" applyBorder="1" applyAlignment="1" applyProtection="1">
      <alignment horizontal="center" vertical="center" shrinkToFit="1"/>
    </xf>
    <xf numFmtId="0" fontId="13" fillId="0" borderId="4" xfId="0" applyFont="1" applyFill="1" applyBorder="1" applyAlignment="1" applyProtection="1">
      <alignment horizontal="center" vertical="center" shrinkToFit="1"/>
    </xf>
    <xf numFmtId="0" fontId="13" fillId="0" borderId="5" xfId="0" applyFont="1" applyFill="1" applyBorder="1" applyAlignment="1" applyProtection="1">
      <alignment horizontal="center" vertical="center" shrinkToFit="1"/>
    </xf>
    <xf numFmtId="0" fontId="15" fillId="0" borderId="23" xfId="0" applyFont="1" applyFill="1" applyBorder="1" applyAlignment="1" applyProtection="1">
      <alignment horizontal="center" vertical="center"/>
    </xf>
    <xf numFmtId="0" fontId="15" fillId="0" borderId="21" xfId="0" applyFont="1" applyFill="1" applyBorder="1" applyAlignment="1" applyProtection="1">
      <alignment horizontal="center" vertical="center"/>
    </xf>
    <xf numFmtId="0" fontId="15" fillId="0" borderId="24" xfId="0" applyFont="1" applyFill="1" applyBorder="1" applyAlignment="1" applyProtection="1">
      <alignment horizontal="center" vertical="center"/>
    </xf>
    <xf numFmtId="49" fontId="12" fillId="0" borderId="47" xfId="0" applyNumberFormat="1" applyFont="1" applyBorder="1" applyAlignment="1" applyProtection="1">
      <alignment horizontal="center" vertical="center"/>
    </xf>
    <xf numFmtId="0" fontId="12" fillId="0" borderId="47" xfId="0" applyFont="1" applyBorder="1" applyAlignment="1" applyProtection="1">
      <alignment horizontal="center" vertical="center"/>
    </xf>
    <xf numFmtId="0" fontId="14" fillId="0" borderId="79" xfId="0" applyFont="1" applyFill="1" applyBorder="1" applyAlignment="1" applyProtection="1">
      <alignment horizontal="center" vertical="center"/>
    </xf>
    <xf numFmtId="0" fontId="14" fillId="0" borderId="4" xfId="0" applyFont="1" applyFill="1" applyBorder="1" applyAlignment="1" applyProtection="1">
      <alignment horizontal="center" vertical="center"/>
    </xf>
    <xf numFmtId="0" fontId="14" fillId="0" borderId="17" xfId="0" applyFont="1" applyFill="1" applyBorder="1" applyAlignment="1" applyProtection="1">
      <alignment horizontal="center" vertical="center"/>
    </xf>
    <xf numFmtId="0" fontId="14" fillId="0" borderId="53" xfId="0" applyFont="1" applyFill="1" applyBorder="1" applyAlignment="1" applyProtection="1">
      <alignment horizontal="center" vertical="center"/>
    </xf>
    <xf numFmtId="0" fontId="14" fillId="0" borderId="33" xfId="0" applyFont="1" applyFill="1" applyBorder="1" applyAlignment="1" applyProtection="1">
      <alignment horizontal="center" vertical="center"/>
    </xf>
    <xf numFmtId="0" fontId="14" fillId="0" borderId="19" xfId="0" applyFont="1" applyFill="1" applyBorder="1" applyAlignment="1" applyProtection="1">
      <alignment horizontal="center" vertical="center"/>
    </xf>
    <xf numFmtId="0" fontId="14" fillId="0" borderId="20" xfId="0" applyFont="1" applyFill="1" applyBorder="1" applyAlignment="1" applyProtection="1">
      <alignment horizontal="center" vertical="center"/>
    </xf>
    <xf numFmtId="0" fontId="14" fillId="0" borderId="21" xfId="0" applyFont="1" applyFill="1" applyBorder="1" applyAlignment="1" applyProtection="1">
      <alignment horizontal="center" vertical="center"/>
    </xf>
    <xf numFmtId="0" fontId="14" fillId="0" borderId="22" xfId="0" applyFont="1" applyFill="1" applyBorder="1" applyAlignment="1" applyProtection="1">
      <alignment horizontal="center" vertical="center"/>
    </xf>
    <xf numFmtId="0" fontId="14" fillId="0" borderId="51" xfId="0" applyFont="1" applyFill="1" applyBorder="1" applyAlignment="1" applyProtection="1">
      <alignment horizontal="center" vertical="center"/>
    </xf>
    <xf numFmtId="0" fontId="14" fillId="0" borderId="47" xfId="0" applyFont="1" applyFill="1" applyBorder="1" applyAlignment="1" applyProtection="1">
      <alignment horizontal="center" vertical="center"/>
    </xf>
    <xf numFmtId="0" fontId="14" fillId="0" borderId="59" xfId="0" applyFont="1" applyFill="1" applyBorder="1" applyAlignment="1" applyProtection="1">
      <alignment horizontal="center" vertical="center"/>
    </xf>
    <xf numFmtId="0" fontId="16" fillId="2" borderId="32" xfId="0" applyNumberFormat="1" applyFont="1" applyFill="1" applyBorder="1" applyAlignment="1" applyProtection="1">
      <alignment horizontal="center" vertical="center" shrinkToFit="1"/>
      <protection locked="0"/>
    </xf>
    <xf numFmtId="0" fontId="16" fillId="2" borderId="38" xfId="0" applyNumberFormat="1" applyFont="1" applyFill="1" applyBorder="1" applyAlignment="1" applyProtection="1">
      <alignment horizontal="center" vertical="center" shrinkToFit="1"/>
      <protection locked="0"/>
    </xf>
    <xf numFmtId="49" fontId="17" fillId="0" borderId="0" xfId="0" applyNumberFormat="1" applyFont="1" applyFill="1" applyAlignment="1" applyProtection="1">
      <alignment horizontal="center" vertical="center"/>
    </xf>
    <xf numFmtId="0" fontId="17" fillId="0" borderId="0" xfId="0" applyFont="1" applyFill="1" applyAlignment="1" applyProtection="1">
      <alignment horizontal="center" vertical="center"/>
    </xf>
    <xf numFmtId="0" fontId="16" fillId="0" borderId="54" xfId="0" applyFont="1" applyFill="1" applyBorder="1" applyAlignment="1" applyProtection="1">
      <alignment horizontal="left" vertical="center"/>
    </xf>
    <xf numFmtId="0" fontId="16" fillId="0" borderId="55" xfId="0" applyFont="1" applyFill="1" applyBorder="1" applyAlignment="1" applyProtection="1">
      <alignment horizontal="left" vertical="center"/>
    </xf>
    <xf numFmtId="0" fontId="16" fillId="0" borderId="56" xfId="0" applyFont="1" applyFill="1" applyBorder="1" applyAlignment="1" applyProtection="1">
      <alignment horizontal="left" vertical="center"/>
    </xf>
    <xf numFmtId="0" fontId="16" fillId="0" borderId="66" xfId="0" applyFont="1" applyFill="1" applyBorder="1" applyAlignment="1" applyProtection="1">
      <alignment horizontal="left" vertical="center"/>
    </xf>
    <xf numFmtId="0" fontId="16" fillId="0" borderId="0" xfId="0" applyFont="1" applyFill="1" applyBorder="1" applyAlignment="1" applyProtection="1">
      <alignment horizontal="left" vertical="center"/>
    </xf>
    <xf numFmtId="0" fontId="16" fillId="0" borderId="43" xfId="0" applyFont="1" applyFill="1" applyBorder="1" applyAlignment="1" applyProtection="1">
      <alignment horizontal="left" vertical="center"/>
    </xf>
    <xf numFmtId="3" fontId="16" fillId="0" borderId="31" xfId="0" applyNumberFormat="1" applyFont="1" applyFill="1" applyBorder="1" applyAlignment="1" applyProtection="1">
      <alignment horizontal="center" vertical="center"/>
    </xf>
    <xf numFmtId="0" fontId="15" fillId="0" borderId="41" xfId="0" applyFont="1" applyFill="1" applyBorder="1" applyAlignment="1" applyProtection="1">
      <alignment horizontal="center" vertical="top"/>
    </xf>
    <xf numFmtId="0" fontId="16" fillId="0" borderId="53" xfId="0" applyFont="1" applyFill="1" applyBorder="1" applyAlignment="1" applyProtection="1">
      <alignment horizontal="left" vertical="center"/>
    </xf>
    <xf numFmtId="0" fontId="16" fillId="0" borderId="33" xfId="0" applyFont="1" applyFill="1" applyBorder="1" applyAlignment="1" applyProtection="1">
      <alignment horizontal="left" vertical="center"/>
    </xf>
    <xf numFmtId="0" fontId="16" fillId="0" borderId="19" xfId="0" applyFont="1" applyFill="1" applyBorder="1" applyAlignment="1" applyProtection="1">
      <alignment horizontal="left" vertical="center"/>
    </xf>
    <xf numFmtId="0" fontId="13" fillId="0" borderId="0" xfId="0" applyFont="1" applyFill="1" applyAlignment="1" applyProtection="1">
      <alignment horizontal="center" vertical="center"/>
    </xf>
    <xf numFmtId="0" fontId="16" fillId="0" borderId="57" xfId="0" applyFont="1" applyFill="1" applyBorder="1" applyAlignment="1" applyProtection="1">
      <alignment horizontal="left" vertical="center"/>
    </xf>
    <xf numFmtId="0" fontId="16" fillId="0" borderId="58" xfId="0" applyFont="1" applyFill="1" applyBorder="1" applyAlignment="1" applyProtection="1">
      <alignment horizontal="left" vertical="center"/>
    </xf>
    <xf numFmtId="0" fontId="14" fillId="2" borderId="60" xfId="0" applyFont="1" applyFill="1" applyBorder="1" applyAlignment="1" applyProtection="1">
      <alignment horizontal="center" vertical="center" shrinkToFit="1"/>
      <protection locked="0"/>
    </xf>
    <xf numFmtId="0" fontId="14" fillId="2" borderId="47" xfId="0" applyFont="1" applyFill="1" applyBorder="1" applyAlignment="1" applyProtection="1">
      <alignment horizontal="center" vertical="center" shrinkToFit="1"/>
      <protection locked="0"/>
    </xf>
    <xf numFmtId="0" fontId="14" fillId="2" borderId="61" xfId="0" applyFont="1" applyFill="1" applyBorder="1" applyAlignment="1" applyProtection="1">
      <alignment horizontal="center" vertical="center" shrinkToFit="1"/>
      <protection locked="0"/>
    </xf>
    <xf numFmtId="0" fontId="14" fillId="2" borderId="62" xfId="0" applyFont="1" applyFill="1" applyBorder="1" applyAlignment="1" applyProtection="1">
      <alignment horizontal="center" vertical="center" shrinkToFit="1"/>
      <protection locked="0"/>
    </xf>
    <xf numFmtId="0" fontId="14" fillId="2" borderId="63" xfId="0" applyFont="1" applyFill="1" applyBorder="1" applyAlignment="1" applyProtection="1">
      <alignment horizontal="center" vertical="center" shrinkToFit="1"/>
      <protection locked="0"/>
    </xf>
    <xf numFmtId="0" fontId="14" fillId="2" borderId="64" xfId="0" applyFont="1" applyFill="1" applyBorder="1" applyAlignment="1" applyProtection="1">
      <alignment horizontal="center" vertical="center" shrinkToFit="1"/>
      <protection locked="0"/>
    </xf>
    <xf numFmtId="0" fontId="14" fillId="0" borderId="73" xfId="0" applyFont="1" applyFill="1" applyBorder="1" applyAlignment="1" applyProtection="1">
      <alignment vertical="center"/>
    </xf>
    <xf numFmtId="0" fontId="14" fillId="0" borderId="48" xfId="0" applyFont="1" applyFill="1" applyBorder="1" applyAlignment="1" applyProtection="1">
      <alignment vertical="center"/>
    </xf>
    <xf numFmtId="0" fontId="14" fillId="0" borderId="74" xfId="0" applyFont="1" applyFill="1" applyBorder="1" applyAlignment="1" applyProtection="1">
      <alignment vertical="center"/>
    </xf>
    <xf numFmtId="3" fontId="15" fillId="0" borderId="75" xfId="0" applyNumberFormat="1" applyFont="1" applyFill="1" applyBorder="1" applyAlignment="1" applyProtection="1">
      <alignment horizontal="right" vertical="center"/>
    </xf>
    <xf numFmtId="3" fontId="15" fillId="0" borderId="48" xfId="0" applyNumberFormat="1" applyFont="1" applyFill="1" applyBorder="1" applyAlignment="1" applyProtection="1">
      <alignment horizontal="right" vertical="center"/>
    </xf>
    <xf numFmtId="0" fontId="16" fillId="0" borderId="53" xfId="0" applyFont="1" applyFill="1" applyBorder="1" applyAlignment="1" applyProtection="1">
      <alignment vertical="center"/>
    </xf>
    <xf numFmtId="0" fontId="16" fillId="0" borderId="33" xfId="0" applyFont="1" applyFill="1" applyBorder="1" applyAlignment="1" applyProtection="1">
      <alignment vertical="center"/>
    </xf>
    <xf numFmtId="0" fontId="16" fillId="0" borderId="19" xfId="0" applyFont="1" applyFill="1" applyBorder="1" applyAlignment="1" applyProtection="1">
      <alignment vertical="center"/>
    </xf>
    <xf numFmtId="3" fontId="15" fillId="2" borderId="32" xfId="0" applyNumberFormat="1" applyFont="1" applyFill="1" applyBorder="1" applyAlignment="1" applyProtection="1">
      <alignment horizontal="right" vertical="center"/>
      <protection locked="0"/>
    </xf>
    <xf numFmtId="3" fontId="15" fillId="2" borderId="33" xfId="0" applyNumberFormat="1" applyFont="1" applyFill="1" applyBorder="1" applyAlignment="1" applyProtection="1">
      <alignment horizontal="right" vertical="center"/>
      <protection locked="0"/>
    </xf>
    <xf numFmtId="0" fontId="16" fillId="0" borderId="34" xfId="0" applyNumberFormat="1" applyFont="1" applyFill="1" applyBorder="1" applyAlignment="1" applyProtection="1">
      <alignment horizontal="center" vertical="center"/>
    </xf>
    <xf numFmtId="180" fontId="23" fillId="2" borderId="53" xfId="5" applyNumberFormat="1" applyFont="1" applyFill="1" applyBorder="1" applyAlignment="1" applyProtection="1">
      <alignment horizontal="center" vertical="center" shrinkToFit="1"/>
      <protection locked="0"/>
    </xf>
    <xf numFmtId="180" fontId="23" fillId="2" borderId="33" xfId="5" applyNumberFormat="1" applyFont="1" applyFill="1" applyBorder="1" applyAlignment="1" applyProtection="1">
      <alignment horizontal="center" vertical="center" shrinkToFit="1"/>
      <protection locked="0"/>
    </xf>
    <xf numFmtId="180" fontId="23" fillId="2" borderId="38" xfId="5" applyNumberFormat="1" applyFont="1" applyFill="1" applyBorder="1" applyAlignment="1" applyProtection="1">
      <alignment horizontal="center" vertical="center" shrinkToFit="1"/>
      <protection locked="0"/>
    </xf>
    <xf numFmtId="0" fontId="22" fillId="2" borderId="32" xfId="5" applyFont="1" applyFill="1" applyBorder="1" applyAlignment="1" applyProtection="1">
      <alignment vertical="center" shrinkToFit="1"/>
      <protection locked="0"/>
    </xf>
    <xf numFmtId="0" fontId="22" fillId="2" borderId="33" xfId="5" applyFont="1" applyFill="1" applyBorder="1" applyAlignment="1" applyProtection="1">
      <alignment vertical="center" shrinkToFit="1"/>
      <protection locked="0"/>
    </xf>
    <xf numFmtId="0" fontId="22" fillId="2" borderId="19" xfId="5" applyFont="1" applyFill="1" applyBorder="1" applyAlignment="1" applyProtection="1">
      <alignment vertical="center" shrinkToFit="1"/>
      <protection locked="0"/>
    </xf>
    <xf numFmtId="38" fontId="12" fillId="2" borderId="71" xfId="5" applyNumberFormat="1" applyFont="1" applyFill="1" applyBorder="1" applyAlignment="1" applyProtection="1">
      <alignment horizontal="center" vertical="center" shrinkToFit="1"/>
      <protection locked="0"/>
    </xf>
    <xf numFmtId="38" fontId="12" fillId="2" borderId="70" xfId="5" applyNumberFormat="1" applyFont="1" applyFill="1" applyBorder="1" applyAlignment="1" applyProtection="1">
      <alignment horizontal="center" vertical="center" shrinkToFit="1"/>
      <protection locked="0"/>
    </xf>
    <xf numFmtId="0" fontId="22" fillId="0" borderId="0" xfId="5" applyFont="1" applyFill="1" applyBorder="1" applyAlignment="1" applyProtection="1">
      <alignment horizontal="center" vertical="top" shrinkToFit="1"/>
    </xf>
    <xf numFmtId="0" fontId="27" fillId="0" borderId="0" xfId="5" applyFont="1" applyFill="1" applyBorder="1" applyAlignment="1" applyProtection="1">
      <alignment horizontal="left" shrinkToFit="1"/>
    </xf>
    <xf numFmtId="180" fontId="22" fillId="2" borderId="53" xfId="5" applyNumberFormat="1" applyFont="1" applyFill="1" applyBorder="1" applyAlignment="1" applyProtection="1">
      <alignment horizontal="left" vertical="center" shrinkToFit="1"/>
      <protection locked="0"/>
    </xf>
    <xf numFmtId="180" fontId="22" fillId="2" borderId="33" xfId="5" applyNumberFormat="1" applyFont="1" applyFill="1" applyBorder="1" applyAlignment="1" applyProtection="1">
      <alignment horizontal="left" vertical="center" shrinkToFit="1"/>
      <protection locked="0"/>
    </xf>
    <xf numFmtId="180" fontId="22" fillId="2" borderId="38" xfId="5" applyNumberFormat="1" applyFont="1" applyFill="1" applyBorder="1" applyAlignment="1" applyProtection="1">
      <alignment horizontal="left" vertical="center" shrinkToFit="1"/>
      <protection locked="0"/>
    </xf>
    <xf numFmtId="0" fontId="20" fillId="0" borderId="34" xfId="6" applyFont="1" applyFill="1" applyBorder="1" applyAlignment="1" applyProtection="1">
      <alignment horizontal="center" vertical="center" wrapText="1" shrinkToFit="1"/>
    </xf>
    <xf numFmtId="0" fontId="20" fillId="0" borderId="81" xfId="6" applyFont="1" applyFill="1" applyBorder="1" applyAlignment="1" applyProtection="1">
      <alignment horizontal="center" vertical="center" wrapText="1" shrinkToFit="1"/>
    </xf>
    <xf numFmtId="0" fontId="20" fillId="0" borderId="69" xfId="6" applyFont="1" applyFill="1" applyBorder="1" applyAlignment="1" applyProtection="1">
      <alignment horizontal="center" vertical="center" wrapText="1" shrinkToFit="1"/>
    </xf>
    <xf numFmtId="0" fontId="16" fillId="6" borderId="83" xfId="6" applyFont="1" applyFill="1" applyBorder="1" applyAlignment="1" applyProtection="1">
      <alignment horizontal="center" vertical="center" wrapText="1" shrinkToFit="1"/>
    </xf>
    <xf numFmtId="0" fontId="16" fillId="6" borderId="82" xfId="6" applyFont="1" applyFill="1" applyBorder="1" applyAlignment="1" applyProtection="1">
      <alignment horizontal="center" vertical="center" wrapText="1" shrinkToFit="1"/>
    </xf>
    <xf numFmtId="0" fontId="16" fillId="6" borderId="85" xfId="6" applyFont="1" applyFill="1" applyBorder="1" applyAlignment="1" applyProtection="1">
      <alignment horizontal="center" vertical="center" wrapText="1" shrinkToFit="1"/>
    </xf>
    <xf numFmtId="0" fontId="16" fillId="6" borderId="34" xfId="6" applyFont="1" applyFill="1" applyBorder="1" applyAlignment="1" applyProtection="1">
      <alignment horizontal="center" vertical="center" wrapText="1" shrinkToFit="1"/>
    </xf>
    <xf numFmtId="0" fontId="16" fillId="6" borderId="81" xfId="6" applyFont="1" applyFill="1" applyBorder="1" applyAlignment="1" applyProtection="1">
      <alignment horizontal="center" vertical="center" wrapText="1" shrinkToFit="1"/>
    </xf>
    <xf numFmtId="0" fontId="16" fillId="6" borderId="69" xfId="6" applyFont="1" applyFill="1" applyBorder="1" applyAlignment="1" applyProtection="1">
      <alignment horizontal="center" vertical="center" wrapText="1" shrinkToFit="1"/>
    </xf>
    <xf numFmtId="0" fontId="22" fillId="2" borderId="7" xfId="5" applyFont="1" applyFill="1" applyBorder="1" applyAlignment="1" applyProtection="1">
      <alignment vertical="center" shrinkToFit="1"/>
      <protection locked="0"/>
    </xf>
    <xf numFmtId="178" fontId="20" fillId="0" borderId="53" xfId="5" applyNumberFormat="1" applyFont="1" applyFill="1" applyBorder="1" applyAlignment="1" applyProtection="1">
      <alignment horizontal="center" vertical="center" wrapText="1" shrinkToFit="1"/>
    </xf>
    <xf numFmtId="178" fontId="20" fillId="0" borderId="33" xfId="5" applyNumberFormat="1" applyFont="1" applyFill="1" applyBorder="1" applyAlignment="1" applyProtection="1">
      <alignment horizontal="center" vertical="center" wrapText="1" shrinkToFit="1"/>
    </xf>
    <xf numFmtId="178" fontId="20" fillId="0" borderId="19" xfId="5" applyNumberFormat="1" applyFont="1" applyFill="1" applyBorder="1" applyAlignment="1" applyProtection="1">
      <alignment horizontal="center" vertical="center" wrapText="1" shrinkToFit="1"/>
    </xf>
    <xf numFmtId="178" fontId="20" fillId="0" borderId="23" xfId="5" applyNumberFormat="1" applyFont="1" applyFill="1" applyBorder="1" applyAlignment="1" applyProtection="1">
      <alignment horizontal="center" vertical="center" wrapText="1" shrinkToFit="1"/>
    </xf>
    <xf numFmtId="178" fontId="20" fillId="0" borderId="22" xfId="5" applyNumberFormat="1" applyFont="1" applyFill="1" applyBorder="1" applyAlignment="1" applyProtection="1">
      <alignment horizontal="center" vertical="center" wrapText="1" shrinkToFit="1"/>
    </xf>
    <xf numFmtId="178" fontId="20" fillId="0" borderId="32" xfId="5" applyNumberFormat="1" applyFont="1" applyFill="1" applyBorder="1" applyAlignment="1" applyProtection="1">
      <alignment horizontal="center" vertical="center" wrapText="1" shrinkToFit="1"/>
    </xf>
    <xf numFmtId="0" fontId="16" fillId="0" borderId="78" xfId="5" applyFont="1" applyBorder="1" applyAlignment="1" applyProtection="1">
      <alignment horizontal="center" vertical="center" wrapText="1"/>
    </xf>
    <xf numFmtId="0" fontId="16" fillId="0" borderId="82" xfId="5" applyFont="1" applyBorder="1" applyAlignment="1" applyProtection="1">
      <alignment horizontal="center" vertical="center" wrapText="1"/>
    </xf>
    <xf numFmtId="0" fontId="16" fillId="0" borderId="85" xfId="5" applyFont="1" applyBorder="1" applyAlignment="1" applyProtection="1">
      <alignment horizontal="center" vertical="center" wrapText="1"/>
    </xf>
    <xf numFmtId="0" fontId="22" fillId="0" borderId="73" xfId="5" applyFont="1" applyFill="1" applyBorder="1" applyAlignment="1" applyProtection="1">
      <alignment horizontal="left" vertical="center" wrapText="1" shrinkToFit="1"/>
    </xf>
    <xf numFmtId="0" fontId="22" fillId="0" borderId="48" xfId="5" applyFont="1" applyFill="1" applyBorder="1" applyAlignment="1" applyProtection="1">
      <alignment horizontal="left" vertical="center" wrapText="1" shrinkToFit="1"/>
    </xf>
    <xf numFmtId="0" fontId="22" fillId="0" borderId="50" xfId="5" applyFont="1" applyFill="1" applyBorder="1" applyAlignment="1" applyProtection="1">
      <alignment horizontal="left" vertical="center" wrapText="1" shrinkToFit="1"/>
    </xf>
    <xf numFmtId="0" fontId="22" fillId="0" borderId="51" xfId="5" applyFont="1" applyFill="1" applyBorder="1" applyAlignment="1" applyProtection="1">
      <alignment horizontal="left" vertical="center" wrapText="1" shrinkToFit="1"/>
    </xf>
    <xf numFmtId="0" fontId="22" fillId="0" borderId="47" xfId="5" applyFont="1" applyFill="1" applyBorder="1" applyAlignment="1" applyProtection="1">
      <alignment horizontal="left" vertical="center" wrapText="1" shrinkToFit="1"/>
    </xf>
    <xf numFmtId="0" fontId="22" fillId="0" borderId="52" xfId="5" applyFont="1" applyFill="1" applyBorder="1" applyAlignment="1" applyProtection="1">
      <alignment horizontal="left" vertical="center" wrapText="1" shrinkToFit="1"/>
    </xf>
    <xf numFmtId="38" fontId="22" fillId="0" borderId="71" xfId="5" applyNumberFormat="1" applyFont="1" applyFill="1" applyBorder="1" applyAlignment="1" applyProtection="1">
      <alignment horizontal="left" vertical="center" shrinkToFit="1"/>
    </xf>
    <xf numFmtId="38" fontId="22" fillId="0" borderId="36" xfId="5" applyNumberFormat="1" applyFont="1" applyFill="1" applyBorder="1" applyAlignment="1" applyProtection="1">
      <alignment horizontal="left" vertical="center" shrinkToFit="1"/>
    </xf>
    <xf numFmtId="38" fontId="22" fillId="0" borderId="70" xfId="5" applyNumberFormat="1" applyFont="1" applyFill="1" applyBorder="1" applyAlignment="1" applyProtection="1">
      <alignment horizontal="left" vertical="center" shrinkToFit="1"/>
    </xf>
    <xf numFmtId="179" fontId="22" fillId="0" borderId="71" xfId="5" applyNumberFormat="1" applyFont="1" applyFill="1" applyBorder="1" applyAlignment="1" applyProtection="1">
      <alignment horizontal="left" vertical="center" shrinkToFit="1"/>
    </xf>
    <xf numFmtId="179" fontId="22" fillId="0" borderId="36" xfId="5" applyNumberFormat="1" applyFont="1" applyFill="1" applyBorder="1" applyAlignment="1" applyProtection="1">
      <alignment horizontal="left" vertical="center" shrinkToFit="1"/>
    </xf>
    <xf numFmtId="179" fontId="22" fillId="0" borderId="70" xfId="5" applyNumberFormat="1" applyFont="1" applyFill="1" applyBorder="1" applyAlignment="1" applyProtection="1">
      <alignment horizontal="left" vertical="center" shrinkToFit="1"/>
    </xf>
    <xf numFmtId="0" fontId="20" fillId="0" borderId="32" xfId="6" applyFont="1" applyBorder="1" applyAlignment="1" applyProtection="1">
      <alignment horizontal="center" vertical="center" wrapText="1" shrinkToFit="1"/>
    </xf>
    <xf numFmtId="0" fontId="20" fillId="0" borderId="19" xfId="6" applyFont="1" applyBorder="1" applyAlignment="1" applyProtection="1">
      <alignment horizontal="center" vertical="center" wrapText="1" shrinkToFit="1"/>
    </xf>
    <xf numFmtId="0" fontId="20" fillId="0" borderId="53" xfId="5" applyFont="1" applyBorder="1" applyAlignment="1" applyProtection="1">
      <alignment horizontal="center" vertical="center"/>
    </xf>
    <xf numFmtId="0" fontId="20" fillId="0" borderId="33" xfId="5" applyFont="1" applyBorder="1" applyAlignment="1" applyProtection="1">
      <alignment horizontal="center" vertical="center"/>
    </xf>
    <xf numFmtId="0" fontId="20" fillId="0" borderId="19" xfId="5" applyFont="1" applyBorder="1" applyAlignment="1" applyProtection="1">
      <alignment horizontal="center" vertical="center"/>
    </xf>
    <xf numFmtId="0" fontId="14" fillId="0" borderId="133" xfId="4" applyFont="1" applyFill="1" applyBorder="1" applyAlignment="1" applyProtection="1">
      <alignment horizontal="left" shrinkToFit="1"/>
    </xf>
    <xf numFmtId="0" fontId="14" fillId="0" borderId="134" xfId="4" applyFont="1" applyFill="1" applyBorder="1" applyAlignment="1" applyProtection="1">
      <alignment horizontal="left" shrinkToFit="1"/>
    </xf>
    <xf numFmtId="0" fontId="14" fillId="0" borderId="135" xfId="4" applyFont="1" applyFill="1" applyBorder="1" applyAlignment="1" applyProtection="1">
      <alignment horizontal="left" shrinkToFit="1"/>
    </xf>
    <xf numFmtId="0" fontId="14" fillId="0" borderId="136" xfId="4" applyFont="1" applyFill="1" applyBorder="1" applyAlignment="1" applyProtection="1">
      <alignment horizontal="left" shrinkToFit="1"/>
    </xf>
    <xf numFmtId="0" fontId="14" fillId="0" borderId="137" xfId="4" applyFont="1" applyFill="1" applyBorder="1" applyAlignment="1" applyProtection="1">
      <alignment horizontal="left" shrinkToFit="1"/>
    </xf>
    <xf numFmtId="0" fontId="14" fillId="0" borderId="138" xfId="4" applyFont="1" applyFill="1" applyBorder="1" applyAlignment="1" applyProtection="1">
      <alignment horizontal="left" shrinkToFit="1"/>
    </xf>
    <xf numFmtId="0" fontId="14" fillId="0" borderId="32" xfId="4" applyFont="1" applyBorder="1" applyAlignment="1" applyProtection="1">
      <alignment horizontal="left" shrinkToFit="1"/>
    </xf>
    <xf numFmtId="0" fontId="14" fillId="0" borderId="33" xfId="4" applyFont="1" applyBorder="1" applyAlignment="1" applyProtection="1">
      <alignment horizontal="left" shrinkToFit="1"/>
    </xf>
    <xf numFmtId="0" fontId="14" fillId="0" borderId="19" xfId="4" applyFont="1" applyBorder="1" applyAlignment="1" applyProtection="1">
      <alignment horizontal="left" shrinkToFit="1"/>
    </xf>
    <xf numFmtId="180" fontId="22" fillId="0" borderId="71" xfId="5" applyNumberFormat="1" applyFont="1" applyFill="1" applyBorder="1" applyAlignment="1" applyProtection="1">
      <alignment vertical="center" wrapText="1" shrinkToFit="1"/>
    </xf>
    <xf numFmtId="180" fontId="22" fillId="0" borderId="36" xfId="5" applyNumberFormat="1" applyFont="1" applyFill="1" applyBorder="1" applyAlignment="1" applyProtection="1">
      <alignment vertical="center" wrapText="1" shrinkToFit="1"/>
    </xf>
    <xf numFmtId="180" fontId="22" fillId="0" borderId="70" xfId="5" applyNumberFormat="1" applyFont="1" applyFill="1" applyBorder="1" applyAlignment="1" applyProtection="1">
      <alignment vertical="center" wrapText="1" shrinkToFit="1"/>
    </xf>
    <xf numFmtId="180" fontId="23" fillId="2" borderId="86" xfId="5" applyNumberFormat="1" applyFont="1" applyFill="1" applyBorder="1" applyAlignment="1" applyProtection="1">
      <alignment horizontal="center" vertical="center" shrinkToFit="1"/>
      <protection locked="0"/>
    </xf>
    <xf numFmtId="180" fontId="23" fillId="2" borderId="14" xfId="5" applyNumberFormat="1" applyFont="1" applyFill="1" applyBorder="1" applyAlignment="1" applyProtection="1">
      <alignment horizontal="center" vertical="center" shrinkToFit="1"/>
      <protection locked="0"/>
    </xf>
    <xf numFmtId="180" fontId="23" fillId="2" borderId="15" xfId="5" applyNumberFormat="1" applyFont="1" applyFill="1" applyBorder="1" applyAlignment="1" applyProtection="1">
      <alignment horizontal="center" vertical="center" shrinkToFit="1"/>
      <protection locked="0"/>
    </xf>
    <xf numFmtId="0" fontId="22" fillId="2" borderId="12" xfId="5" applyFont="1" applyFill="1" applyBorder="1" applyAlignment="1" applyProtection="1">
      <alignment vertical="center" shrinkToFit="1"/>
      <protection locked="0"/>
    </xf>
    <xf numFmtId="38" fontId="23" fillId="0" borderId="0" xfId="5" applyNumberFormat="1" applyFont="1" applyFill="1" applyBorder="1" applyAlignment="1" applyProtection="1">
      <alignment horizontal="right" vertical="center" shrinkToFit="1"/>
    </xf>
    <xf numFmtId="180" fontId="22" fillId="0" borderId="0" xfId="5" applyNumberFormat="1" applyFont="1" applyFill="1" applyBorder="1" applyAlignment="1" applyProtection="1">
      <alignment horizontal="left" vertical="center" wrapText="1" shrinkToFit="1"/>
    </xf>
    <xf numFmtId="180" fontId="35" fillId="0" borderId="0" xfId="5" applyNumberFormat="1" applyFont="1" applyFill="1" applyBorder="1" applyAlignment="1" applyProtection="1">
      <alignment horizontal="left" vertical="center" shrinkToFit="1"/>
    </xf>
    <xf numFmtId="0" fontId="22" fillId="2" borderId="13" xfId="5" applyFont="1" applyFill="1" applyBorder="1" applyAlignment="1" applyProtection="1">
      <alignment vertical="center" shrinkToFit="1"/>
      <protection locked="0"/>
    </xf>
    <xf numFmtId="0" fontId="22" fillId="2" borderId="14" xfId="5" applyFont="1" applyFill="1" applyBorder="1" applyAlignment="1" applyProtection="1">
      <alignment vertical="center" shrinkToFit="1"/>
      <protection locked="0"/>
    </xf>
    <xf numFmtId="0" fontId="22" fillId="2" borderId="44" xfId="5" applyFont="1" applyFill="1" applyBorder="1" applyAlignment="1" applyProtection="1">
      <alignment vertical="center" shrinkToFit="1"/>
      <protection locked="0"/>
    </xf>
    <xf numFmtId="180" fontId="22" fillId="0" borderId="48" xfId="5" applyNumberFormat="1" applyFont="1" applyFill="1" applyBorder="1" applyAlignment="1" applyProtection="1">
      <alignment horizontal="left" vertical="center" wrapText="1" shrinkToFit="1"/>
    </xf>
    <xf numFmtId="0" fontId="13" fillId="0" borderId="9" xfId="4" applyFont="1" applyBorder="1" applyAlignment="1" applyProtection="1">
      <alignment horizontal="center" vertical="center" shrinkToFit="1"/>
    </xf>
    <xf numFmtId="0" fontId="14" fillId="3" borderId="32" xfId="4" applyFont="1" applyFill="1" applyBorder="1" applyAlignment="1" applyProtection="1">
      <alignment horizontal="center" shrinkToFit="1"/>
    </xf>
    <xf numFmtId="0" fontId="14" fillId="3" borderId="33" xfId="4" applyFont="1" applyFill="1" applyBorder="1" applyAlignment="1" applyProtection="1">
      <alignment horizontal="center" shrinkToFit="1"/>
    </xf>
    <xf numFmtId="0" fontId="14" fillId="3" borderId="19" xfId="4" applyFont="1" applyFill="1" applyBorder="1" applyAlignment="1" applyProtection="1">
      <alignment horizontal="center" shrinkToFit="1"/>
    </xf>
    <xf numFmtId="0" fontId="22" fillId="2" borderId="3" xfId="5" applyFont="1" applyFill="1" applyBorder="1" applyAlignment="1" applyProtection="1">
      <alignment vertical="center" shrinkToFit="1"/>
      <protection locked="0"/>
    </xf>
    <xf numFmtId="0" fontId="22" fillId="2" borderId="4" xfId="5" applyFont="1" applyFill="1" applyBorder="1" applyAlignment="1" applyProtection="1">
      <alignment vertical="center" shrinkToFit="1"/>
      <protection locked="0"/>
    </xf>
    <xf numFmtId="0" fontId="22" fillId="2" borderId="17" xfId="5" applyFont="1" applyFill="1" applyBorder="1" applyAlignment="1" applyProtection="1">
      <alignment vertical="center" shrinkToFit="1"/>
      <protection locked="0"/>
    </xf>
    <xf numFmtId="180" fontId="22" fillId="2" borderId="79" xfId="5" applyNumberFormat="1" applyFont="1" applyFill="1" applyBorder="1" applyAlignment="1" applyProtection="1">
      <alignment horizontal="left" vertical="center" shrinkToFit="1"/>
      <protection locked="0"/>
    </xf>
    <xf numFmtId="180" fontId="22" fillId="2" borderId="4" xfId="5" applyNumberFormat="1" applyFont="1" applyFill="1" applyBorder="1" applyAlignment="1" applyProtection="1">
      <alignment horizontal="left" vertical="center" shrinkToFit="1"/>
      <protection locked="0"/>
    </xf>
    <xf numFmtId="180" fontId="22" fillId="2" borderId="5" xfId="5" applyNumberFormat="1" applyFont="1" applyFill="1" applyBorder="1" applyAlignment="1" applyProtection="1">
      <alignment horizontal="left" vertical="center" shrinkToFit="1"/>
      <protection locked="0"/>
    </xf>
    <xf numFmtId="0" fontId="16" fillId="0" borderId="77" xfId="5" applyFont="1" applyBorder="1" applyAlignment="1" applyProtection="1">
      <alignment horizontal="center" vertical="center" wrapText="1"/>
    </xf>
    <xf numFmtId="0" fontId="16" fillId="0" borderId="81" xfId="5" applyFont="1" applyBorder="1" applyAlignment="1" applyProtection="1">
      <alignment horizontal="center" vertical="center" wrapText="1"/>
    </xf>
    <xf numFmtId="0" fontId="16" fillId="0" borderId="69" xfId="5" applyFont="1" applyBorder="1" applyAlignment="1" applyProtection="1">
      <alignment horizontal="center" vertical="center" wrapText="1"/>
    </xf>
    <xf numFmtId="0" fontId="16" fillId="0" borderId="75" xfId="5" applyFont="1" applyBorder="1" applyAlignment="1" applyProtection="1">
      <alignment horizontal="center" vertical="center" wrapText="1"/>
    </xf>
    <xf numFmtId="0" fontId="16" fillId="0" borderId="25" xfId="5" applyFont="1" applyBorder="1" applyAlignment="1" applyProtection="1">
      <alignment horizontal="center" vertical="center" wrapText="1"/>
    </xf>
    <xf numFmtId="0" fontId="16" fillId="0" borderId="60" xfId="5" applyFont="1" applyBorder="1" applyAlignment="1" applyProtection="1">
      <alignment horizontal="center" vertical="center" wrapText="1"/>
    </xf>
    <xf numFmtId="0" fontId="28" fillId="5" borderId="49" xfId="5" applyFont="1" applyFill="1" applyBorder="1" applyAlignment="1" applyProtection="1">
      <alignment horizontal="center" vertical="center" wrapText="1" shrinkToFit="1"/>
    </xf>
    <xf numFmtId="0" fontId="28" fillId="5" borderId="41" xfId="5" applyFont="1" applyFill="1" applyBorder="1" applyAlignment="1" applyProtection="1">
      <alignment horizontal="center" vertical="center" wrapText="1" shrinkToFit="1"/>
    </xf>
    <xf numFmtId="0" fontId="28" fillId="5" borderId="88" xfId="5" applyFont="1" applyFill="1" applyBorder="1" applyAlignment="1" applyProtection="1">
      <alignment horizontal="center" vertical="center" wrapText="1" shrinkToFit="1"/>
    </xf>
    <xf numFmtId="0" fontId="14" fillId="0" borderId="73" xfId="5" applyFont="1" applyBorder="1" applyAlignment="1" applyProtection="1">
      <alignment horizontal="center" vertical="center" wrapText="1" shrinkToFit="1"/>
    </xf>
    <xf numFmtId="0" fontId="14" fillId="0" borderId="48" xfId="5" applyFont="1" applyBorder="1" applyAlignment="1" applyProtection="1">
      <alignment horizontal="center" vertical="center" wrapText="1" shrinkToFit="1"/>
    </xf>
    <xf numFmtId="0" fontId="14" fillId="0" borderId="50" xfId="5" applyFont="1" applyBorder="1" applyAlignment="1" applyProtection="1">
      <alignment horizontal="center" vertical="center" wrapText="1" shrinkToFit="1"/>
    </xf>
    <xf numFmtId="0" fontId="14" fillId="0" borderId="66" xfId="5" applyFont="1" applyBorder="1" applyAlignment="1" applyProtection="1">
      <alignment horizontal="center" vertical="center" wrapText="1" shrinkToFit="1"/>
    </xf>
    <xf numFmtId="0" fontId="14" fillId="0" borderId="0" xfId="5" applyFont="1" applyBorder="1" applyAlignment="1" applyProtection="1">
      <alignment horizontal="center" vertical="center" wrapText="1" shrinkToFit="1"/>
    </xf>
    <xf numFmtId="0" fontId="14" fillId="0" borderId="26" xfId="5" applyFont="1" applyBorder="1" applyAlignment="1" applyProtection="1">
      <alignment horizontal="center" vertical="center" wrapText="1" shrinkToFit="1"/>
    </xf>
    <xf numFmtId="0" fontId="14" fillId="0" borderId="51" xfId="5" applyFont="1" applyBorder="1" applyAlignment="1" applyProtection="1">
      <alignment horizontal="center" vertical="center" wrapText="1" shrinkToFit="1"/>
    </xf>
    <xf numFmtId="0" fontId="14" fillId="0" borderId="47" xfId="5" applyFont="1" applyBorder="1" applyAlignment="1" applyProtection="1">
      <alignment horizontal="center" vertical="center" wrapText="1" shrinkToFit="1"/>
    </xf>
    <xf numFmtId="0" fontId="14" fillId="0" borderId="52" xfId="5" applyFont="1" applyBorder="1" applyAlignment="1" applyProtection="1">
      <alignment horizontal="center" vertical="center" wrapText="1" shrinkToFit="1"/>
    </xf>
    <xf numFmtId="0" fontId="16" fillId="0" borderId="53" xfId="6" applyFont="1" applyBorder="1" applyAlignment="1" applyProtection="1">
      <alignment horizontal="center" vertical="center" shrinkToFit="1"/>
    </xf>
    <xf numFmtId="0" fontId="16" fillId="0" borderId="33" xfId="6" applyFont="1" applyBorder="1" applyAlignment="1" applyProtection="1">
      <alignment horizontal="center" vertical="center" shrinkToFit="1"/>
    </xf>
    <xf numFmtId="0" fontId="16" fillId="0" borderId="19" xfId="6" applyFont="1" applyBorder="1" applyAlignment="1" applyProtection="1">
      <alignment horizontal="center" vertical="center" shrinkToFit="1"/>
    </xf>
    <xf numFmtId="0" fontId="14" fillId="0" borderId="76" xfId="5" applyFont="1" applyBorder="1" applyAlignment="1" applyProtection="1">
      <alignment horizontal="center" vertical="center"/>
    </xf>
    <xf numFmtId="0" fontId="14" fillId="0" borderId="80" xfId="5" applyFont="1" applyBorder="1" applyAlignment="1" applyProtection="1">
      <alignment horizontal="center" vertical="center"/>
    </xf>
    <xf numFmtId="0" fontId="14" fillId="0" borderId="84" xfId="5" applyFont="1" applyBorder="1" applyAlignment="1" applyProtection="1">
      <alignment horizontal="center" vertical="center"/>
    </xf>
    <xf numFmtId="0" fontId="14" fillId="0" borderId="75" xfId="5" applyFont="1" applyBorder="1" applyAlignment="1" applyProtection="1">
      <alignment horizontal="center" vertical="center" wrapText="1"/>
    </xf>
    <xf numFmtId="0" fontId="14" fillId="0" borderId="48" xfId="5" applyFont="1" applyBorder="1" applyAlignment="1" applyProtection="1">
      <alignment horizontal="center" vertical="center" wrapText="1"/>
    </xf>
    <xf numFmtId="0" fontId="14" fillId="0" borderId="74" xfId="5" applyFont="1" applyBorder="1" applyAlignment="1" applyProtection="1">
      <alignment horizontal="center" vertical="center" wrapText="1"/>
    </xf>
    <xf numFmtId="0" fontId="14" fillId="0" borderId="25" xfId="5" applyFont="1" applyBorder="1" applyAlignment="1" applyProtection="1">
      <alignment horizontal="center" vertical="center" wrapText="1"/>
    </xf>
    <xf numFmtId="0" fontId="14" fillId="0" borderId="0" xfId="5" applyFont="1" applyBorder="1" applyAlignment="1" applyProtection="1">
      <alignment horizontal="center" vertical="center" wrapText="1"/>
    </xf>
    <xf numFmtId="0" fontId="14" fillId="0" borderId="43" xfId="5" applyFont="1" applyBorder="1" applyAlignment="1" applyProtection="1">
      <alignment horizontal="center" vertical="center" wrapText="1"/>
    </xf>
    <xf numFmtId="0" fontId="14" fillId="0" borderId="60" xfId="5" applyFont="1" applyBorder="1" applyAlignment="1" applyProtection="1">
      <alignment horizontal="center" vertical="center" wrapText="1"/>
    </xf>
    <xf numFmtId="0" fontId="14" fillId="0" borderId="47" xfId="5" applyFont="1" applyBorder="1" applyAlignment="1" applyProtection="1">
      <alignment horizontal="center" vertical="center" wrapText="1"/>
    </xf>
    <xf numFmtId="0" fontId="14" fillId="0" borderId="59" xfId="5" applyFont="1" applyBorder="1" applyAlignment="1" applyProtection="1">
      <alignment horizontal="center" vertical="center" wrapText="1"/>
    </xf>
    <xf numFmtId="0" fontId="14" fillId="0" borderId="77" xfId="5" applyFont="1" applyBorder="1" applyAlignment="1" applyProtection="1">
      <alignment horizontal="center" vertical="center" wrapText="1"/>
    </xf>
    <xf numFmtId="0" fontId="14" fillId="0" borderId="81" xfId="5" applyFont="1" applyBorder="1" applyAlignment="1" applyProtection="1">
      <alignment horizontal="center" vertical="center" wrapText="1"/>
    </xf>
    <xf numFmtId="0" fontId="14" fillId="0" borderId="69" xfId="5" applyFont="1" applyBorder="1" applyAlignment="1" applyProtection="1">
      <alignment horizontal="center" vertical="center" wrapText="1"/>
    </xf>
    <xf numFmtId="180" fontId="36" fillId="0" borderId="71" xfId="5" applyNumberFormat="1" applyFont="1" applyFill="1" applyBorder="1" applyAlignment="1" applyProtection="1">
      <alignment vertical="center" wrapText="1" shrinkToFit="1"/>
    </xf>
    <xf numFmtId="180" fontId="36" fillId="0" borderId="36" xfId="5" applyNumberFormat="1" applyFont="1" applyFill="1" applyBorder="1" applyAlignment="1" applyProtection="1">
      <alignment vertical="center" wrapText="1" shrinkToFit="1"/>
    </xf>
    <xf numFmtId="180" fontId="36" fillId="0" borderId="70" xfId="5" applyNumberFormat="1" applyFont="1" applyFill="1" applyBorder="1" applyAlignment="1" applyProtection="1">
      <alignment vertical="center" wrapText="1" shrinkToFit="1"/>
    </xf>
    <xf numFmtId="180" fontId="36" fillId="0" borderId="73" xfId="5" applyNumberFormat="1" applyFont="1" applyFill="1" applyBorder="1" applyAlignment="1" applyProtection="1">
      <alignment horizontal="left" vertical="center" wrapText="1" shrinkToFit="1"/>
    </xf>
    <xf numFmtId="180" fontId="36" fillId="0" borderId="48" xfId="5" applyNumberFormat="1" applyFont="1" applyFill="1" applyBorder="1" applyAlignment="1" applyProtection="1">
      <alignment horizontal="left" vertical="center" wrapText="1" shrinkToFit="1"/>
    </xf>
    <xf numFmtId="179" fontId="23" fillId="0" borderId="49" xfId="5" applyNumberFormat="1" applyFont="1" applyFill="1" applyBorder="1" applyAlignment="1" applyProtection="1">
      <alignment horizontal="right" vertical="center" shrinkToFit="1"/>
    </xf>
    <xf numFmtId="179" fontId="23" fillId="0" borderId="88" xfId="5" applyNumberFormat="1" applyFont="1" applyFill="1" applyBorder="1" applyAlignment="1" applyProtection="1">
      <alignment horizontal="right" vertical="center" shrinkToFit="1"/>
    </xf>
    <xf numFmtId="180" fontId="36" fillId="0" borderId="66" xfId="5" applyNumberFormat="1" applyFont="1" applyFill="1" applyBorder="1" applyAlignment="1" applyProtection="1">
      <alignment horizontal="left" vertical="center" wrapText="1" shrinkToFit="1"/>
    </xf>
    <xf numFmtId="180" fontId="36" fillId="0" borderId="0" xfId="5" applyNumberFormat="1" applyFont="1" applyFill="1" applyBorder="1" applyAlignment="1" applyProtection="1">
      <alignment horizontal="left" vertical="center" wrapText="1" shrinkToFit="1"/>
    </xf>
    <xf numFmtId="0" fontId="14" fillId="0" borderId="78" xfId="5" applyFont="1" applyBorder="1" applyAlignment="1" applyProtection="1">
      <alignment horizontal="center" vertical="center" wrapText="1"/>
    </xf>
    <xf numFmtId="0" fontId="14" fillId="0" borderId="82" xfId="5" applyFont="1" applyBorder="1" applyAlignment="1" applyProtection="1">
      <alignment horizontal="center" vertical="center" wrapText="1"/>
    </xf>
    <xf numFmtId="0" fontId="14" fillId="0" borderId="85" xfId="5" applyFont="1" applyBorder="1" applyAlignment="1" applyProtection="1">
      <alignment horizontal="center" vertical="center" wrapText="1"/>
    </xf>
    <xf numFmtId="0" fontId="14" fillId="0" borderId="79" xfId="5" applyFont="1" applyBorder="1" applyAlignment="1" applyProtection="1">
      <alignment horizontal="center" vertical="center"/>
    </xf>
    <xf numFmtId="0" fontId="14" fillId="0" borderId="4" xfId="5" applyFont="1" applyBorder="1" applyAlignment="1" applyProtection="1">
      <alignment horizontal="center" vertical="center"/>
    </xf>
    <xf numFmtId="0" fontId="14" fillId="0" borderId="5" xfId="5" applyFont="1" applyBorder="1" applyAlignment="1" applyProtection="1">
      <alignment horizontal="center" vertical="center"/>
    </xf>
    <xf numFmtId="0" fontId="16" fillId="0" borderId="79" xfId="5" applyFont="1" applyBorder="1" applyAlignment="1" applyProtection="1">
      <alignment horizontal="center" vertical="center"/>
    </xf>
    <xf numFmtId="0" fontId="16" fillId="0" borderId="4" xfId="5" applyFont="1" applyBorder="1" applyAlignment="1" applyProtection="1">
      <alignment horizontal="center" vertical="center"/>
    </xf>
    <xf numFmtId="0" fontId="16" fillId="0" borderId="17" xfId="5" applyFont="1" applyBorder="1" applyAlignment="1" applyProtection="1">
      <alignment horizontal="center" vertical="center"/>
    </xf>
    <xf numFmtId="0" fontId="20" fillId="7" borderId="34" xfId="6" applyFont="1" applyFill="1" applyBorder="1" applyAlignment="1" applyProtection="1">
      <alignment horizontal="center" vertical="center" wrapText="1" shrinkToFit="1"/>
    </xf>
    <xf numFmtId="0" fontId="20" fillId="7" borderId="69" xfId="6" applyFont="1" applyFill="1" applyBorder="1" applyAlignment="1" applyProtection="1">
      <alignment horizontal="center" vertical="center" wrapText="1" shrinkToFit="1"/>
    </xf>
    <xf numFmtId="38" fontId="64" fillId="0" borderId="0" xfId="5" applyNumberFormat="1" applyFont="1" applyFill="1" applyBorder="1" applyAlignment="1" applyProtection="1">
      <alignment horizontal="center" vertical="center" wrapText="1" shrinkToFit="1"/>
    </xf>
    <xf numFmtId="38" fontId="21" fillId="0" borderId="0" xfId="5" applyNumberFormat="1" applyFont="1" applyFill="1" applyBorder="1" applyAlignment="1" applyProtection="1">
      <alignment horizontal="center" vertical="center" wrapText="1" shrinkToFit="1"/>
    </xf>
    <xf numFmtId="0" fontId="22" fillId="2" borderId="2" xfId="5" applyFont="1" applyFill="1" applyBorder="1" applyAlignment="1" applyProtection="1">
      <alignment vertical="center" shrinkToFit="1"/>
      <protection locked="0"/>
    </xf>
    <xf numFmtId="0" fontId="20" fillId="0" borderId="23" xfId="6" applyFont="1" applyBorder="1" applyAlignment="1" applyProtection="1">
      <alignment horizontal="center" vertical="center" wrapText="1" shrinkToFit="1"/>
    </xf>
    <xf numFmtId="0" fontId="20" fillId="0" borderId="22" xfId="6" applyFont="1" applyBorder="1" applyAlignment="1" applyProtection="1">
      <alignment horizontal="center" vertical="center" wrapText="1" shrinkToFit="1"/>
    </xf>
    <xf numFmtId="0" fontId="17" fillId="0" borderId="0" xfId="5" applyFont="1" applyBorder="1" applyAlignment="1" applyProtection="1">
      <alignment horizontal="left" shrinkToFit="1"/>
    </xf>
    <xf numFmtId="0" fontId="17" fillId="0" borderId="0" xfId="5" applyFont="1" applyBorder="1" applyAlignment="1" applyProtection="1">
      <alignment horizontal="left"/>
    </xf>
    <xf numFmtId="0" fontId="14" fillId="0" borderId="0" xfId="5" applyFont="1" applyBorder="1" applyAlignment="1" applyProtection="1">
      <alignment horizontal="center" vertical="center"/>
    </xf>
    <xf numFmtId="0" fontId="17" fillId="0" borderId="0" xfId="5" applyFont="1" applyBorder="1" applyAlignment="1" applyProtection="1">
      <alignment vertical="center" shrinkToFit="1"/>
    </xf>
    <xf numFmtId="0" fontId="17" fillId="0" borderId="0" xfId="5" applyFont="1" applyBorder="1" applyAlignment="1" applyProtection="1">
      <alignment horizontal="center" vertical="center" shrinkToFit="1"/>
    </xf>
    <xf numFmtId="0" fontId="40" fillId="0" borderId="0" xfId="1" applyFont="1" applyAlignment="1" applyProtection="1">
      <alignment horizontal="center" vertical="center"/>
    </xf>
    <xf numFmtId="0" fontId="8" fillId="0" borderId="7" xfId="1" applyFont="1" applyBorder="1" applyAlignment="1" applyProtection="1">
      <alignment horizontal="center" vertical="center"/>
    </xf>
    <xf numFmtId="0" fontId="8" fillId="0" borderId="23" xfId="1" applyFont="1" applyBorder="1" applyAlignment="1" applyProtection="1">
      <alignment horizontal="center" vertical="center"/>
    </xf>
    <xf numFmtId="0" fontId="8" fillId="0" borderId="21" xfId="1" applyFont="1" applyBorder="1" applyAlignment="1" applyProtection="1">
      <alignment horizontal="center" vertical="center"/>
    </xf>
    <xf numFmtId="0" fontId="8" fillId="0" borderId="22" xfId="1" applyFont="1" applyBorder="1" applyAlignment="1" applyProtection="1">
      <alignment horizontal="center" vertical="center"/>
    </xf>
    <xf numFmtId="0" fontId="8" fillId="0" borderId="25" xfId="1" applyFont="1" applyBorder="1" applyAlignment="1" applyProtection="1">
      <alignment horizontal="center" vertical="center"/>
    </xf>
    <xf numFmtId="0" fontId="8" fillId="0" borderId="0" xfId="1" applyFont="1" applyBorder="1" applyAlignment="1" applyProtection="1">
      <alignment horizontal="center" vertical="center"/>
    </xf>
    <xf numFmtId="0" fontId="8" fillId="0" borderId="43" xfId="1" applyFont="1" applyBorder="1" applyAlignment="1" applyProtection="1">
      <alignment horizontal="center" vertical="center"/>
    </xf>
    <xf numFmtId="0" fontId="8" fillId="0" borderId="8" xfId="1" applyFont="1" applyBorder="1" applyAlignment="1" applyProtection="1">
      <alignment horizontal="center" vertical="center"/>
    </xf>
    <xf numFmtId="0" fontId="8" fillId="0" borderId="9" xfId="1" applyFont="1" applyBorder="1" applyAlignment="1" applyProtection="1">
      <alignment horizontal="center" vertical="center"/>
    </xf>
    <xf numFmtId="0" fontId="8" fillId="0" borderId="30" xfId="1" applyFont="1" applyBorder="1" applyAlignment="1" applyProtection="1">
      <alignment horizontal="center" vertical="center"/>
    </xf>
    <xf numFmtId="0" fontId="8" fillId="0" borderId="23" xfId="1" applyFont="1" applyBorder="1" applyAlignment="1" applyProtection="1">
      <alignment horizontal="center" vertical="center" wrapText="1"/>
    </xf>
    <xf numFmtId="0" fontId="8" fillId="0" borderId="21" xfId="1" applyFont="1" applyBorder="1" applyAlignment="1" applyProtection="1">
      <alignment horizontal="center" vertical="center" wrapText="1"/>
    </xf>
    <xf numFmtId="0" fontId="8" fillId="0" borderId="25" xfId="1" applyFont="1" applyBorder="1" applyAlignment="1" applyProtection="1">
      <alignment horizontal="center" vertical="center" wrapText="1"/>
    </xf>
    <xf numFmtId="0" fontId="8" fillId="0" borderId="0" xfId="1" applyFont="1" applyBorder="1" applyAlignment="1" applyProtection="1">
      <alignment horizontal="center" vertical="center" wrapText="1"/>
    </xf>
    <xf numFmtId="0" fontId="8" fillId="0" borderId="22" xfId="1" applyFont="1" applyBorder="1" applyAlignment="1" applyProtection="1">
      <alignment horizontal="center" vertical="center" wrapText="1"/>
    </xf>
    <xf numFmtId="0" fontId="8" fillId="0" borderId="43" xfId="1" applyFont="1" applyBorder="1" applyAlignment="1" applyProtection="1">
      <alignment horizontal="center" vertical="center" wrapText="1"/>
    </xf>
    <xf numFmtId="0" fontId="8" fillId="0" borderId="8" xfId="1" applyFont="1" applyBorder="1" applyAlignment="1" applyProtection="1">
      <alignment horizontal="center" vertical="center" wrapText="1"/>
    </xf>
    <xf numFmtId="0" fontId="8" fillId="0" borderId="9" xfId="1" applyFont="1" applyBorder="1" applyAlignment="1" applyProtection="1">
      <alignment horizontal="center" vertical="center" wrapText="1"/>
    </xf>
    <xf numFmtId="0" fontId="8" fillId="0" borderId="30" xfId="1" applyFont="1" applyBorder="1" applyAlignment="1" applyProtection="1">
      <alignment horizontal="center" vertical="center" wrapText="1"/>
    </xf>
    <xf numFmtId="0" fontId="8" fillId="0" borderId="32" xfId="1" applyFont="1" applyBorder="1" applyAlignment="1" applyProtection="1">
      <alignment horizontal="center" vertical="center" wrapText="1"/>
    </xf>
    <xf numFmtId="0" fontId="8" fillId="0" borderId="33" xfId="1" applyFont="1" applyBorder="1" applyAlignment="1" applyProtection="1">
      <alignment horizontal="center" vertical="center" wrapText="1"/>
    </xf>
    <xf numFmtId="0" fontId="8" fillId="0" borderId="19" xfId="1" applyFont="1" applyBorder="1" applyAlignment="1" applyProtection="1">
      <alignment horizontal="center" vertical="center" wrapText="1"/>
    </xf>
    <xf numFmtId="0" fontId="8" fillId="0" borderId="7" xfId="1" applyFont="1" applyFill="1" applyBorder="1" applyAlignment="1" applyProtection="1">
      <alignment horizontal="center" vertical="center"/>
    </xf>
    <xf numFmtId="0" fontId="53" fillId="0" borderId="7" xfId="1" applyFont="1" applyFill="1" applyBorder="1" applyAlignment="1" applyProtection="1">
      <alignment horizontal="center" vertical="center" wrapText="1"/>
    </xf>
    <xf numFmtId="38" fontId="8" fillId="2" borderId="7" xfId="2" applyFont="1" applyFill="1" applyBorder="1" applyAlignment="1" applyProtection="1">
      <alignment horizontal="right" vertical="center"/>
      <protection locked="0"/>
    </xf>
    <xf numFmtId="38" fontId="8" fillId="2" borderId="23" xfId="2" applyFont="1" applyFill="1" applyBorder="1" applyAlignment="1" applyProtection="1">
      <alignment horizontal="right" vertical="center"/>
      <protection locked="0"/>
    </xf>
    <xf numFmtId="38" fontId="8" fillId="2" borderId="21" xfId="2" applyFont="1" applyFill="1" applyBorder="1" applyAlignment="1" applyProtection="1">
      <alignment horizontal="right" vertical="center"/>
      <protection locked="0"/>
    </xf>
    <xf numFmtId="38" fontId="8" fillId="2" borderId="22" xfId="2" applyFont="1" applyFill="1" applyBorder="1" applyAlignment="1" applyProtection="1">
      <alignment horizontal="right" vertical="center"/>
      <protection locked="0"/>
    </xf>
    <xf numFmtId="38" fontId="8" fillId="2" borderId="8" xfId="2" applyFont="1" applyFill="1" applyBorder="1" applyAlignment="1" applyProtection="1">
      <alignment horizontal="right" vertical="center"/>
      <protection locked="0"/>
    </xf>
    <xf numFmtId="38" fontId="8" fillId="2" borderId="9" xfId="2" applyFont="1" applyFill="1" applyBorder="1" applyAlignment="1" applyProtection="1">
      <alignment horizontal="right" vertical="center"/>
      <protection locked="0"/>
    </xf>
    <xf numFmtId="38" fontId="8" fillId="2" borderId="30" xfId="2" applyFont="1" applyFill="1" applyBorder="1" applyAlignment="1" applyProtection="1">
      <alignment horizontal="right" vertical="center"/>
      <protection locked="0"/>
    </xf>
    <xf numFmtId="0" fontId="8" fillId="2" borderId="23" xfId="1" applyFont="1" applyFill="1" applyBorder="1" applyAlignment="1" applyProtection="1">
      <alignment horizontal="center" vertical="center"/>
      <protection locked="0"/>
    </xf>
    <xf numFmtId="0" fontId="8" fillId="2" borderId="21" xfId="1" applyFont="1" applyFill="1" applyBorder="1" applyAlignment="1" applyProtection="1">
      <alignment horizontal="center" vertical="center"/>
      <protection locked="0"/>
    </xf>
    <xf numFmtId="0" fontId="8" fillId="2" borderId="22" xfId="1" applyFont="1" applyFill="1" applyBorder="1" applyAlignment="1" applyProtection="1">
      <alignment horizontal="center" vertical="center"/>
      <protection locked="0"/>
    </xf>
    <xf numFmtId="0" fontId="8" fillId="2" borderId="8" xfId="1" applyFont="1" applyFill="1" applyBorder="1" applyAlignment="1" applyProtection="1">
      <alignment horizontal="center" vertical="center"/>
      <protection locked="0"/>
    </xf>
    <xf numFmtId="0" fontId="8" fillId="2" borderId="9" xfId="1" applyFont="1" applyFill="1" applyBorder="1" applyAlignment="1" applyProtection="1">
      <alignment horizontal="center" vertical="center"/>
      <protection locked="0"/>
    </xf>
    <xf numFmtId="0" fontId="8" fillId="2" borderId="30" xfId="1" applyFont="1" applyFill="1" applyBorder="1" applyAlignment="1" applyProtection="1">
      <alignment horizontal="center" vertical="center"/>
      <protection locked="0"/>
    </xf>
    <xf numFmtId="0" fontId="8" fillId="2" borderId="7" xfId="1" applyFont="1" applyFill="1" applyBorder="1" applyAlignment="1" applyProtection="1">
      <alignment horizontal="center" vertical="center"/>
      <protection locked="0"/>
    </xf>
    <xf numFmtId="0" fontId="58" fillId="0" borderId="23" xfId="3" applyFont="1" applyBorder="1" applyAlignment="1" applyProtection="1">
      <alignment horizontal="center" vertical="center"/>
    </xf>
    <xf numFmtId="0" fontId="58" fillId="0" borderId="21" xfId="3" applyFont="1" applyBorder="1" applyAlignment="1" applyProtection="1">
      <alignment horizontal="center" vertical="center"/>
    </xf>
    <xf numFmtId="0" fontId="58" fillId="0" borderId="22" xfId="3" applyFont="1" applyBorder="1" applyAlignment="1" applyProtection="1">
      <alignment horizontal="center" vertical="center"/>
    </xf>
    <xf numFmtId="0" fontId="58" fillId="0" borderId="8" xfId="3" applyFont="1" applyBorder="1" applyAlignment="1" applyProtection="1">
      <alignment horizontal="center" vertical="center"/>
    </xf>
    <xf numFmtId="0" fontId="58" fillId="0" borderId="9" xfId="3" applyFont="1" applyBorder="1" applyAlignment="1" applyProtection="1">
      <alignment horizontal="center" vertical="center"/>
    </xf>
    <xf numFmtId="0" fontId="58" fillId="0" borderId="30" xfId="3" applyFont="1" applyBorder="1" applyAlignment="1" applyProtection="1">
      <alignment horizontal="center" vertical="center"/>
    </xf>
    <xf numFmtId="38" fontId="8" fillId="0" borderId="0" xfId="1" applyNumberFormat="1" applyFont="1" applyBorder="1" applyAlignment="1" applyProtection="1">
      <alignment horizontal="center" vertical="center"/>
    </xf>
    <xf numFmtId="0" fontId="8" fillId="0" borderId="0" xfId="1" applyFont="1" applyAlignment="1" applyProtection="1">
      <alignment horizontal="center" vertical="center"/>
    </xf>
    <xf numFmtId="0" fontId="4" fillId="0" borderId="0" xfId="1" applyFont="1" applyBorder="1" applyAlignment="1" applyProtection="1">
      <alignment horizontal="center" vertical="top" wrapText="1"/>
    </xf>
    <xf numFmtId="0" fontId="4" fillId="0" borderId="0" xfId="1" applyFont="1" applyBorder="1" applyAlignment="1" applyProtection="1">
      <alignment horizontal="left" vertical="top" wrapText="1"/>
    </xf>
    <xf numFmtId="0" fontId="8" fillId="0" borderId="21" xfId="1" applyFont="1" applyBorder="1" applyAlignment="1" applyProtection="1">
      <alignment horizontal="right" vertical="center"/>
    </xf>
    <xf numFmtId="0" fontId="8" fillId="0" borderId="22" xfId="1" applyFont="1" applyBorder="1" applyAlignment="1" applyProtection="1">
      <alignment horizontal="right" vertical="center"/>
    </xf>
    <xf numFmtId="0" fontId="8" fillId="0" borderId="0" xfId="1" applyFont="1" applyAlignment="1" applyProtection="1">
      <alignment horizontal="right" vertical="center"/>
    </xf>
    <xf numFmtId="0" fontId="8" fillId="0" borderId="43" xfId="1" applyFont="1" applyBorder="1" applyAlignment="1" applyProtection="1">
      <alignment horizontal="right" vertical="center"/>
    </xf>
    <xf numFmtId="38" fontId="8" fillId="0" borderId="7" xfId="2" applyFont="1" applyFill="1" applyBorder="1" applyAlignment="1" applyProtection="1">
      <alignment horizontal="right" vertical="center"/>
    </xf>
    <xf numFmtId="38" fontId="8" fillId="0" borderId="0" xfId="2" applyFont="1" applyBorder="1" applyAlignment="1" applyProtection="1">
      <alignment horizontal="center" vertical="center"/>
    </xf>
    <xf numFmtId="38" fontId="8" fillId="0" borderId="0" xfId="2" applyFont="1" applyAlignment="1" applyProtection="1">
      <alignment horizontal="center" vertical="center"/>
    </xf>
    <xf numFmtId="0" fontId="24" fillId="0" borderId="0" xfId="0" applyFont="1" applyAlignment="1" applyProtection="1">
      <alignment horizontal="center"/>
    </xf>
    <xf numFmtId="58" fontId="14" fillId="0" borderId="0" xfId="0" applyNumberFormat="1" applyFont="1" applyAlignment="1" applyProtection="1">
      <alignment horizontal="left"/>
    </xf>
    <xf numFmtId="0" fontId="14" fillId="0" borderId="0" xfId="0" applyFont="1" applyAlignment="1" applyProtection="1">
      <alignment horizontal="left"/>
    </xf>
    <xf numFmtId="0" fontId="15" fillId="0" borderId="0" xfId="0" applyFont="1" applyAlignment="1" applyProtection="1">
      <alignment horizontal="left"/>
    </xf>
    <xf numFmtId="0" fontId="15" fillId="0" borderId="0" xfId="0" applyFont="1" applyFill="1" applyAlignment="1" applyProtection="1">
      <alignment horizontal="center" wrapText="1"/>
    </xf>
    <xf numFmtId="0" fontId="14" fillId="0" borderId="9" xfId="0" applyFont="1" applyBorder="1" applyAlignment="1" applyProtection="1">
      <alignment horizontal="center" shrinkToFit="1"/>
    </xf>
    <xf numFmtId="0" fontId="15" fillId="2" borderId="0" xfId="0" applyFont="1" applyFill="1" applyAlignment="1" applyProtection="1">
      <alignment horizontal="center" shrinkToFit="1"/>
      <protection locked="0"/>
    </xf>
    <xf numFmtId="0" fontId="12" fillId="2" borderId="23" xfId="0" applyFont="1" applyFill="1" applyBorder="1" applyAlignment="1" applyProtection="1">
      <alignment horizontal="left" vertical="center"/>
      <protection locked="0"/>
    </xf>
    <xf numFmtId="0" fontId="12" fillId="2" borderId="21" xfId="0" applyFont="1" applyFill="1" applyBorder="1" applyAlignment="1" applyProtection="1">
      <alignment horizontal="left" vertical="center"/>
      <protection locked="0"/>
    </xf>
    <xf numFmtId="0" fontId="12" fillId="2" borderId="22" xfId="0" applyFont="1" applyFill="1" applyBorder="1" applyAlignment="1" applyProtection="1">
      <alignment horizontal="left" vertical="center"/>
      <protection locked="0"/>
    </xf>
    <xf numFmtId="0" fontId="12" fillId="2" borderId="25" xfId="0" applyFont="1" applyFill="1" applyBorder="1" applyAlignment="1" applyProtection="1">
      <alignment horizontal="left" vertical="center"/>
      <protection locked="0"/>
    </xf>
    <xf numFmtId="0" fontId="12" fillId="2" borderId="0" xfId="0" applyFont="1" applyFill="1" applyBorder="1" applyAlignment="1" applyProtection="1">
      <alignment horizontal="left" vertical="center"/>
      <protection locked="0"/>
    </xf>
    <xf numFmtId="0" fontId="12" fillId="2" borderId="43" xfId="0" applyFont="1" applyFill="1" applyBorder="1" applyAlignment="1" applyProtection="1">
      <alignment horizontal="left" vertical="center"/>
      <protection locked="0"/>
    </xf>
    <xf numFmtId="0" fontId="12" fillId="2" borderId="8" xfId="0" applyFont="1" applyFill="1" applyBorder="1" applyAlignment="1" applyProtection="1">
      <alignment horizontal="left" vertical="center"/>
      <protection locked="0"/>
    </xf>
    <xf numFmtId="0" fontId="12" fillId="2" borderId="9" xfId="0" applyFont="1" applyFill="1" applyBorder="1" applyAlignment="1" applyProtection="1">
      <alignment horizontal="left" vertical="center"/>
      <protection locked="0"/>
    </xf>
    <xf numFmtId="0" fontId="12" fillId="2" borderId="30" xfId="0" applyFont="1" applyFill="1" applyBorder="1" applyAlignment="1" applyProtection="1">
      <alignment horizontal="left" vertical="center"/>
      <protection locked="0"/>
    </xf>
    <xf numFmtId="0" fontId="14" fillId="0" borderId="0" xfId="0" applyFont="1" applyAlignment="1" applyProtection="1">
      <alignment horizontal="left" vertical="center" wrapText="1"/>
    </xf>
    <xf numFmtId="0" fontId="14" fillId="0" borderId="0" xfId="0" applyFont="1" applyAlignment="1" applyProtection="1">
      <alignment horizontal="left" shrinkToFit="1"/>
    </xf>
    <xf numFmtId="49" fontId="72" fillId="0" borderId="0" xfId="0" applyNumberFormat="1" applyFont="1" applyAlignment="1" applyProtection="1">
      <alignment horizontal="center"/>
    </xf>
    <xf numFmtId="0" fontId="72" fillId="0" borderId="0" xfId="0" applyFont="1" applyAlignment="1" applyProtection="1">
      <alignment horizontal="center"/>
    </xf>
  </cellXfs>
  <cellStyles count="15">
    <cellStyle name="桁区切り" xfId="8" builtinId="6"/>
    <cellStyle name="桁区切り 2" xfId="2"/>
    <cellStyle name="標準" xfId="0" builtinId="0"/>
    <cellStyle name="標準 2" xfId="1"/>
    <cellStyle name="標準 2 2" xfId="7"/>
    <cellStyle name="標準 2 2 2" xfId="13"/>
    <cellStyle name="標準 2 2 3" xfId="11"/>
    <cellStyle name="標準 2 3" xfId="6"/>
    <cellStyle name="標準 27" xfId="3"/>
    <cellStyle name="標準 3" xfId="4"/>
    <cellStyle name="標準 3 2" xfId="12"/>
    <cellStyle name="標準 4" xfId="9"/>
    <cellStyle name="標準 4 2" xfId="14"/>
    <cellStyle name="標準 6" xfId="10"/>
    <cellStyle name="標準_賃金改善内訳表" xfId="5"/>
  </cellStyles>
  <dxfs count="11">
    <dxf>
      <fill>
        <patternFill>
          <bgColor theme="1" tint="0.14996795556505021"/>
        </patternFill>
      </fill>
    </dxf>
    <dxf>
      <fill>
        <patternFill>
          <bgColor rgb="FFFC6E42"/>
        </patternFill>
      </fill>
    </dxf>
    <dxf>
      <fill>
        <patternFill>
          <bgColor rgb="FFFC6E42"/>
        </patternFill>
      </fill>
    </dxf>
    <dxf>
      <fill>
        <patternFill>
          <bgColor rgb="FFFFFF00"/>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14996795556505021"/>
        </patternFill>
      </fill>
    </dxf>
    <dxf>
      <fill>
        <patternFill>
          <bgColor theme="1" tint="0.24994659260841701"/>
        </patternFill>
      </fill>
    </dxf>
  </dxfs>
  <tableStyles count="0" defaultTableStyle="TableStyleMedium2" defaultPivotStyle="PivotStyleMedium9"/>
  <colors>
    <mruColors>
      <color rgb="FFFC6E42"/>
      <color rgb="FFE25C5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35</xdr:col>
      <xdr:colOff>114300</xdr:colOff>
      <xdr:row>0</xdr:row>
      <xdr:rowOff>57150</xdr:rowOff>
    </xdr:from>
    <xdr:to>
      <xdr:col>41</xdr:col>
      <xdr:colOff>321733</xdr:colOff>
      <xdr:row>3</xdr:row>
      <xdr:rowOff>169334</xdr:rowOff>
    </xdr:to>
    <xdr:sp macro="" textlink="">
      <xdr:nvSpPr>
        <xdr:cNvPr id="20" name="角丸四角形 19"/>
        <xdr:cNvSpPr/>
      </xdr:nvSpPr>
      <xdr:spPr>
        <a:xfrm>
          <a:off x="9014883" y="57150"/>
          <a:ext cx="3975100" cy="1054101"/>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lnSpc>
              <a:spcPts val="2200"/>
            </a:lnSpc>
          </a:pPr>
          <a:r>
            <a:rPr kumimoji="1" lang="ja-JP" altLang="en-US" sz="1800" b="1">
              <a:solidFill>
                <a:schemeClr val="tx1"/>
              </a:solidFill>
            </a:rPr>
            <a:t>黄色セルを入力</a:t>
          </a:r>
          <a:endParaRPr kumimoji="1" lang="en-US" altLang="ja-JP" sz="1800" b="1">
            <a:solidFill>
              <a:schemeClr val="tx1"/>
            </a:solidFill>
          </a:endParaRPr>
        </a:p>
        <a:p>
          <a:pPr algn="ctr">
            <a:lnSpc>
              <a:spcPts val="2200"/>
            </a:lnSpc>
          </a:pPr>
          <a:r>
            <a:rPr kumimoji="1" lang="ja-JP" altLang="en-US" sz="1800" b="1">
              <a:solidFill>
                <a:schemeClr val="tx1"/>
              </a:solidFill>
            </a:rPr>
            <a:t>水色セルを選択してください</a:t>
          </a:r>
          <a:r>
            <a:rPr kumimoji="1" lang="ja-JP" altLang="en-US" sz="1100">
              <a:solidFill>
                <a:schemeClr val="tx1"/>
              </a:solidFill>
            </a:rPr>
            <a:t>。</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2</xdr:col>
      <xdr:colOff>142875</xdr:colOff>
      <xdr:row>17</xdr:row>
      <xdr:rowOff>9525</xdr:rowOff>
    </xdr:from>
    <xdr:to>
      <xdr:col>4</xdr:col>
      <xdr:colOff>28575</xdr:colOff>
      <xdr:row>18</xdr:row>
      <xdr:rowOff>85725</xdr:rowOff>
    </xdr:to>
    <xdr:sp macro="" textlink="">
      <xdr:nvSpPr>
        <xdr:cNvPr id="2" name="正方形/長方形 1"/>
        <xdr:cNvSpPr/>
      </xdr:nvSpPr>
      <xdr:spPr>
        <a:xfrm>
          <a:off x="1000125" y="5972175"/>
          <a:ext cx="742950" cy="314325"/>
        </a:xfrm>
        <a:prstGeom prst="rect">
          <a:avLst/>
        </a:prstGeom>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游ゴシック" panose="020B0400000000000000" pitchFamily="50" charset="-128"/>
              <a:ea typeface="游ゴシック" panose="020B0400000000000000" pitchFamily="50" charset="-128"/>
            </a:rPr>
            <a:t>備考欄</a:t>
          </a:r>
        </a:p>
      </xdr:txBody>
    </xdr:sp>
    <xdr:clientData/>
  </xdr:twoCellAnchor>
  <xdr:twoCellAnchor>
    <xdr:from>
      <xdr:col>2</xdr:col>
      <xdr:colOff>142875</xdr:colOff>
      <xdr:row>17</xdr:row>
      <xdr:rowOff>9525</xdr:rowOff>
    </xdr:from>
    <xdr:to>
      <xdr:col>4</xdr:col>
      <xdr:colOff>28575</xdr:colOff>
      <xdr:row>18</xdr:row>
      <xdr:rowOff>85725</xdr:rowOff>
    </xdr:to>
    <xdr:sp macro="" textlink="">
      <xdr:nvSpPr>
        <xdr:cNvPr id="3" name="正方形/長方形 2"/>
        <xdr:cNvSpPr/>
      </xdr:nvSpPr>
      <xdr:spPr>
        <a:xfrm>
          <a:off x="1000125" y="5972175"/>
          <a:ext cx="742950" cy="314325"/>
        </a:xfrm>
        <a:prstGeom prst="rect">
          <a:avLst/>
        </a:prstGeom>
        <a:ln w="6350">
          <a:solidFill>
            <a:schemeClr val="tx1"/>
          </a:solidFill>
        </a:ln>
      </xdr:spPr>
      <xdr:style>
        <a:lnRef idx="2">
          <a:schemeClr val="accent6"/>
        </a:lnRef>
        <a:fillRef idx="1">
          <a:schemeClr val="lt1"/>
        </a:fillRef>
        <a:effectRef idx="0">
          <a:schemeClr val="accent6"/>
        </a:effectRef>
        <a:fontRef idx="minor">
          <a:schemeClr val="dk1"/>
        </a:fontRef>
      </xdr:style>
      <xdr:txBody>
        <a:bodyPr vertOverflow="clip" horzOverflow="clip" rtlCol="0" anchor="ctr"/>
        <a:lstStyle/>
        <a:p>
          <a:pPr algn="ctr"/>
          <a:r>
            <a:rPr kumimoji="1" lang="ja-JP" altLang="en-US" sz="1100">
              <a:latin typeface="游ゴシック" panose="020B0400000000000000" pitchFamily="50" charset="-128"/>
              <a:ea typeface="游ゴシック" panose="020B0400000000000000" pitchFamily="50" charset="-128"/>
            </a:rPr>
            <a:t>備考欄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5</xdr:col>
      <xdr:colOff>726282</xdr:colOff>
      <xdr:row>1</xdr:row>
      <xdr:rowOff>130969</xdr:rowOff>
    </xdr:from>
    <xdr:to>
      <xdr:col>17</xdr:col>
      <xdr:colOff>654843</xdr:colOff>
      <xdr:row>15</xdr:row>
      <xdr:rowOff>11907</xdr:rowOff>
    </xdr:to>
    <xdr:sp macro="" textlink="">
      <xdr:nvSpPr>
        <xdr:cNvPr id="3" name="角丸四角形 2"/>
        <xdr:cNvSpPr/>
      </xdr:nvSpPr>
      <xdr:spPr>
        <a:xfrm>
          <a:off x="6798470" y="452438"/>
          <a:ext cx="8501061" cy="3214688"/>
        </a:xfrm>
        <a:prstGeom prst="roundRect">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800"/>
            <a:t>Word</a:t>
          </a:r>
          <a:r>
            <a:rPr kumimoji="1" lang="ja-JP" altLang="en-US" sz="1800"/>
            <a:t>　の賃金改善確認書様式に差込印刷をするためのシートです。</a:t>
          </a:r>
          <a:endParaRPr kumimoji="1" lang="en-US" altLang="ja-JP" sz="1800"/>
        </a:p>
        <a:p>
          <a:pPr algn="l"/>
          <a:endParaRPr kumimoji="1" lang="en-US" altLang="ja-JP" sz="1800"/>
        </a:p>
        <a:p>
          <a:pPr algn="l"/>
          <a:r>
            <a:rPr kumimoji="1" lang="ja-JP" altLang="en-US" sz="1800"/>
            <a:t>確認書を差込印刷で作成されたい施設におかれましては，</a:t>
          </a:r>
          <a:r>
            <a:rPr kumimoji="1" lang="en-US" altLang="ja-JP" sz="1800"/>
            <a:t>Word</a:t>
          </a:r>
          <a:r>
            <a:rPr kumimoji="1" lang="ja-JP" altLang="en-US" sz="1800"/>
            <a:t>の確認書様式とあわせて適宜ご活用ください。</a:t>
          </a:r>
          <a:endParaRPr kumimoji="1" lang="en-US" altLang="ja-JP" sz="1800"/>
        </a:p>
        <a:p>
          <a:pPr algn="l"/>
          <a:r>
            <a:rPr kumimoji="1" lang="ja-JP" altLang="en-US" sz="1800"/>
            <a:t>別紙様式</a:t>
          </a:r>
          <a:r>
            <a:rPr kumimoji="1" lang="en-US" altLang="ja-JP" sz="1800"/>
            <a:t>5</a:t>
          </a:r>
          <a:r>
            <a:rPr kumimoji="1" lang="ja-JP" altLang="en-US" sz="1800"/>
            <a:t>別添１から自動でデータを引用しておりますので，氏名等のデータが引用されていない行等を削除してから，差込みを行ってください。</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3.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2.xml"/><Relationship Id="rId1" Type="http://schemas.openxmlformats.org/officeDocument/2006/relationships/printerSettings" Target="../printerSettings/printerSettings5.bin"/><Relationship Id="rId4" Type="http://schemas.openxmlformats.org/officeDocument/2006/relationships/comments" Target="../comments5.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outlinePr showOutlineSymbols="0"/>
  </sheetPr>
  <dimension ref="A1:P193"/>
  <sheetViews>
    <sheetView tabSelected="1" showOutlineSymbols="0" view="pageBreakPreview" topLeftCell="A13" zoomScale="86" zoomScaleNormal="100" zoomScaleSheetLayoutView="86" workbookViewId="0">
      <selection activeCell="F23" sqref="F23:G23"/>
    </sheetView>
  </sheetViews>
  <sheetFormatPr defaultColWidth="9" defaultRowHeight="13.5" x14ac:dyDescent="0.15"/>
  <cols>
    <col min="1" max="1" width="9" style="150" customWidth="1"/>
    <col min="2" max="2" width="7" style="150" customWidth="1"/>
    <col min="3" max="3" width="17.625" style="150" customWidth="1"/>
    <col min="4" max="4" width="13.25" style="150" customWidth="1"/>
    <col min="5" max="5" width="9" style="150" customWidth="1"/>
    <col min="6" max="6" width="9" style="150"/>
    <col min="7" max="7" width="9.125" style="150" customWidth="1"/>
    <col min="8" max="8" width="15.125" style="150" customWidth="1"/>
    <col min="9" max="11" width="9" style="150"/>
    <col min="12" max="12" width="13.875" style="150" customWidth="1"/>
    <col min="13" max="14" width="9" style="150"/>
    <col min="15" max="15" width="23" style="150" customWidth="1"/>
    <col min="16" max="16" width="2.5" style="150" customWidth="1"/>
    <col min="17" max="16384" width="9" style="150"/>
  </cols>
  <sheetData>
    <row r="1" spans="1:16" ht="17.25" x14ac:dyDescent="0.15">
      <c r="A1" s="149" t="s">
        <v>182</v>
      </c>
      <c r="E1" s="161" t="s">
        <v>833</v>
      </c>
    </row>
    <row r="2" spans="1:16" x14ac:dyDescent="0.15">
      <c r="A2" s="151"/>
    </row>
    <row r="3" spans="1:16" x14ac:dyDescent="0.15">
      <c r="A3" s="151"/>
    </row>
    <row r="4" spans="1:16" x14ac:dyDescent="0.15">
      <c r="A4" s="151" t="s">
        <v>857</v>
      </c>
    </row>
    <row r="5" spans="1:16" ht="12" customHeight="1" x14ac:dyDescent="0.15"/>
    <row r="6" spans="1:16" x14ac:dyDescent="0.15">
      <c r="A6" s="152" t="s">
        <v>140</v>
      </c>
      <c r="B6" s="150" t="s">
        <v>858</v>
      </c>
    </row>
    <row r="7" spans="1:16" ht="12" customHeight="1" thickBot="1" x14ac:dyDescent="0.2">
      <c r="A7" s="152"/>
    </row>
    <row r="8" spans="1:16" ht="30" customHeight="1" thickBot="1" x14ac:dyDescent="0.2">
      <c r="A8" s="152"/>
      <c r="C8" s="212"/>
    </row>
    <row r="9" spans="1:16" ht="12" customHeight="1" x14ac:dyDescent="0.15">
      <c r="A9" s="152"/>
    </row>
    <row r="10" spans="1:16" x14ac:dyDescent="0.15">
      <c r="A10" s="152" t="s">
        <v>141</v>
      </c>
      <c r="B10" s="150" t="s">
        <v>142</v>
      </c>
    </row>
    <row r="11" spans="1:16" ht="14.25" thickBot="1" x14ac:dyDescent="0.2">
      <c r="A11" s="152"/>
    </row>
    <row r="12" spans="1:16" ht="30" customHeight="1" thickBot="1" x14ac:dyDescent="0.2">
      <c r="A12" s="152"/>
      <c r="C12" s="212" t="s">
        <v>1303</v>
      </c>
      <c r="O12" s="153"/>
    </row>
    <row r="13" spans="1:16" s="159" customFormat="1" ht="12" customHeight="1" x14ac:dyDescent="0.15">
      <c r="A13" s="158"/>
      <c r="C13" s="229"/>
      <c r="O13" s="160"/>
    </row>
    <row r="14" spans="1:16" ht="46.5" customHeight="1" x14ac:dyDescent="0.15">
      <c r="A14" s="152" t="s">
        <v>143</v>
      </c>
      <c r="B14" s="410" t="s">
        <v>1182</v>
      </c>
      <c r="C14" s="410"/>
      <c r="D14" s="410"/>
      <c r="E14" s="410"/>
      <c r="F14" s="410"/>
      <c r="G14" s="410"/>
      <c r="H14" s="410"/>
      <c r="I14" s="410"/>
      <c r="J14" s="410"/>
      <c r="K14" s="410"/>
      <c r="L14" s="410"/>
      <c r="M14" s="410"/>
      <c r="N14" s="410"/>
      <c r="O14" s="410"/>
      <c r="P14" s="410"/>
    </row>
    <row r="15" spans="1:16" ht="11.25" customHeight="1" x14ac:dyDescent="0.15">
      <c r="A15" s="152"/>
      <c r="B15" s="155"/>
      <c r="C15" s="229"/>
      <c r="D15" s="155"/>
      <c r="E15" s="155"/>
      <c r="O15" s="153"/>
    </row>
    <row r="16" spans="1:16" ht="29.25" customHeight="1" x14ac:dyDescent="0.15">
      <c r="A16" s="152"/>
      <c r="B16" s="154" t="s">
        <v>1912</v>
      </c>
      <c r="C16" s="156"/>
      <c r="D16" s="152"/>
      <c r="E16" s="152"/>
      <c r="F16" s="406" t="s">
        <v>1310</v>
      </c>
      <c r="G16" s="406"/>
    </row>
    <row r="17" spans="1:9" ht="29.25" customHeight="1" x14ac:dyDescent="0.15">
      <c r="A17" s="152"/>
      <c r="B17" s="154" t="s">
        <v>1913</v>
      </c>
      <c r="C17" s="156"/>
      <c r="D17" s="152"/>
      <c r="E17" s="152"/>
      <c r="F17" s="406" t="s">
        <v>1311</v>
      </c>
      <c r="G17" s="406"/>
    </row>
    <row r="18" spans="1:9" ht="29.25" customHeight="1" x14ac:dyDescent="0.15">
      <c r="A18" s="152"/>
      <c r="B18" s="154" t="s">
        <v>1914</v>
      </c>
      <c r="C18" s="156"/>
      <c r="D18" s="152"/>
      <c r="E18" s="152"/>
      <c r="F18" s="406" t="s">
        <v>1311</v>
      </c>
      <c r="G18" s="406"/>
    </row>
    <row r="19" spans="1:9" ht="29.25" customHeight="1" x14ac:dyDescent="0.15">
      <c r="A19" s="152"/>
      <c r="B19" s="411" t="s">
        <v>1321</v>
      </c>
      <c r="C19" s="412"/>
      <c r="D19" s="412"/>
      <c r="E19" s="413"/>
      <c r="F19" s="418"/>
      <c r="G19" s="418"/>
    </row>
    <row r="20" spans="1:9" ht="29.25" customHeight="1" x14ac:dyDescent="0.15">
      <c r="A20" s="152"/>
      <c r="B20" s="411" t="s">
        <v>1322</v>
      </c>
      <c r="C20" s="412"/>
      <c r="D20" s="412"/>
      <c r="E20" s="413"/>
      <c r="F20" s="418"/>
      <c r="G20" s="418"/>
    </row>
    <row r="21" spans="1:9" ht="29.25" customHeight="1" x14ac:dyDescent="0.15">
      <c r="A21" s="152"/>
      <c r="B21" s="154" t="s">
        <v>1323</v>
      </c>
      <c r="C21" s="156"/>
      <c r="D21" s="152"/>
      <c r="E21" s="152"/>
      <c r="F21" s="418"/>
      <c r="G21" s="418"/>
    </row>
    <row r="22" spans="1:9" ht="29.25" customHeight="1" x14ac:dyDescent="0.15">
      <c r="A22" s="152"/>
      <c r="B22" s="154" t="s">
        <v>1915</v>
      </c>
      <c r="C22" s="156"/>
      <c r="D22" s="152"/>
      <c r="E22" s="152"/>
      <c r="F22" s="403"/>
      <c r="G22" s="404"/>
      <c r="H22" s="150" t="s">
        <v>865</v>
      </c>
    </row>
    <row r="23" spans="1:9" s="155" customFormat="1" ht="29.25" customHeight="1" x14ac:dyDescent="0.15">
      <c r="A23" s="275"/>
      <c r="B23" s="162" t="s">
        <v>1324</v>
      </c>
      <c r="C23" s="158"/>
      <c r="D23" s="157"/>
      <c r="E23" s="157"/>
      <c r="F23" s="419" t="str">
        <f>IFERROR(ROUNDDOWN((F19*5.2%/F22)*0.9,0)+'職員別賃金改善明細書（別紙様式6別添1)'!AM60,"")</f>
        <v/>
      </c>
      <c r="G23" s="419"/>
      <c r="H23" s="155" t="s">
        <v>866</v>
      </c>
    </row>
    <row r="24" spans="1:9" ht="29.25" customHeight="1" x14ac:dyDescent="0.15">
      <c r="A24" s="152"/>
      <c r="B24" s="154" t="s">
        <v>1916</v>
      </c>
      <c r="C24" s="156"/>
      <c r="D24" s="152"/>
      <c r="E24" s="152"/>
      <c r="F24" s="418"/>
      <c r="G24" s="418"/>
      <c r="H24" s="150" t="s">
        <v>1304</v>
      </c>
    </row>
    <row r="25" spans="1:9" ht="29.25" customHeight="1" x14ac:dyDescent="0.15">
      <c r="A25" s="152"/>
      <c r="B25" s="154" t="s">
        <v>1917</v>
      </c>
      <c r="C25" s="156"/>
      <c r="D25" s="152"/>
      <c r="E25" s="152"/>
      <c r="F25" s="405" t="s">
        <v>126</v>
      </c>
      <c r="G25" s="405"/>
      <c r="H25" s="230">
        <v>4</v>
      </c>
      <c r="I25" s="150" t="s">
        <v>1073</v>
      </c>
    </row>
    <row r="26" spans="1:9" s="155" customFormat="1" ht="12" customHeight="1" x14ac:dyDescent="0.15">
      <c r="A26" s="157"/>
      <c r="B26" s="162"/>
      <c r="C26" s="158"/>
      <c r="D26" s="157"/>
      <c r="E26" s="157"/>
      <c r="F26" s="229"/>
      <c r="G26" s="229"/>
    </row>
    <row r="27" spans="1:9" s="155" customFormat="1" ht="30" customHeight="1" x14ac:dyDescent="0.15">
      <c r="A27" s="152" t="s">
        <v>832</v>
      </c>
      <c r="B27" s="155" t="s">
        <v>1325</v>
      </c>
      <c r="C27" s="158"/>
      <c r="D27" s="157"/>
      <c r="E27" s="157"/>
      <c r="F27" s="229"/>
      <c r="G27" s="229"/>
    </row>
    <row r="28" spans="1:9" s="155" customFormat="1" ht="12" customHeight="1" x14ac:dyDescent="0.15">
      <c r="A28" s="157"/>
      <c r="B28" s="162"/>
      <c r="C28" s="158"/>
      <c r="D28" s="157"/>
      <c r="E28" s="157"/>
      <c r="F28" s="229"/>
      <c r="G28" s="229"/>
    </row>
    <row r="29" spans="1:9" s="155" customFormat="1" ht="30" customHeight="1" x14ac:dyDescent="0.15">
      <c r="A29" s="157" t="s">
        <v>834</v>
      </c>
      <c r="B29" s="162" t="s">
        <v>1326</v>
      </c>
      <c r="C29" s="158"/>
      <c r="D29" s="157"/>
      <c r="E29" s="157"/>
      <c r="F29" s="229"/>
      <c r="G29" s="229"/>
    </row>
    <row r="30" spans="1:9" s="155" customFormat="1" ht="12" customHeight="1" x14ac:dyDescent="0.15">
      <c r="A30" s="157"/>
      <c r="B30" s="162"/>
      <c r="C30" s="158"/>
      <c r="D30" s="157"/>
      <c r="E30" s="157"/>
      <c r="F30" s="229"/>
      <c r="G30" s="229"/>
    </row>
    <row r="31" spans="1:9" s="155" customFormat="1" ht="30" customHeight="1" x14ac:dyDescent="0.15">
      <c r="A31" s="157" t="s">
        <v>835</v>
      </c>
      <c r="B31" s="162" t="s">
        <v>1327</v>
      </c>
      <c r="C31" s="158"/>
      <c r="D31" s="157"/>
      <c r="E31" s="157"/>
      <c r="F31" s="229"/>
      <c r="G31" s="229"/>
    </row>
    <row r="32" spans="1:9" s="155" customFormat="1" ht="12" customHeight="1" x14ac:dyDescent="0.15">
      <c r="A32" s="157"/>
      <c r="B32" s="162"/>
      <c r="C32" s="158"/>
      <c r="D32" s="157"/>
      <c r="E32" s="157"/>
      <c r="F32" s="229"/>
      <c r="G32" s="229"/>
    </row>
    <row r="33" spans="1:16" s="155" customFormat="1" ht="37.5" customHeight="1" x14ac:dyDescent="0.15">
      <c r="A33" s="157" t="s">
        <v>836</v>
      </c>
      <c r="B33" s="414" t="s">
        <v>1328</v>
      </c>
      <c r="C33" s="414"/>
      <c r="D33" s="414"/>
      <c r="E33" s="414"/>
      <c r="F33" s="414"/>
      <c r="G33" s="414"/>
      <c r="H33" s="414"/>
      <c r="I33" s="414"/>
      <c r="J33" s="414"/>
      <c r="K33" s="414"/>
      <c r="L33" s="414"/>
      <c r="M33" s="414"/>
      <c r="N33" s="414"/>
      <c r="O33" s="414"/>
      <c r="P33" s="414"/>
    </row>
    <row r="34" spans="1:16" s="155" customFormat="1" ht="12" customHeight="1" x14ac:dyDescent="0.15">
      <c r="A34" s="157"/>
      <c r="B34" s="162"/>
      <c r="C34" s="158"/>
      <c r="D34" s="157"/>
      <c r="E34" s="157"/>
      <c r="F34" s="229"/>
      <c r="G34" s="229"/>
    </row>
    <row r="35" spans="1:16" s="155" customFormat="1" ht="30" customHeight="1" x14ac:dyDescent="0.15">
      <c r="A35" s="157" t="s">
        <v>837</v>
      </c>
      <c r="B35" s="162" t="s">
        <v>1329</v>
      </c>
      <c r="C35" s="158"/>
      <c r="D35" s="157"/>
      <c r="E35" s="157"/>
      <c r="F35" s="229"/>
      <c r="G35" s="229"/>
    </row>
    <row r="36" spans="1:16" s="155" customFormat="1" ht="12" customHeight="1" x14ac:dyDescent="0.15">
      <c r="A36" s="157"/>
      <c r="B36" s="162"/>
      <c r="C36" s="158"/>
      <c r="D36" s="157"/>
      <c r="E36" s="157"/>
      <c r="F36" s="229"/>
      <c r="G36" s="229"/>
    </row>
    <row r="37" spans="1:16" s="155" customFormat="1" ht="30" customHeight="1" x14ac:dyDescent="0.15">
      <c r="A37" s="157" t="s">
        <v>838</v>
      </c>
      <c r="B37" s="162" t="s">
        <v>859</v>
      </c>
      <c r="C37" s="158"/>
      <c r="D37" s="157"/>
      <c r="E37" s="157"/>
      <c r="F37" s="229"/>
      <c r="G37" s="229"/>
    </row>
    <row r="38" spans="1:16" s="155" customFormat="1" ht="30" customHeight="1" x14ac:dyDescent="0.15">
      <c r="A38" s="157"/>
      <c r="B38" s="171" t="s">
        <v>1330</v>
      </c>
      <c r="C38" s="158"/>
      <c r="D38" s="157"/>
      <c r="E38" s="157"/>
      <c r="F38" s="229"/>
      <c r="G38" s="229"/>
    </row>
    <row r="39" spans="1:16" x14ac:dyDescent="0.15">
      <c r="A39" s="152"/>
    </row>
    <row r="40" spans="1:16" ht="14.25" x14ac:dyDescent="0.15">
      <c r="A40" s="420" t="s">
        <v>144</v>
      </c>
      <c r="B40" s="420"/>
      <c r="C40" s="420"/>
      <c r="D40" s="420"/>
      <c r="E40" s="420"/>
      <c r="F40" s="420"/>
      <c r="G40" s="420"/>
      <c r="H40" s="420"/>
      <c r="I40" s="420"/>
      <c r="J40" s="420"/>
      <c r="K40" s="420"/>
      <c r="L40" s="420"/>
      <c r="M40" s="420"/>
      <c r="N40" s="420"/>
      <c r="O40" s="420"/>
      <c r="P40" s="420"/>
    </row>
    <row r="41" spans="1:16" x14ac:dyDescent="0.15">
      <c r="A41" s="421" t="s">
        <v>184</v>
      </c>
      <c r="B41" s="422"/>
      <c r="C41" s="422"/>
      <c r="D41" s="422"/>
      <c r="E41" s="422"/>
      <c r="F41" s="422"/>
      <c r="G41" s="422"/>
      <c r="H41" s="422"/>
      <c r="I41" s="422"/>
      <c r="J41" s="422"/>
      <c r="K41" s="422"/>
      <c r="L41" s="422"/>
      <c r="M41" s="422"/>
      <c r="N41" s="422"/>
      <c r="O41" s="422"/>
      <c r="P41" s="422"/>
    </row>
    <row r="42" spans="1:16" x14ac:dyDescent="0.15">
      <c r="A42" s="407" t="s">
        <v>185</v>
      </c>
      <c r="B42" s="408"/>
      <c r="C42" s="408"/>
      <c r="D42" s="409"/>
      <c r="E42" s="407" t="s">
        <v>186</v>
      </c>
      <c r="F42" s="408"/>
      <c r="G42" s="408"/>
      <c r="H42" s="409"/>
      <c r="I42" s="400" t="s">
        <v>355</v>
      </c>
      <c r="J42" s="401"/>
      <c r="K42" s="401"/>
      <c r="L42" s="402"/>
      <c r="M42" s="350" t="s">
        <v>382</v>
      </c>
      <c r="N42" s="394" t="s">
        <v>383</v>
      </c>
      <c r="O42" s="395"/>
      <c r="P42" s="396"/>
    </row>
    <row r="43" spans="1:16" x14ac:dyDescent="0.15">
      <c r="A43" s="351" t="s">
        <v>189</v>
      </c>
      <c r="B43" s="397" t="s">
        <v>190</v>
      </c>
      <c r="C43" s="398"/>
      <c r="D43" s="399"/>
      <c r="E43" s="351" t="s">
        <v>191</v>
      </c>
      <c r="F43" s="397" t="s">
        <v>192</v>
      </c>
      <c r="G43" s="398"/>
      <c r="H43" s="399"/>
      <c r="I43" s="350" t="s">
        <v>358</v>
      </c>
      <c r="J43" s="394" t="s">
        <v>359</v>
      </c>
      <c r="K43" s="395"/>
      <c r="L43" s="396"/>
      <c r="M43" s="350" t="s">
        <v>195</v>
      </c>
      <c r="N43" s="394" t="s">
        <v>196</v>
      </c>
      <c r="O43" s="395"/>
      <c r="P43" s="396"/>
    </row>
    <row r="44" spans="1:16" x14ac:dyDescent="0.15">
      <c r="A44" s="352" t="s">
        <v>197</v>
      </c>
      <c r="B44" s="394" t="s">
        <v>198</v>
      </c>
      <c r="C44" s="395"/>
      <c r="D44" s="396"/>
      <c r="E44" s="352" t="s">
        <v>199</v>
      </c>
      <c r="F44" s="394" t="s">
        <v>200</v>
      </c>
      <c r="G44" s="395"/>
      <c r="H44" s="396"/>
      <c r="I44" s="350" t="s">
        <v>362</v>
      </c>
      <c r="J44" s="394" t="s">
        <v>363</v>
      </c>
      <c r="K44" s="395"/>
      <c r="L44" s="396"/>
      <c r="M44" s="350" t="s">
        <v>203</v>
      </c>
      <c r="N44" s="394" t="s">
        <v>204</v>
      </c>
      <c r="O44" s="395"/>
      <c r="P44" s="396"/>
    </row>
    <row r="45" spans="1:16" x14ac:dyDescent="0.15">
      <c r="A45" s="352" t="s">
        <v>207</v>
      </c>
      <c r="B45" s="394" t="s">
        <v>208</v>
      </c>
      <c r="C45" s="395"/>
      <c r="D45" s="396"/>
      <c r="E45" s="352" t="s">
        <v>205</v>
      </c>
      <c r="F45" s="394" t="s">
        <v>206</v>
      </c>
      <c r="G45" s="395"/>
      <c r="H45" s="396"/>
      <c r="I45" s="350" t="s">
        <v>366</v>
      </c>
      <c r="J45" s="394" t="s">
        <v>367</v>
      </c>
      <c r="K45" s="395"/>
      <c r="L45" s="396"/>
      <c r="M45" s="353" t="s">
        <v>216</v>
      </c>
      <c r="N45" s="394" t="s">
        <v>217</v>
      </c>
      <c r="O45" s="395"/>
      <c r="P45" s="396"/>
    </row>
    <row r="46" spans="1:16" x14ac:dyDescent="0.15">
      <c r="A46" s="352" t="s">
        <v>211</v>
      </c>
      <c r="B46" s="394" t="s">
        <v>212</v>
      </c>
      <c r="C46" s="395"/>
      <c r="D46" s="396"/>
      <c r="E46" s="352" t="s">
        <v>213</v>
      </c>
      <c r="F46" s="394" t="s">
        <v>214</v>
      </c>
      <c r="G46" s="395"/>
      <c r="H46" s="396"/>
      <c r="I46" s="350" t="s">
        <v>372</v>
      </c>
      <c r="J46" s="394" t="s">
        <v>373</v>
      </c>
      <c r="K46" s="395"/>
      <c r="L46" s="396"/>
      <c r="M46" s="353" t="s">
        <v>1082</v>
      </c>
      <c r="N46" s="394" t="s">
        <v>1083</v>
      </c>
      <c r="O46" s="395"/>
      <c r="P46" s="396"/>
    </row>
    <row r="47" spans="1:16" x14ac:dyDescent="0.15">
      <c r="A47" s="352" t="s">
        <v>218</v>
      </c>
      <c r="B47" s="394" t="s">
        <v>219</v>
      </c>
      <c r="C47" s="395"/>
      <c r="D47" s="396"/>
      <c r="E47" s="352" t="s">
        <v>220</v>
      </c>
      <c r="F47" s="394" t="s">
        <v>221</v>
      </c>
      <c r="G47" s="395"/>
      <c r="H47" s="396"/>
      <c r="I47" s="350" t="s">
        <v>376</v>
      </c>
      <c r="J47" s="394" t="s">
        <v>377</v>
      </c>
      <c r="K47" s="395"/>
      <c r="L47" s="396"/>
      <c r="M47" s="353" t="s">
        <v>1084</v>
      </c>
      <c r="N47" s="394" t="s">
        <v>1085</v>
      </c>
      <c r="O47" s="395"/>
      <c r="P47" s="396"/>
    </row>
    <row r="48" spans="1:16" x14ac:dyDescent="0.15">
      <c r="A48" s="352" t="s">
        <v>224</v>
      </c>
      <c r="B48" s="394" t="s">
        <v>225</v>
      </c>
      <c r="C48" s="395"/>
      <c r="D48" s="396"/>
      <c r="E48" s="352" t="s">
        <v>236</v>
      </c>
      <c r="F48" s="394" t="s">
        <v>237</v>
      </c>
      <c r="G48" s="395"/>
      <c r="H48" s="396"/>
      <c r="I48" s="350" t="s">
        <v>380</v>
      </c>
      <c r="J48" s="394" t="s">
        <v>381</v>
      </c>
      <c r="K48" s="395"/>
      <c r="L48" s="396"/>
      <c r="M48" s="400" t="s">
        <v>223</v>
      </c>
      <c r="N48" s="401"/>
      <c r="O48" s="401"/>
      <c r="P48" s="402"/>
    </row>
    <row r="49" spans="1:16" x14ac:dyDescent="0.15">
      <c r="A49" s="352" t="s">
        <v>229</v>
      </c>
      <c r="B49" s="394" t="s">
        <v>230</v>
      </c>
      <c r="C49" s="395"/>
      <c r="D49" s="396"/>
      <c r="E49" s="352" t="s">
        <v>240</v>
      </c>
      <c r="F49" s="394" t="s">
        <v>241</v>
      </c>
      <c r="G49" s="395"/>
      <c r="H49" s="396"/>
      <c r="I49" s="350" t="s">
        <v>187</v>
      </c>
      <c r="J49" s="394" t="s">
        <v>188</v>
      </c>
      <c r="K49" s="395"/>
      <c r="L49" s="396"/>
      <c r="M49" s="354" t="s">
        <v>227</v>
      </c>
      <c r="N49" s="394" t="s">
        <v>228</v>
      </c>
      <c r="O49" s="395"/>
      <c r="P49" s="396"/>
    </row>
    <row r="50" spans="1:16" x14ac:dyDescent="0.15">
      <c r="A50" s="352" t="s">
        <v>234</v>
      </c>
      <c r="B50" s="394" t="s">
        <v>235</v>
      </c>
      <c r="C50" s="395"/>
      <c r="D50" s="396"/>
      <c r="E50" s="352" t="s">
        <v>244</v>
      </c>
      <c r="F50" s="394" t="s">
        <v>245</v>
      </c>
      <c r="G50" s="395"/>
      <c r="H50" s="396"/>
      <c r="I50" s="350" t="s">
        <v>193</v>
      </c>
      <c r="J50" s="394" t="s">
        <v>194</v>
      </c>
      <c r="K50" s="395"/>
      <c r="L50" s="396"/>
      <c r="M50" s="350" t="s">
        <v>232</v>
      </c>
      <c r="N50" s="394" t="s">
        <v>233</v>
      </c>
      <c r="O50" s="395"/>
      <c r="P50" s="396"/>
    </row>
    <row r="51" spans="1:16" x14ac:dyDescent="0.15">
      <c r="A51" s="352" t="s">
        <v>238</v>
      </c>
      <c r="B51" s="394" t="s">
        <v>239</v>
      </c>
      <c r="C51" s="395"/>
      <c r="D51" s="396"/>
      <c r="E51" s="352" t="s">
        <v>250</v>
      </c>
      <c r="F51" s="394" t="s">
        <v>251</v>
      </c>
      <c r="G51" s="395"/>
      <c r="H51" s="396"/>
      <c r="I51" s="350" t="s">
        <v>201</v>
      </c>
      <c r="J51" s="394" t="s">
        <v>202</v>
      </c>
      <c r="K51" s="395"/>
      <c r="L51" s="396"/>
      <c r="M51" s="350" t="s">
        <v>246</v>
      </c>
      <c r="N51" s="394" t="s">
        <v>247</v>
      </c>
      <c r="O51" s="395"/>
      <c r="P51" s="396"/>
    </row>
    <row r="52" spans="1:16" x14ac:dyDescent="0.15">
      <c r="A52" s="352" t="s">
        <v>242</v>
      </c>
      <c r="B52" s="394" t="s">
        <v>243</v>
      </c>
      <c r="C52" s="395"/>
      <c r="D52" s="396"/>
      <c r="E52" s="352" t="s">
        <v>262</v>
      </c>
      <c r="F52" s="394" t="s">
        <v>263</v>
      </c>
      <c r="G52" s="395"/>
      <c r="H52" s="396"/>
      <c r="I52" s="350" t="s">
        <v>209</v>
      </c>
      <c r="J52" s="394" t="s">
        <v>210</v>
      </c>
      <c r="K52" s="395"/>
      <c r="L52" s="396"/>
      <c r="M52" s="350" t="s">
        <v>258</v>
      </c>
      <c r="N52" s="394" t="s">
        <v>259</v>
      </c>
      <c r="O52" s="395"/>
      <c r="P52" s="396"/>
    </row>
    <row r="53" spans="1:16" x14ac:dyDescent="0.15">
      <c r="A53" s="352" t="s">
        <v>248</v>
      </c>
      <c r="B53" s="394" t="s">
        <v>249</v>
      </c>
      <c r="C53" s="395"/>
      <c r="D53" s="396"/>
      <c r="E53" s="352" t="s">
        <v>267</v>
      </c>
      <c r="F53" s="394" t="s">
        <v>268</v>
      </c>
      <c r="G53" s="395"/>
      <c r="H53" s="396"/>
      <c r="I53" s="350" t="s">
        <v>215</v>
      </c>
      <c r="J53" s="394" t="s">
        <v>578</v>
      </c>
      <c r="K53" s="395"/>
      <c r="L53" s="396"/>
      <c r="M53" s="350" t="s">
        <v>277</v>
      </c>
      <c r="N53" s="394" t="s">
        <v>278</v>
      </c>
      <c r="O53" s="395"/>
      <c r="P53" s="396"/>
    </row>
    <row r="54" spans="1:16" x14ac:dyDescent="0.15">
      <c r="A54" s="352" t="s">
        <v>254</v>
      </c>
      <c r="B54" s="394" t="s">
        <v>255</v>
      </c>
      <c r="C54" s="395"/>
      <c r="D54" s="396"/>
      <c r="E54" s="352" t="s">
        <v>271</v>
      </c>
      <c r="F54" s="394" t="s">
        <v>272</v>
      </c>
      <c r="G54" s="395"/>
      <c r="H54" s="396"/>
      <c r="I54" s="350" t="s">
        <v>222</v>
      </c>
      <c r="J54" s="394" t="s">
        <v>581</v>
      </c>
      <c r="K54" s="395"/>
      <c r="L54" s="396"/>
      <c r="M54" s="350" t="s">
        <v>288</v>
      </c>
      <c r="N54" s="394" t="s">
        <v>289</v>
      </c>
      <c r="O54" s="395"/>
      <c r="P54" s="396"/>
    </row>
    <row r="55" spans="1:16" x14ac:dyDescent="0.15">
      <c r="A55" s="352" t="s">
        <v>260</v>
      </c>
      <c r="B55" s="394" t="s">
        <v>261</v>
      </c>
      <c r="C55" s="395"/>
      <c r="D55" s="396"/>
      <c r="E55" s="352" t="s">
        <v>275</v>
      </c>
      <c r="F55" s="394" t="s">
        <v>276</v>
      </c>
      <c r="G55" s="395"/>
      <c r="H55" s="396"/>
      <c r="I55" s="350" t="s">
        <v>226</v>
      </c>
      <c r="J55" s="394" t="s">
        <v>582</v>
      </c>
      <c r="K55" s="395"/>
      <c r="L55" s="396"/>
      <c r="M55" s="350" t="s">
        <v>299</v>
      </c>
      <c r="N55" s="394" t="s">
        <v>300</v>
      </c>
      <c r="O55" s="395"/>
      <c r="P55" s="396"/>
    </row>
    <row r="56" spans="1:16" x14ac:dyDescent="0.15">
      <c r="A56" s="352" t="s">
        <v>265</v>
      </c>
      <c r="B56" s="394" t="s">
        <v>266</v>
      </c>
      <c r="C56" s="395"/>
      <c r="D56" s="396"/>
      <c r="E56" s="352" t="s">
        <v>281</v>
      </c>
      <c r="F56" s="394" t="s">
        <v>282</v>
      </c>
      <c r="G56" s="395"/>
      <c r="H56" s="396"/>
      <c r="I56" s="350" t="s">
        <v>231</v>
      </c>
      <c r="J56" s="394" t="s">
        <v>583</v>
      </c>
      <c r="K56" s="395"/>
      <c r="L56" s="396"/>
      <c r="M56" s="350" t="s">
        <v>314</v>
      </c>
      <c r="N56" s="394" t="s">
        <v>315</v>
      </c>
      <c r="O56" s="395"/>
      <c r="P56" s="396"/>
    </row>
    <row r="57" spans="1:16" x14ac:dyDescent="0.15">
      <c r="A57" s="352" t="s">
        <v>269</v>
      </c>
      <c r="B57" s="394" t="s">
        <v>270</v>
      </c>
      <c r="C57" s="395"/>
      <c r="D57" s="396"/>
      <c r="E57" s="352" t="s">
        <v>283</v>
      </c>
      <c r="F57" s="391" t="s">
        <v>284</v>
      </c>
      <c r="G57" s="392"/>
      <c r="H57" s="393"/>
      <c r="I57" s="350" t="s">
        <v>252</v>
      </c>
      <c r="J57" s="394" t="s">
        <v>253</v>
      </c>
      <c r="K57" s="395"/>
      <c r="L57" s="396"/>
      <c r="M57" s="350" t="s">
        <v>320</v>
      </c>
      <c r="N57" s="394" t="s">
        <v>321</v>
      </c>
      <c r="O57" s="395"/>
      <c r="P57" s="396"/>
    </row>
    <row r="58" spans="1:16" x14ac:dyDescent="0.15">
      <c r="A58" s="352" t="s">
        <v>273</v>
      </c>
      <c r="B58" s="394" t="s">
        <v>274</v>
      </c>
      <c r="C58" s="395"/>
      <c r="D58" s="396"/>
      <c r="E58" s="352" t="s">
        <v>287</v>
      </c>
      <c r="F58" s="391" t="s">
        <v>1332</v>
      </c>
      <c r="G58" s="392"/>
      <c r="H58" s="393"/>
      <c r="I58" s="350" t="s">
        <v>256</v>
      </c>
      <c r="J58" s="394" t="s">
        <v>257</v>
      </c>
      <c r="K58" s="395"/>
      <c r="L58" s="396"/>
      <c r="M58" s="350" t="s">
        <v>324</v>
      </c>
      <c r="N58" s="394" t="s">
        <v>325</v>
      </c>
      <c r="O58" s="395"/>
      <c r="P58" s="396"/>
    </row>
    <row r="59" spans="1:16" x14ac:dyDescent="0.15">
      <c r="A59" s="352" t="s">
        <v>279</v>
      </c>
      <c r="B59" s="394" t="s">
        <v>280</v>
      </c>
      <c r="C59" s="395"/>
      <c r="D59" s="396"/>
      <c r="E59" s="352" t="s">
        <v>292</v>
      </c>
      <c r="F59" s="391" t="s">
        <v>293</v>
      </c>
      <c r="G59" s="392"/>
      <c r="H59" s="393"/>
      <c r="I59" s="350" t="s">
        <v>264</v>
      </c>
      <c r="J59" s="394" t="s">
        <v>880</v>
      </c>
      <c r="K59" s="395"/>
      <c r="L59" s="396"/>
      <c r="M59" s="350" t="s">
        <v>330</v>
      </c>
      <c r="N59" s="394" t="s">
        <v>331</v>
      </c>
      <c r="O59" s="395"/>
      <c r="P59" s="396"/>
    </row>
    <row r="60" spans="1:16" x14ac:dyDescent="0.15">
      <c r="A60" s="352" t="s">
        <v>285</v>
      </c>
      <c r="B60" s="394" t="s">
        <v>286</v>
      </c>
      <c r="C60" s="395"/>
      <c r="D60" s="396"/>
      <c r="E60" s="352" t="s">
        <v>296</v>
      </c>
      <c r="F60" s="391" t="s">
        <v>297</v>
      </c>
      <c r="G60" s="392"/>
      <c r="H60" s="393"/>
      <c r="I60" s="350" t="s">
        <v>590</v>
      </c>
      <c r="J60" s="394" t="s">
        <v>591</v>
      </c>
      <c r="K60" s="395"/>
      <c r="L60" s="396"/>
      <c r="M60" s="350" t="s">
        <v>634</v>
      </c>
      <c r="N60" s="394" t="s">
        <v>635</v>
      </c>
      <c r="O60" s="395"/>
      <c r="P60" s="396"/>
    </row>
    <row r="61" spans="1:16" x14ac:dyDescent="0.15">
      <c r="A61" s="352" t="s">
        <v>290</v>
      </c>
      <c r="B61" s="394" t="s">
        <v>291</v>
      </c>
      <c r="C61" s="395"/>
      <c r="D61" s="396"/>
      <c r="E61" s="352" t="s">
        <v>303</v>
      </c>
      <c r="F61" s="391" t="s">
        <v>304</v>
      </c>
      <c r="G61" s="392"/>
      <c r="H61" s="393"/>
      <c r="I61" s="350" t="s">
        <v>596</v>
      </c>
      <c r="J61" s="394" t="s">
        <v>597</v>
      </c>
      <c r="K61" s="395"/>
      <c r="L61" s="396"/>
      <c r="M61" s="350" t="s">
        <v>637</v>
      </c>
      <c r="N61" s="394" t="s">
        <v>638</v>
      </c>
      <c r="O61" s="395"/>
      <c r="P61" s="396"/>
    </row>
    <row r="62" spans="1:16" x14ac:dyDescent="0.15">
      <c r="A62" s="352" t="s">
        <v>294</v>
      </c>
      <c r="B62" s="394" t="s">
        <v>295</v>
      </c>
      <c r="C62" s="395"/>
      <c r="D62" s="396"/>
      <c r="E62" s="352" t="s">
        <v>305</v>
      </c>
      <c r="F62" s="391" t="s">
        <v>306</v>
      </c>
      <c r="G62" s="392"/>
      <c r="H62" s="393"/>
      <c r="I62" s="355" t="s">
        <v>598</v>
      </c>
      <c r="J62" s="394" t="s">
        <v>599</v>
      </c>
      <c r="K62" s="395"/>
      <c r="L62" s="396"/>
      <c r="M62" s="350" t="s">
        <v>1091</v>
      </c>
      <c r="N62" s="394" t="s">
        <v>1092</v>
      </c>
      <c r="O62" s="395"/>
      <c r="P62" s="396"/>
    </row>
    <row r="63" spans="1:16" x14ac:dyDescent="0.15">
      <c r="A63" s="352" t="s">
        <v>301</v>
      </c>
      <c r="B63" s="394" t="s">
        <v>302</v>
      </c>
      <c r="C63" s="395"/>
      <c r="D63" s="396"/>
      <c r="E63" s="352" t="s">
        <v>311</v>
      </c>
      <c r="F63" s="391" t="s">
        <v>1086</v>
      </c>
      <c r="G63" s="392"/>
      <c r="H63" s="393"/>
      <c r="I63" s="350" t="s">
        <v>892</v>
      </c>
      <c r="J63" s="394" t="s">
        <v>881</v>
      </c>
      <c r="K63" s="395"/>
      <c r="L63" s="396"/>
      <c r="M63" s="356"/>
      <c r="N63" s="357"/>
      <c r="O63" s="357"/>
      <c r="P63" s="357"/>
    </row>
    <row r="64" spans="1:16" x14ac:dyDescent="0.15">
      <c r="A64" s="352" t="s">
        <v>309</v>
      </c>
      <c r="B64" s="394" t="s">
        <v>310</v>
      </c>
      <c r="C64" s="395"/>
      <c r="D64" s="396"/>
      <c r="E64" s="352" t="s">
        <v>318</v>
      </c>
      <c r="F64" s="391" t="s">
        <v>319</v>
      </c>
      <c r="G64" s="392"/>
      <c r="H64" s="393"/>
      <c r="I64" s="400" t="s">
        <v>298</v>
      </c>
      <c r="J64" s="401"/>
      <c r="K64" s="401"/>
      <c r="L64" s="402"/>
      <c r="M64" s="358"/>
      <c r="N64" s="359"/>
      <c r="O64" s="359"/>
      <c r="P64" s="359"/>
    </row>
    <row r="65" spans="1:16" x14ac:dyDescent="0.15">
      <c r="A65" s="352" t="s">
        <v>316</v>
      </c>
      <c r="B65" s="394" t="s">
        <v>317</v>
      </c>
      <c r="C65" s="395"/>
      <c r="D65" s="396"/>
      <c r="E65" s="360" t="s">
        <v>1087</v>
      </c>
      <c r="F65" s="391" t="s">
        <v>1088</v>
      </c>
      <c r="G65" s="392"/>
      <c r="H65" s="393"/>
      <c r="I65" s="353" t="s">
        <v>307</v>
      </c>
      <c r="J65" s="394" t="s">
        <v>308</v>
      </c>
      <c r="K65" s="395"/>
      <c r="L65" s="396"/>
      <c r="M65" s="358"/>
      <c r="N65" s="359"/>
      <c r="O65" s="359"/>
      <c r="P65" s="359"/>
    </row>
    <row r="66" spans="1:16" x14ac:dyDescent="0.15">
      <c r="A66" s="352" t="s">
        <v>326</v>
      </c>
      <c r="B66" s="394" t="s">
        <v>327</v>
      </c>
      <c r="C66" s="395"/>
      <c r="D66" s="396"/>
      <c r="E66" s="361" t="s">
        <v>328</v>
      </c>
      <c r="F66" s="391" t="s">
        <v>329</v>
      </c>
      <c r="G66" s="392"/>
      <c r="H66" s="393"/>
      <c r="I66" s="353" t="s">
        <v>312</v>
      </c>
      <c r="J66" s="394" t="s">
        <v>313</v>
      </c>
      <c r="K66" s="395"/>
      <c r="L66" s="395"/>
      <c r="M66" s="358"/>
      <c r="N66" s="359"/>
      <c r="O66" s="359"/>
      <c r="P66" s="359"/>
    </row>
    <row r="67" spans="1:16" x14ac:dyDescent="0.15">
      <c r="A67" s="362" t="s">
        <v>1089</v>
      </c>
      <c r="B67" s="394" t="s">
        <v>1090</v>
      </c>
      <c r="C67" s="395"/>
      <c r="D67" s="396"/>
      <c r="E67" s="352" t="s">
        <v>335</v>
      </c>
      <c r="F67" s="391" t="s">
        <v>336</v>
      </c>
      <c r="G67" s="392"/>
      <c r="H67" s="393"/>
      <c r="I67" s="353" t="s">
        <v>332</v>
      </c>
      <c r="J67" s="394" t="s">
        <v>882</v>
      </c>
      <c r="K67" s="395"/>
      <c r="L67" s="395"/>
      <c r="M67" s="358"/>
      <c r="N67" s="359"/>
      <c r="O67" s="359"/>
      <c r="P67" s="359"/>
    </row>
    <row r="68" spans="1:16" x14ac:dyDescent="0.15">
      <c r="A68" s="400" t="s">
        <v>334</v>
      </c>
      <c r="B68" s="401"/>
      <c r="C68" s="401"/>
      <c r="D68" s="402"/>
      <c r="E68" s="352" t="s">
        <v>341</v>
      </c>
      <c r="F68" s="391" t="s">
        <v>342</v>
      </c>
      <c r="G68" s="392"/>
      <c r="H68" s="393"/>
      <c r="I68" s="353" t="s">
        <v>337</v>
      </c>
      <c r="J68" s="394" t="s">
        <v>883</v>
      </c>
      <c r="K68" s="395"/>
      <c r="L68" s="396"/>
      <c r="M68" s="358"/>
      <c r="N68" s="390"/>
      <c r="O68" s="390"/>
      <c r="P68" s="390"/>
    </row>
    <row r="69" spans="1:16" x14ac:dyDescent="0.15">
      <c r="A69" s="351" t="s">
        <v>339</v>
      </c>
      <c r="B69" s="394" t="s">
        <v>340</v>
      </c>
      <c r="C69" s="395"/>
      <c r="D69" s="396"/>
      <c r="E69" s="362" t="s">
        <v>345</v>
      </c>
      <c r="F69" s="391" t="s">
        <v>346</v>
      </c>
      <c r="G69" s="392"/>
      <c r="H69" s="393"/>
      <c r="I69" s="353" t="s">
        <v>343</v>
      </c>
      <c r="J69" s="394" t="s">
        <v>884</v>
      </c>
      <c r="K69" s="395"/>
      <c r="L69" s="396"/>
      <c r="M69" s="358"/>
      <c r="N69" s="359"/>
      <c r="O69" s="359"/>
      <c r="P69" s="359"/>
    </row>
    <row r="70" spans="1:16" x14ac:dyDescent="0.15">
      <c r="A70" s="352" t="s">
        <v>349</v>
      </c>
      <c r="B70" s="394" t="s">
        <v>350</v>
      </c>
      <c r="C70" s="395"/>
      <c r="D70" s="396"/>
      <c r="E70" s="363" t="s">
        <v>885</v>
      </c>
      <c r="F70" s="391" t="s">
        <v>570</v>
      </c>
      <c r="G70" s="392"/>
      <c r="H70" s="393"/>
      <c r="I70" s="353" t="s">
        <v>347</v>
      </c>
      <c r="J70" s="394" t="s">
        <v>886</v>
      </c>
      <c r="K70" s="395"/>
      <c r="L70" s="396"/>
      <c r="M70" s="358"/>
      <c r="N70" s="359"/>
      <c r="O70" s="359"/>
      <c r="P70" s="359"/>
    </row>
    <row r="71" spans="1:16" x14ac:dyDescent="0.15">
      <c r="A71" s="352" t="s">
        <v>353</v>
      </c>
      <c r="B71" s="397" t="s">
        <v>354</v>
      </c>
      <c r="C71" s="398"/>
      <c r="D71" s="399"/>
      <c r="E71" s="363" t="s">
        <v>1093</v>
      </c>
      <c r="F71" s="391" t="s">
        <v>1094</v>
      </c>
      <c r="G71" s="392"/>
      <c r="H71" s="393"/>
      <c r="I71" s="353" t="s">
        <v>351</v>
      </c>
      <c r="J71" s="394" t="s">
        <v>887</v>
      </c>
      <c r="K71" s="395"/>
      <c r="L71" s="396"/>
      <c r="M71" s="358"/>
      <c r="N71" s="390"/>
      <c r="O71" s="390"/>
      <c r="P71" s="390"/>
    </row>
    <row r="72" spans="1:16" x14ac:dyDescent="0.15">
      <c r="A72" s="352" t="s">
        <v>360</v>
      </c>
      <c r="B72" s="394" t="s">
        <v>361</v>
      </c>
      <c r="C72" s="395"/>
      <c r="D72" s="396"/>
      <c r="E72" s="363" t="s">
        <v>1095</v>
      </c>
      <c r="F72" s="391" t="s">
        <v>1096</v>
      </c>
      <c r="G72" s="392"/>
      <c r="H72" s="393"/>
      <c r="I72" s="353" t="s">
        <v>356</v>
      </c>
      <c r="J72" s="394" t="s">
        <v>888</v>
      </c>
      <c r="K72" s="395"/>
      <c r="L72" s="396"/>
      <c r="M72" s="358"/>
      <c r="N72" s="390"/>
      <c r="O72" s="390"/>
      <c r="P72" s="390"/>
    </row>
    <row r="73" spans="1:16" x14ac:dyDescent="0.15">
      <c r="A73" s="352" t="s">
        <v>370</v>
      </c>
      <c r="B73" s="394" t="s">
        <v>371</v>
      </c>
      <c r="C73" s="395"/>
      <c r="D73" s="396"/>
      <c r="E73" s="363" t="s">
        <v>1097</v>
      </c>
      <c r="F73" s="391" t="s">
        <v>1098</v>
      </c>
      <c r="G73" s="392"/>
      <c r="H73" s="393"/>
      <c r="I73" s="350" t="s">
        <v>364</v>
      </c>
      <c r="J73" s="394" t="s">
        <v>365</v>
      </c>
      <c r="K73" s="395"/>
      <c r="L73" s="396"/>
      <c r="M73" s="364"/>
      <c r="N73" s="390"/>
      <c r="O73" s="390"/>
      <c r="P73" s="390"/>
    </row>
    <row r="74" spans="1:16" x14ac:dyDescent="0.15">
      <c r="A74" s="352" t="s">
        <v>374</v>
      </c>
      <c r="B74" s="394" t="s">
        <v>375</v>
      </c>
      <c r="C74" s="395"/>
      <c r="D74" s="395"/>
      <c r="E74" s="363" t="s">
        <v>1099</v>
      </c>
      <c r="F74" s="391" t="s">
        <v>1100</v>
      </c>
      <c r="G74" s="392"/>
      <c r="H74" s="393"/>
      <c r="I74" s="350" t="s">
        <v>368</v>
      </c>
      <c r="J74" s="394" t="s">
        <v>369</v>
      </c>
      <c r="K74" s="395"/>
      <c r="L74" s="396"/>
      <c r="M74" s="364"/>
      <c r="N74" s="390"/>
      <c r="O74" s="390"/>
      <c r="P74" s="390"/>
    </row>
    <row r="75" spans="1:16" x14ac:dyDescent="0.15">
      <c r="A75" s="352" t="s">
        <v>643</v>
      </c>
      <c r="B75" s="394" t="s">
        <v>644</v>
      </c>
      <c r="C75" s="395"/>
      <c r="D75" s="396"/>
      <c r="E75" s="360" t="s">
        <v>1333</v>
      </c>
      <c r="F75" s="391" t="s">
        <v>1334</v>
      </c>
      <c r="G75" s="392"/>
      <c r="H75" s="393"/>
      <c r="I75" s="350" t="s">
        <v>378</v>
      </c>
      <c r="J75" s="394" t="s">
        <v>379</v>
      </c>
      <c r="K75" s="395"/>
      <c r="L75" s="396"/>
      <c r="M75" s="364"/>
      <c r="N75" s="390"/>
      <c r="O75" s="390"/>
      <c r="P75" s="390"/>
    </row>
    <row r="76" spans="1:16" x14ac:dyDescent="0.15">
      <c r="A76" s="360" t="s">
        <v>889</v>
      </c>
      <c r="B76" s="394" t="s">
        <v>890</v>
      </c>
      <c r="C76" s="395"/>
      <c r="D76" s="396"/>
      <c r="E76" s="360" t="s">
        <v>1388</v>
      </c>
      <c r="F76" s="415" t="s">
        <v>984</v>
      </c>
      <c r="G76" s="416"/>
      <c r="H76" s="417"/>
      <c r="I76" s="364"/>
      <c r="J76" s="365"/>
      <c r="K76" s="365"/>
      <c r="L76" s="365"/>
      <c r="M76" s="364"/>
      <c r="N76" s="390"/>
      <c r="O76" s="390"/>
      <c r="P76" s="390"/>
    </row>
    <row r="77" spans="1:16" x14ac:dyDescent="0.15">
      <c r="A77" s="323"/>
      <c r="B77" s="324"/>
      <c r="C77" s="324"/>
      <c r="D77" s="324"/>
      <c r="E77" s="325"/>
      <c r="F77" s="324"/>
      <c r="G77" s="324"/>
      <c r="H77" s="324"/>
      <c r="I77" s="325"/>
      <c r="J77" s="326"/>
      <c r="K77" s="327"/>
      <c r="L77" s="327"/>
      <c r="M77" s="328"/>
      <c r="N77" s="328"/>
      <c r="O77" s="328"/>
      <c r="P77" s="328"/>
    </row>
    <row r="78" spans="1:16" x14ac:dyDescent="0.15">
      <c r="A78" s="421" t="s">
        <v>145</v>
      </c>
      <c r="B78" s="422"/>
      <c r="C78" s="422"/>
      <c r="D78" s="422"/>
      <c r="E78" s="422"/>
      <c r="F78" s="422"/>
      <c r="G78" s="422"/>
      <c r="H78" s="422"/>
      <c r="I78" s="422"/>
      <c r="J78" s="422"/>
      <c r="K78" s="422"/>
      <c r="L78" s="422"/>
      <c r="M78" s="422"/>
      <c r="N78" s="422"/>
      <c r="O78" s="422"/>
      <c r="P78" s="422"/>
    </row>
    <row r="79" spans="1:16" x14ac:dyDescent="0.15">
      <c r="A79" s="440" t="s">
        <v>1389</v>
      </c>
      <c r="B79" s="440"/>
      <c r="C79" s="440"/>
      <c r="D79" s="440"/>
      <c r="E79" s="440"/>
      <c r="F79" s="440"/>
      <c r="G79" s="440"/>
      <c r="H79" s="440"/>
      <c r="I79" s="441" t="s">
        <v>1390</v>
      </c>
      <c r="J79" s="441"/>
      <c r="K79" s="441"/>
      <c r="L79" s="441"/>
      <c r="M79" s="442" t="s">
        <v>1391</v>
      </c>
      <c r="N79" s="442"/>
      <c r="O79" s="437"/>
      <c r="P79" s="329"/>
    </row>
    <row r="80" spans="1:16" x14ac:dyDescent="0.15">
      <c r="A80" s="252">
        <v>71101</v>
      </c>
      <c r="B80" s="423" t="s">
        <v>1392</v>
      </c>
      <c r="C80" s="423"/>
      <c r="D80" s="423"/>
      <c r="E80" s="252">
        <v>71401</v>
      </c>
      <c r="F80" s="423" t="s">
        <v>1393</v>
      </c>
      <c r="G80" s="423"/>
      <c r="H80" s="423"/>
      <c r="I80" s="252">
        <v>72101</v>
      </c>
      <c r="J80" s="423" t="s">
        <v>1394</v>
      </c>
      <c r="K80" s="423"/>
      <c r="L80" s="387"/>
      <c r="M80" s="252" t="s">
        <v>1117</v>
      </c>
      <c r="N80" s="423" t="s">
        <v>1395</v>
      </c>
      <c r="O80" s="423"/>
      <c r="P80" s="423"/>
    </row>
    <row r="81" spans="1:16" x14ac:dyDescent="0.15">
      <c r="A81" s="252">
        <v>71102</v>
      </c>
      <c r="B81" s="423" t="s">
        <v>1396</v>
      </c>
      <c r="C81" s="423"/>
      <c r="D81" s="423"/>
      <c r="E81" s="252">
        <v>71402</v>
      </c>
      <c r="F81" s="423" t="s">
        <v>1397</v>
      </c>
      <c r="G81" s="423"/>
      <c r="H81" s="423"/>
      <c r="I81" s="252">
        <v>72104</v>
      </c>
      <c r="J81" s="423" t="s">
        <v>1398</v>
      </c>
      <c r="K81" s="423"/>
      <c r="L81" s="387"/>
      <c r="M81" s="252" t="s">
        <v>1399</v>
      </c>
      <c r="N81" s="423" t="s">
        <v>1400</v>
      </c>
      <c r="O81" s="423"/>
      <c r="P81" s="423"/>
    </row>
    <row r="82" spans="1:16" x14ac:dyDescent="0.15">
      <c r="A82" s="252">
        <v>71103</v>
      </c>
      <c r="B82" s="423" t="s">
        <v>1401</v>
      </c>
      <c r="C82" s="423"/>
      <c r="D82" s="423"/>
      <c r="E82" s="252">
        <v>71403</v>
      </c>
      <c r="F82" s="423" t="s">
        <v>1402</v>
      </c>
      <c r="G82" s="423"/>
      <c r="H82" s="423"/>
      <c r="I82" s="252">
        <v>72201</v>
      </c>
      <c r="J82" s="423" t="s">
        <v>1403</v>
      </c>
      <c r="K82" s="423"/>
      <c r="L82" s="387"/>
      <c r="M82" s="252" t="s">
        <v>1404</v>
      </c>
      <c r="N82" s="423" t="s">
        <v>1405</v>
      </c>
      <c r="O82" s="423"/>
      <c r="P82" s="423"/>
    </row>
    <row r="83" spans="1:16" x14ac:dyDescent="0.15">
      <c r="A83" s="252">
        <v>71104</v>
      </c>
      <c r="B83" s="423" t="s">
        <v>1406</v>
      </c>
      <c r="C83" s="423"/>
      <c r="D83" s="423"/>
      <c r="E83" s="252">
        <v>71404</v>
      </c>
      <c r="F83" s="423" t="s">
        <v>1407</v>
      </c>
      <c r="G83" s="423"/>
      <c r="H83" s="423"/>
      <c r="I83" s="252">
        <v>72301</v>
      </c>
      <c r="J83" s="423" t="s">
        <v>1408</v>
      </c>
      <c r="K83" s="423"/>
      <c r="L83" s="387"/>
      <c r="M83" s="252">
        <v>73201</v>
      </c>
      <c r="N83" s="423" t="s">
        <v>1409</v>
      </c>
      <c r="O83" s="423"/>
      <c r="P83" s="423"/>
    </row>
    <row r="84" spans="1:16" x14ac:dyDescent="0.15">
      <c r="A84" s="252">
        <v>71105</v>
      </c>
      <c r="B84" s="423" t="s">
        <v>1410</v>
      </c>
      <c r="C84" s="423"/>
      <c r="D84" s="423"/>
      <c r="E84" s="252">
        <v>71405</v>
      </c>
      <c r="F84" s="423" t="s">
        <v>1411</v>
      </c>
      <c r="G84" s="423"/>
      <c r="H84" s="423"/>
      <c r="I84" s="252" t="s">
        <v>1412</v>
      </c>
      <c r="J84" s="423" t="s">
        <v>1413</v>
      </c>
      <c r="K84" s="423"/>
      <c r="L84" s="387"/>
      <c r="M84" s="252">
        <v>73202</v>
      </c>
      <c r="N84" s="423" t="s">
        <v>1414</v>
      </c>
      <c r="O84" s="423"/>
      <c r="P84" s="423"/>
    </row>
    <row r="85" spans="1:16" x14ac:dyDescent="0.15">
      <c r="A85" s="252">
        <v>71107</v>
      </c>
      <c r="B85" s="423" t="s">
        <v>1415</v>
      </c>
      <c r="C85" s="423"/>
      <c r="D85" s="423"/>
      <c r="E85" s="252">
        <v>71406</v>
      </c>
      <c r="F85" s="423" t="s">
        <v>1416</v>
      </c>
      <c r="G85" s="423"/>
      <c r="H85" s="423"/>
      <c r="I85" s="252">
        <v>72401</v>
      </c>
      <c r="J85" s="423" t="s">
        <v>1417</v>
      </c>
      <c r="K85" s="423"/>
      <c r="L85" s="387"/>
      <c r="M85" s="252" t="s">
        <v>1118</v>
      </c>
      <c r="N85" s="423" t="s">
        <v>1418</v>
      </c>
      <c r="O85" s="423"/>
      <c r="P85" s="423"/>
    </row>
    <row r="86" spans="1:16" x14ac:dyDescent="0.15">
      <c r="A86" s="252">
        <v>71108</v>
      </c>
      <c r="B86" s="423" t="s">
        <v>1419</v>
      </c>
      <c r="C86" s="423"/>
      <c r="D86" s="423"/>
      <c r="E86" s="252">
        <v>71407</v>
      </c>
      <c r="F86" s="423" t="s">
        <v>1420</v>
      </c>
      <c r="G86" s="423"/>
      <c r="H86" s="423"/>
      <c r="I86" s="252">
        <v>72501</v>
      </c>
      <c r="J86" s="423" t="s">
        <v>1421</v>
      </c>
      <c r="K86" s="423"/>
      <c r="L86" s="387"/>
      <c r="M86" s="252" t="s">
        <v>1119</v>
      </c>
      <c r="N86" s="423" t="s">
        <v>1422</v>
      </c>
      <c r="O86" s="423"/>
      <c r="P86" s="423"/>
    </row>
    <row r="87" spans="1:16" x14ac:dyDescent="0.15">
      <c r="A87" s="252" t="s">
        <v>1101</v>
      </c>
      <c r="B87" s="423" t="s">
        <v>1423</v>
      </c>
      <c r="C87" s="423"/>
      <c r="D87" s="423"/>
      <c r="E87" s="252">
        <v>71408</v>
      </c>
      <c r="F87" s="423" t="s">
        <v>1424</v>
      </c>
      <c r="G87" s="423"/>
      <c r="H87" s="423"/>
      <c r="I87" s="252">
        <v>72502</v>
      </c>
      <c r="J87" s="423" t="s">
        <v>1425</v>
      </c>
      <c r="K87" s="423"/>
      <c r="L87" s="387"/>
      <c r="M87" s="252" t="s">
        <v>1120</v>
      </c>
      <c r="N87" s="423" t="s">
        <v>1426</v>
      </c>
      <c r="O87" s="423"/>
      <c r="P87" s="423"/>
    </row>
    <row r="88" spans="1:16" x14ac:dyDescent="0.15">
      <c r="A88" s="252" t="s">
        <v>1102</v>
      </c>
      <c r="B88" s="423" t="s">
        <v>1427</v>
      </c>
      <c r="C88" s="423"/>
      <c r="D88" s="423"/>
      <c r="E88" s="252" t="s">
        <v>1428</v>
      </c>
      <c r="F88" s="423" t="s">
        <v>1429</v>
      </c>
      <c r="G88" s="423"/>
      <c r="H88" s="423"/>
      <c r="I88" s="252" t="s">
        <v>1113</v>
      </c>
      <c r="J88" s="423" t="s">
        <v>1430</v>
      </c>
      <c r="K88" s="423"/>
      <c r="L88" s="387"/>
      <c r="M88" s="252" t="s">
        <v>1356</v>
      </c>
      <c r="N88" s="423" t="s">
        <v>1431</v>
      </c>
      <c r="O88" s="423"/>
      <c r="P88" s="423"/>
    </row>
    <row r="89" spans="1:16" x14ac:dyDescent="0.15">
      <c r="A89" s="252" t="s">
        <v>1432</v>
      </c>
      <c r="B89" s="423" t="s">
        <v>1433</v>
      </c>
      <c r="C89" s="423"/>
      <c r="D89" s="423"/>
      <c r="E89" s="252" t="s">
        <v>1434</v>
      </c>
      <c r="F89" s="423" t="s">
        <v>1435</v>
      </c>
      <c r="G89" s="423"/>
      <c r="H89" s="423"/>
      <c r="I89" s="252" t="s">
        <v>1114</v>
      </c>
      <c r="J89" s="423" t="s">
        <v>1436</v>
      </c>
      <c r="K89" s="423"/>
      <c r="L89" s="387"/>
      <c r="M89" s="252" t="s">
        <v>1357</v>
      </c>
      <c r="N89" s="423" t="s">
        <v>1437</v>
      </c>
      <c r="O89" s="423"/>
      <c r="P89" s="423"/>
    </row>
    <row r="90" spans="1:16" x14ac:dyDescent="0.15">
      <c r="A90" s="252">
        <v>71201</v>
      </c>
      <c r="B90" s="423" t="s">
        <v>1438</v>
      </c>
      <c r="C90" s="423"/>
      <c r="D90" s="423"/>
      <c r="E90" s="252">
        <v>71501</v>
      </c>
      <c r="F90" s="423" t="s">
        <v>1439</v>
      </c>
      <c r="G90" s="423"/>
      <c r="H90" s="423"/>
      <c r="I90" s="252" t="s">
        <v>1115</v>
      </c>
      <c r="J90" s="423" t="s">
        <v>1440</v>
      </c>
      <c r="K90" s="423"/>
      <c r="L90" s="387"/>
      <c r="M90" s="252" t="s">
        <v>1359</v>
      </c>
      <c r="N90" s="423" t="s">
        <v>1441</v>
      </c>
      <c r="O90" s="423"/>
      <c r="P90" s="423"/>
    </row>
    <row r="91" spans="1:16" x14ac:dyDescent="0.15">
      <c r="A91" s="252">
        <v>71202</v>
      </c>
      <c r="B91" s="423" t="s">
        <v>1442</v>
      </c>
      <c r="C91" s="423"/>
      <c r="D91" s="423"/>
      <c r="E91" s="252">
        <v>71502</v>
      </c>
      <c r="F91" s="423" t="s">
        <v>1443</v>
      </c>
      <c r="G91" s="423"/>
      <c r="H91" s="423"/>
      <c r="I91" s="252" t="s">
        <v>1116</v>
      </c>
      <c r="J91" s="423" t="s">
        <v>1444</v>
      </c>
      <c r="K91" s="423"/>
      <c r="L91" s="387"/>
      <c r="M91" s="252" t="s">
        <v>1361</v>
      </c>
      <c r="N91" s="423" t="s">
        <v>1362</v>
      </c>
      <c r="O91" s="423"/>
      <c r="P91" s="423"/>
    </row>
    <row r="92" spans="1:16" x14ac:dyDescent="0.15">
      <c r="A92" s="252">
        <v>71203</v>
      </c>
      <c r="B92" s="423" t="s">
        <v>1445</v>
      </c>
      <c r="C92" s="423"/>
      <c r="D92" s="423"/>
      <c r="E92" s="252">
        <v>71503</v>
      </c>
      <c r="F92" s="423" t="s">
        <v>1446</v>
      </c>
      <c r="G92" s="423"/>
      <c r="H92" s="423"/>
      <c r="I92" s="252" t="s">
        <v>1447</v>
      </c>
      <c r="J92" s="423" t="s">
        <v>1448</v>
      </c>
      <c r="K92" s="423"/>
      <c r="L92" s="387"/>
      <c r="M92" s="252" t="s">
        <v>1363</v>
      </c>
      <c r="N92" s="423" t="s">
        <v>1449</v>
      </c>
      <c r="O92" s="423"/>
      <c r="P92" s="423"/>
    </row>
    <row r="93" spans="1:16" x14ac:dyDescent="0.15">
      <c r="A93" s="252">
        <v>71204</v>
      </c>
      <c r="B93" s="423" t="s">
        <v>1450</v>
      </c>
      <c r="C93" s="423"/>
      <c r="D93" s="423"/>
      <c r="E93" s="252">
        <v>71504</v>
      </c>
      <c r="F93" s="423" t="s">
        <v>1451</v>
      </c>
      <c r="G93" s="423"/>
      <c r="H93" s="423"/>
      <c r="I93" s="252">
        <v>72605</v>
      </c>
      <c r="J93" s="423" t="s">
        <v>1452</v>
      </c>
      <c r="K93" s="423"/>
      <c r="L93" s="387"/>
      <c r="M93" s="252" t="s">
        <v>1364</v>
      </c>
      <c r="N93" s="423" t="s">
        <v>1453</v>
      </c>
      <c r="O93" s="423"/>
      <c r="P93" s="423"/>
    </row>
    <row r="94" spans="1:16" x14ac:dyDescent="0.15">
      <c r="A94" s="252">
        <v>71205</v>
      </c>
      <c r="B94" s="423" t="s">
        <v>1454</v>
      </c>
      <c r="C94" s="423"/>
      <c r="D94" s="423"/>
      <c r="E94" s="252">
        <v>71505</v>
      </c>
      <c r="F94" s="423" t="s">
        <v>1455</v>
      </c>
      <c r="G94" s="423"/>
      <c r="H94" s="423"/>
      <c r="I94" s="255"/>
      <c r="J94" s="376"/>
      <c r="K94" s="376"/>
      <c r="L94" s="376"/>
      <c r="M94" s="252" t="s">
        <v>1366</v>
      </c>
      <c r="N94" s="423" t="s">
        <v>1456</v>
      </c>
      <c r="O94" s="423"/>
      <c r="P94" s="423"/>
    </row>
    <row r="95" spans="1:16" x14ac:dyDescent="0.15">
      <c r="A95" s="252">
        <v>71206</v>
      </c>
      <c r="B95" s="423" t="s">
        <v>1457</v>
      </c>
      <c r="C95" s="423"/>
      <c r="D95" s="423"/>
      <c r="E95" s="252">
        <v>71506</v>
      </c>
      <c r="F95" s="423" t="s">
        <v>1458</v>
      </c>
      <c r="G95" s="423"/>
      <c r="H95" s="423"/>
      <c r="I95" s="255"/>
      <c r="J95" s="376"/>
      <c r="K95" s="376"/>
      <c r="L95" s="376"/>
      <c r="M95" s="252">
        <v>73301</v>
      </c>
      <c r="N95" s="423" t="s">
        <v>1459</v>
      </c>
      <c r="O95" s="423"/>
      <c r="P95" s="423"/>
    </row>
    <row r="96" spans="1:16" x14ac:dyDescent="0.15">
      <c r="A96" s="252">
        <v>71207</v>
      </c>
      <c r="B96" s="423" t="s">
        <v>1460</v>
      </c>
      <c r="C96" s="423"/>
      <c r="D96" s="423"/>
      <c r="E96" s="252">
        <v>71507</v>
      </c>
      <c r="F96" s="423" t="s">
        <v>1461</v>
      </c>
      <c r="G96" s="423"/>
      <c r="H96" s="423"/>
      <c r="I96" s="255"/>
      <c r="J96" s="376"/>
      <c r="K96" s="376"/>
      <c r="L96" s="376"/>
      <c r="M96" s="252">
        <v>73302</v>
      </c>
      <c r="N96" s="423" t="s">
        <v>1462</v>
      </c>
      <c r="O96" s="423"/>
      <c r="P96" s="423"/>
    </row>
    <row r="97" spans="1:16" x14ac:dyDescent="0.15">
      <c r="A97" s="252">
        <v>71208</v>
      </c>
      <c r="B97" s="423" t="s">
        <v>1463</v>
      </c>
      <c r="C97" s="423"/>
      <c r="D97" s="423"/>
      <c r="E97" s="252">
        <v>71508</v>
      </c>
      <c r="F97" s="423" t="s">
        <v>1464</v>
      </c>
      <c r="G97" s="423"/>
      <c r="H97" s="423"/>
      <c r="I97" s="255"/>
      <c r="J97" s="376"/>
      <c r="K97" s="376"/>
      <c r="L97" s="376"/>
      <c r="M97" s="252" t="s">
        <v>1121</v>
      </c>
      <c r="N97" s="423" t="s">
        <v>1465</v>
      </c>
      <c r="O97" s="423"/>
      <c r="P97" s="423"/>
    </row>
    <row r="98" spans="1:16" x14ac:dyDescent="0.15">
      <c r="A98" s="252" t="s">
        <v>1103</v>
      </c>
      <c r="B98" s="423" t="s">
        <v>1466</v>
      </c>
      <c r="C98" s="423"/>
      <c r="D98" s="423"/>
      <c r="E98" s="252" t="s">
        <v>1106</v>
      </c>
      <c r="F98" s="423" t="s">
        <v>1467</v>
      </c>
      <c r="G98" s="423"/>
      <c r="H98" s="423"/>
      <c r="I98" s="255"/>
      <c r="J98" s="376"/>
      <c r="K98" s="376"/>
      <c r="L98" s="376"/>
      <c r="M98" s="252" t="s">
        <v>1122</v>
      </c>
      <c r="N98" s="423" t="s">
        <v>1468</v>
      </c>
      <c r="O98" s="423"/>
      <c r="P98" s="423"/>
    </row>
    <row r="99" spans="1:16" x14ac:dyDescent="0.15">
      <c r="A99" s="252" t="s">
        <v>1104</v>
      </c>
      <c r="B99" s="423" t="s">
        <v>1469</v>
      </c>
      <c r="C99" s="423"/>
      <c r="D99" s="423"/>
      <c r="E99" s="252" t="s">
        <v>1107</v>
      </c>
      <c r="F99" s="423" t="s">
        <v>1470</v>
      </c>
      <c r="G99" s="423"/>
      <c r="H99" s="423"/>
      <c r="I99" s="255"/>
      <c r="J99" s="376"/>
      <c r="K99" s="376"/>
      <c r="L99" s="376"/>
      <c r="M99" s="252" t="s">
        <v>1123</v>
      </c>
      <c r="N99" s="423" t="s">
        <v>1471</v>
      </c>
      <c r="O99" s="423"/>
      <c r="P99" s="423"/>
    </row>
    <row r="100" spans="1:16" x14ac:dyDescent="0.15">
      <c r="A100" s="252">
        <v>71301</v>
      </c>
      <c r="B100" s="423" t="s">
        <v>1472</v>
      </c>
      <c r="C100" s="423"/>
      <c r="D100" s="423"/>
      <c r="E100" s="252" t="s">
        <v>1108</v>
      </c>
      <c r="F100" s="423" t="s">
        <v>1473</v>
      </c>
      <c r="G100" s="423"/>
      <c r="H100" s="423"/>
      <c r="I100" s="255"/>
      <c r="J100" s="376"/>
      <c r="K100" s="376"/>
      <c r="L100" s="376"/>
      <c r="M100" s="252" t="s">
        <v>1124</v>
      </c>
      <c r="N100" s="423" t="s">
        <v>1474</v>
      </c>
      <c r="O100" s="423"/>
      <c r="P100" s="423"/>
    </row>
    <row r="101" spans="1:16" x14ac:dyDescent="0.15">
      <c r="A101" s="252">
        <v>71302</v>
      </c>
      <c r="B101" s="423" t="s">
        <v>1475</v>
      </c>
      <c r="C101" s="423"/>
      <c r="D101" s="423"/>
      <c r="E101" s="252" t="s">
        <v>1109</v>
      </c>
      <c r="F101" s="423" t="s">
        <v>1476</v>
      </c>
      <c r="G101" s="423"/>
      <c r="H101" s="423"/>
      <c r="I101" s="255"/>
      <c r="J101" s="376"/>
      <c r="K101" s="376"/>
      <c r="L101" s="376"/>
      <c r="M101" s="252" t="s">
        <v>1125</v>
      </c>
      <c r="N101" s="423" t="s">
        <v>1477</v>
      </c>
      <c r="O101" s="423"/>
      <c r="P101" s="423"/>
    </row>
    <row r="102" spans="1:16" x14ac:dyDescent="0.15">
      <c r="A102" s="252">
        <v>71303</v>
      </c>
      <c r="B102" s="423" t="s">
        <v>1478</v>
      </c>
      <c r="C102" s="423"/>
      <c r="D102" s="423"/>
      <c r="E102" s="252" t="s">
        <v>1110</v>
      </c>
      <c r="F102" s="423" t="s">
        <v>1479</v>
      </c>
      <c r="G102" s="423"/>
      <c r="H102" s="423"/>
      <c r="I102" s="255"/>
      <c r="J102" s="376"/>
      <c r="K102" s="376"/>
      <c r="L102" s="376"/>
      <c r="M102" s="252" t="s">
        <v>1480</v>
      </c>
      <c r="N102" s="423" t="s">
        <v>1481</v>
      </c>
      <c r="O102" s="423"/>
      <c r="P102" s="423"/>
    </row>
    <row r="103" spans="1:16" x14ac:dyDescent="0.15">
      <c r="A103" s="252">
        <v>71304</v>
      </c>
      <c r="B103" s="423" t="s">
        <v>1482</v>
      </c>
      <c r="C103" s="423"/>
      <c r="D103" s="423"/>
      <c r="E103" s="252" t="s">
        <v>1483</v>
      </c>
      <c r="F103" s="423" t="s">
        <v>1484</v>
      </c>
      <c r="G103" s="423"/>
      <c r="H103" s="423"/>
      <c r="I103" s="255"/>
      <c r="J103" s="376"/>
      <c r="K103" s="376"/>
      <c r="L103" s="376"/>
      <c r="M103" s="252" t="s">
        <v>1126</v>
      </c>
      <c r="N103" s="423" t="s">
        <v>1485</v>
      </c>
      <c r="O103" s="423"/>
      <c r="P103" s="423"/>
    </row>
    <row r="104" spans="1:16" x14ac:dyDescent="0.15">
      <c r="A104" s="252">
        <v>71305</v>
      </c>
      <c r="B104" s="423" t="s">
        <v>1486</v>
      </c>
      <c r="C104" s="423"/>
      <c r="D104" s="423"/>
      <c r="E104" s="252" t="s">
        <v>1487</v>
      </c>
      <c r="F104" s="423" t="s">
        <v>1488</v>
      </c>
      <c r="G104" s="423"/>
      <c r="H104" s="423"/>
      <c r="I104" s="255"/>
      <c r="J104" s="376"/>
      <c r="K104" s="376"/>
      <c r="L104" s="376"/>
      <c r="M104" s="252" t="s">
        <v>1127</v>
      </c>
      <c r="N104" s="423" t="s">
        <v>1489</v>
      </c>
      <c r="O104" s="423"/>
      <c r="P104" s="423"/>
    </row>
    <row r="105" spans="1:16" x14ac:dyDescent="0.15">
      <c r="A105" s="252" t="s">
        <v>1105</v>
      </c>
      <c r="B105" s="423" t="s">
        <v>1490</v>
      </c>
      <c r="C105" s="423"/>
      <c r="D105" s="423"/>
      <c r="E105" s="252">
        <v>71614</v>
      </c>
      <c r="F105" s="423" t="s">
        <v>1491</v>
      </c>
      <c r="G105" s="423"/>
      <c r="H105" s="423"/>
      <c r="I105" s="255"/>
      <c r="J105" s="376"/>
      <c r="K105" s="376"/>
      <c r="L105" s="376"/>
      <c r="M105" s="252" t="s">
        <v>1128</v>
      </c>
      <c r="N105" s="423" t="s">
        <v>1492</v>
      </c>
      <c r="O105" s="423"/>
      <c r="P105" s="423"/>
    </row>
    <row r="106" spans="1:16" x14ac:dyDescent="0.15">
      <c r="A106" s="252" t="s">
        <v>1493</v>
      </c>
      <c r="B106" s="423" t="s">
        <v>1494</v>
      </c>
      <c r="C106" s="423"/>
      <c r="D106" s="423"/>
      <c r="E106" s="252" t="s">
        <v>1111</v>
      </c>
      <c r="F106" s="423" t="s">
        <v>1495</v>
      </c>
      <c r="G106" s="423"/>
      <c r="H106" s="423"/>
      <c r="I106" s="255"/>
      <c r="J106" s="376"/>
      <c r="K106" s="376"/>
      <c r="L106" s="376"/>
      <c r="M106" s="252" t="s">
        <v>1496</v>
      </c>
      <c r="N106" s="423" t="s">
        <v>1497</v>
      </c>
      <c r="O106" s="423"/>
      <c r="P106" s="423"/>
    </row>
    <row r="107" spans="1:16" x14ac:dyDescent="0.15">
      <c r="A107" s="252" t="s">
        <v>1105</v>
      </c>
      <c r="B107" s="423" t="s">
        <v>1498</v>
      </c>
      <c r="C107" s="423"/>
      <c r="D107" s="423"/>
      <c r="E107" s="252" t="s">
        <v>1112</v>
      </c>
      <c r="F107" s="423" t="s">
        <v>1499</v>
      </c>
      <c r="G107" s="423"/>
      <c r="H107" s="423"/>
      <c r="I107" s="255"/>
      <c r="J107" s="376"/>
      <c r="K107" s="376"/>
      <c r="L107" s="376"/>
      <c r="M107" s="252">
        <v>73501</v>
      </c>
      <c r="N107" s="423" t="s">
        <v>1500</v>
      </c>
      <c r="O107" s="423"/>
      <c r="P107" s="423"/>
    </row>
    <row r="108" spans="1:16" x14ac:dyDescent="0.15">
      <c r="A108" s="317"/>
      <c r="B108" s="317"/>
      <c r="C108" s="317"/>
      <c r="D108" s="317"/>
      <c r="E108" s="317"/>
      <c r="F108" s="317"/>
      <c r="G108" s="317"/>
      <c r="H108" s="317"/>
      <c r="I108" s="255"/>
      <c r="J108" s="376"/>
      <c r="K108" s="376"/>
      <c r="L108" s="376"/>
      <c r="M108" s="252" t="s">
        <v>1129</v>
      </c>
      <c r="N108" s="423" t="s">
        <v>1501</v>
      </c>
      <c r="O108" s="423"/>
      <c r="P108" s="423"/>
    </row>
    <row r="109" spans="1:16" x14ac:dyDescent="0.15">
      <c r="A109" s="330"/>
      <c r="B109" s="327"/>
      <c r="C109" s="327"/>
      <c r="D109" s="327"/>
      <c r="E109" s="330"/>
      <c r="F109" s="327"/>
      <c r="G109" s="327"/>
      <c r="H109" s="327"/>
      <c r="I109" s="255"/>
      <c r="J109" s="376"/>
      <c r="K109" s="376"/>
      <c r="L109" s="376"/>
      <c r="M109" s="252" t="s">
        <v>1130</v>
      </c>
      <c r="N109" s="423" t="s">
        <v>1502</v>
      </c>
      <c r="O109" s="423"/>
      <c r="P109" s="423"/>
    </row>
    <row r="110" spans="1:16" x14ac:dyDescent="0.15">
      <c r="A110" s="330"/>
      <c r="B110" s="327"/>
      <c r="C110" s="327"/>
      <c r="D110" s="327"/>
      <c r="E110" s="330"/>
      <c r="F110" s="327"/>
      <c r="G110" s="327"/>
      <c r="H110" s="327"/>
      <c r="I110" s="255"/>
      <c r="J110" s="376"/>
      <c r="K110" s="376"/>
      <c r="L110" s="376"/>
      <c r="M110" s="252" t="s">
        <v>1503</v>
      </c>
      <c r="N110" s="423" t="s">
        <v>1504</v>
      </c>
      <c r="O110" s="423"/>
      <c r="P110" s="423"/>
    </row>
    <row r="111" spans="1:16" x14ac:dyDescent="0.15">
      <c r="A111" s="330"/>
      <c r="B111" s="327"/>
      <c r="C111" s="327"/>
      <c r="D111" s="327"/>
      <c r="E111" s="330"/>
      <c r="F111" s="327"/>
      <c r="G111" s="327"/>
      <c r="H111" s="327"/>
      <c r="I111" s="255"/>
      <c r="J111" s="376"/>
      <c r="K111" s="376"/>
      <c r="L111" s="376"/>
      <c r="M111" s="252" t="s">
        <v>1505</v>
      </c>
      <c r="N111" s="423" t="s">
        <v>1506</v>
      </c>
      <c r="O111" s="423"/>
      <c r="P111" s="423"/>
    </row>
    <row r="112" spans="1:16" x14ac:dyDescent="0.15">
      <c r="A112" s="330"/>
      <c r="B112" s="327"/>
      <c r="C112" s="327"/>
      <c r="D112" s="327"/>
      <c r="E112" s="330"/>
      <c r="F112" s="327"/>
      <c r="G112" s="327"/>
      <c r="H112" s="327"/>
      <c r="I112" s="255"/>
      <c r="J112" s="376"/>
      <c r="K112" s="376"/>
      <c r="L112" s="376"/>
      <c r="M112" s="252" t="s">
        <v>1507</v>
      </c>
      <c r="N112" s="423" t="s">
        <v>1508</v>
      </c>
      <c r="O112" s="423"/>
      <c r="P112" s="423"/>
    </row>
    <row r="113" spans="1:16" x14ac:dyDescent="0.15">
      <c r="A113" s="330"/>
      <c r="B113" s="327"/>
      <c r="C113" s="327"/>
      <c r="D113" s="327"/>
      <c r="E113" s="330"/>
      <c r="F113" s="327"/>
      <c r="G113" s="327"/>
      <c r="H113" s="327"/>
      <c r="I113" s="255"/>
      <c r="J113" s="376"/>
      <c r="K113" s="376"/>
      <c r="L113" s="376"/>
      <c r="M113" s="252" t="s">
        <v>1507</v>
      </c>
      <c r="N113" s="423" t="s">
        <v>1509</v>
      </c>
      <c r="O113" s="423"/>
      <c r="P113" s="423"/>
    </row>
    <row r="114" spans="1:16" x14ac:dyDescent="0.15">
      <c r="A114" s="330"/>
      <c r="B114" s="327"/>
      <c r="C114" s="327"/>
      <c r="D114" s="327"/>
      <c r="E114" s="330"/>
      <c r="F114" s="327"/>
      <c r="G114" s="327"/>
      <c r="H114" s="327"/>
      <c r="I114" s="255"/>
      <c r="J114" s="376"/>
      <c r="K114" s="376"/>
      <c r="L114" s="376"/>
      <c r="M114" s="252" t="s">
        <v>1131</v>
      </c>
      <c r="N114" s="423" t="s">
        <v>1510</v>
      </c>
      <c r="O114" s="423"/>
      <c r="P114" s="423"/>
    </row>
    <row r="115" spans="1:16" x14ac:dyDescent="0.15">
      <c r="A115" s="256"/>
      <c r="B115" s="256"/>
      <c r="C115" s="256"/>
      <c r="D115" s="256"/>
      <c r="E115" s="331"/>
      <c r="F115" s="331"/>
      <c r="G115" s="331"/>
      <c r="H115" s="256"/>
      <c r="I115" s="331"/>
      <c r="J115" s="331"/>
      <c r="K115" s="331"/>
      <c r="L115" s="331"/>
      <c r="M115" s="256"/>
      <c r="N115" s="256"/>
      <c r="O115" s="256"/>
      <c r="P115" s="256"/>
    </row>
    <row r="116" spans="1:16" x14ac:dyDescent="0.15">
      <c r="A116" s="434" t="s">
        <v>384</v>
      </c>
      <c r="B116" s="435"/>
      <c r="C116" s="435"/>
      <c r="D116" s="435"/>
      <c r="E116" s="435"/>
      <c r="F116" s="435"/>
      <c r="G116" s="435"/>
      <c r="H116" s="435"/>
      <c r="I116" s="435"/>
      <c r="J116" s="435"/>
      <c r="K116" s="435"/>
      <c r="L116" s="435"/>
      <c r="M116" s="435"/>
      <c r="N116" s="435"/>
      <c r="O116" s="435"/>
      <c r="P116" s="316"/>
    </row>
    <row r="117" spans="1:16" x14ac:dyDescent="0.15">
      <c r="A117" s="442" t="s">
        <v>185</v>
      </c>
      <c r="B117" s="442"/>
      <c r="C117" s="442"/>
      <c r="D117" s="442"/>
      <c r="E117" s="442" t="s">
        <v>355</v>
      </c>
      <c r="F117" s="442"/>
      <c r="G117" s="442"/>
      <c r="H117" s="442"/>
      <c r="I117" s="442" t="s">
        <v>385</v>
      </c>
      <c r="J117" s="442"/>
      <c r="K117" s="442"/>
      <c r="L117" s="442"/>
      <c r="M117" s="443" t="s">
        <v>223</v>
      </c>
      <c r="N117" s="444"/>
      <c r="O117" s="444"/>
      <c r="P117" s="444"/>
    </row>
    <row r="118" spans="1:16" x14ac:dyDescent="0.15">
      <c r="A118" s="319">
        <v>41102</v>
      </c>
      <c r="B118" s="379" t="s">
        <v>386</v>
      </c>
      <c r="C118" s="379"/>
      <c r="D118" s="379"/>
      <c r="E118" s="319">
        <v>41204</v>
      </c>
      <c r="F118" s="380" t="s">
        <v>392</v>
      </c>
      <c r="G118" s="381"/>
      <c r="H118" s="382"/>
      <c r="I118" s="332">
        <v>41403</v>
      </c>
      <c r="J118" s="383" t="s">
        <v>387</v>
      </c>
      <c r="K118" s="383"/>
      <c r="L118" s="383"/>
      <c r="M118" s="333">
        <v>41502</v>
      </c>
      <c r="N118" s="383" t="s">
        <v>388</v>
      </c>
      <c r="O118" s="383"/>
      <c r="P118" s="383"/>
    </row>
    <row r="119" spans="1:16" x14ac:dyDescent="0.15">
      <c r="A119" s="319">
        <v>41103</v>
      </c>
      <c r="B119" s="379" t="s">
        <v>389</v>
      </c>
      <c r="C119" s="379"/>
      <c r="D119" s="379"/>
      <c r="E119" s="319">
        <v>41205</v>
      </c>
      <c r="F119" s="380" t="s">
        <v>396</v>
      </c>
      <c r="G119" s="381"/>
      <c r="H119" s="382"/>
      <c r="I119" s="332">
        <v>41405</v>
      </c>
      <c r="J119" s="383" t="s">
        <v>390</v>
      </c>
      <c r="K119" s="383"/>
      <c r="L119" s="383"/>
      <c r="M119" s="333">
        <v>41503</v>
      </c>
      <c r="N119" s="383" t="s">
        <v>391</v>
      </c>
      <c r="O119" s="383"/>
      <c r="P119" s="383"/>
    </row>
    <row r="120" spans="1:16" x14ac:dyDescent="0.15">
      <c r="A120" s="319">
        <v>41107</v>
      </c>
      <c r="B120" s="380" t="s">
        <v>395</v>
      </c>
      <c r="C120" s="381"/>
      <c r="D120" s="382"/>
      <c r="E120" s="437" t="s">
        <v>298</v>
      </c>
      <c r="F120" s="438"/>
      <c r="G120" s="438"/>
      <c r="H120" s="439"/>
      <c r="I120" s="332">
        <v>41407</v>
      </c>
      <c r="J120" s="383" t="s">
        <v>393</v>
      </c>
      <c r="K120" s="383"/>
      <c r="L120" s="383"/>
      <c r="M120" s="333">
        <v>41505</v>
      </c>
      <c r="N120" s="383" t="s">
        <v>394</v>
      </c>
      <c r="O120" s="383"/>
      <c r="P120" s="383"/>
    </row>
    <row r="121" spans="1:16" x14ac:dyDescent="0.15">
      <c r="A121" s="319">
        <v>41109</v>
      </c>
      <c r="B121" s="380" t="s">
        <v>1511</v>
      </c>
      <c r="C121" s="381"/>
      <c r="D121" s="382"/>
      <c r="E121" s="319">
        <v>41302</v>
      </c>
      <c r="F121" s="380" t="s">
        <v>400</v>
      </c>
      <c r="G121" s="381"/>
      <c r="H121" s="382"/>
      <c r="I121" s="332">
        <v>41408</v>
      </c>
      <c r="J121" s="383" t="s">
        <v>397</v>
      </c>
      <c r="K121" s="383"/>
      <c r="L121" s="383"/>
      <c r="M121" s="333">
        <v>41506</v>
      </c>
      <c r="N121" s="383" t="s">
        <v>398</v>
      </c>
      <c r="O121" s="383"/>
      <c r="P121" s="383"/>
    </row>
    <row r="122" spans="1:16" x14ac:dyDescent="0.15">
      <c r="A122" s="319">
        <v>41110</v>
      </c>
      <c r="B122" s="380" t="s">
        <v>403</v>
      </c>
      <c r="C122" s="381"/>
      <c r="D122" s="382"/>
      <c r="E122" s="319">
        <v>41303</v>
      </c>
      <c r="F122" s="380" t="s">
        <v>404</v>
      </c>
      <c r="G122" s="381"/>
      <c r="H122" s="382"/>
      <c r="I122" s="332">
        <v>41409</v>
      </c>
      <c r="J122" s="383" t="s">
        <v>399</v>
      </c>
      <c r="K122" s="383"/>
      <c r="L122" s="383"/>
      <c r="M122" s="333">
        <v>41512</v>
      </c>
      <c r="N122" s="383" t="s">
        <v>402</v>
      </c>
      <c r="O122" s="383"/>
      <c r="P122" s="383"/>
    </row>
    <row r="123" spans="1:16" x14ac:dyDescent="0.15">
      <c r="A123" s="319">
        <v>41112</v>
      </c>
      <c r="B123" s="424" t="s">
        <v>406</v>
      </c>
      <c r="C123" s="425"/>
      <c r="D123" s="426"/>
      <c r="E123" s="319">
        <v>41307</v>
      </c>
      <c r="F123" s="379" t="s">
        <v>411</v>
      </c>
      <c r="G123" s="379"/>
      <c r="H123" s="379"/>
      <c r="I123" s="332">
        <v>41410</v>
      </c>
      <c r="J123" s="383" t="s">
        <v>401</v>
      </c>
      <c r="K123" s="383"/>
      <c r="L123" s="383"/>
      <c r="M123" s="333">
        <v>41514</v>
      </c>
      <c r="N123" s="383" t="s">
        <v>408</v>
      </c>
      <c r="O123" s="383"/>
      <c r="P123" s="383"/>
    </row>
    <row r="124" spans="1:16" x14ac:dyDescent="0.15">
      <c r="A124" s="319" t="s">
        <v>409</v>
      </c>
      <c r="B124" s="380" t="s">
        <v>410</v>
      </c>
      <c r="C124" s="381"/>
      <c r="D124" s="382"/>
      <c r="E124" s="256"/>
      <c r="F124" s="256"/>
      <c r="G124" s="256"/>
      <c r="H124" s="256"/>
      <c r="I124" s="332">
        <v>41411</v>
      </c>
      <c r="J124" s="383" t="s">
        <v>405</v>
      </c>
      <c r="K124" s="383"/>
      <c r="L124" s="383"/>
      <c r="M124" s="333">
        <v>41517</v>
      </c>
      <c r="N124" s="383" t="s">
        <v>415</v>
      </c>
      <c r="O124" s="383"/>
      <c r="P124" s="383"/>
    </row>
    <row r="125" spans="1:16" x14ac:dyDescent="0.15">
      <c r="A125" s="437" t="s">
        <v>413</v>
      </c>
      <c r="B125" s="438"/>
      <c r="C125" s="438"/>
      <c r="D125" s="439"/>
      <c r="E125" s="256"/>
      <c r="F125" s="256"/>
      <c r="G125" s="256"/>
      <c r="H125" s="256"/>
      <c r="I125" s="332">
        <v>41412</v>
      </c>
      <c r="J125" s="383" t="s">
        <v>407</v>
      </c>
      <c r="K125" s="383"/>
      <c r="L125" s="383"/>
      <c r="M125" s="332">
        <v>41518</v>
      </c>
      <c r="N125" s="383" t="s">
        <v>418</v>
      </c>
      <c r="O125" s="383"/>
      <c r="P125" s="383"/>
    </row>
    <row r="126" spans="1:16" x14ac:dyDescent="0.15">
      <c r="A126" s="258" t="s">
        <v>416</v>
      </c>
      <c r="B126" s="387" t="s">
        <v>417</v>
      </c>
      <c r="C126" s="388"/>
      <c r="D126" s="389"/>
      <c r="E126" s="256"/>
      <c r="F126" s="256"/>
      <c r="G126" s="256"/>
      <c r="H126" s="256"/>
      <c r="I126" s="332">
        <v>41413</v>
      </c>
      <c r="J126" s="383" t="s">
        <v>412</v>
      </c>
      <c r="K126" s="383"/>
      <c r="L126" s="383"/>
      <c r="M126" s="332">
        <v>41519</v>
      </c>
      <c r="N126" s="383" t="s">
        <v>419</v>
      </c>
      <c r="O126" s="383"/>
      <c r="P126" s="383"/>
    </row>
    <row r="127" spans="1:16" x14ac:dyDescent="0.15">
      <c r="A127" s="258" t="s">
        <v>421</v>
      </c>
      <c r="B127" s="387" t="s">
        <v>422</v>
      </c>
      <c r="C127" s="388"/>
      <c r="D127" s="389"/>
      <c r="E127" s="253"/>
      <c r="F127" s="427"/>
      <c r="G127" s="428"/>
      <c r="H127" s="429"/>
      <c r="I127" s="332">
        <v>41414</v>
      </c>
      <c r="J127" s="383" t="s">
        <v>414</v>
      </c>
      <c r="K127" s="383"/>
      <c r="L127" s="383"/>
      <c r="M127" s="332">
        <v>41520</v>
      </c>
      <c r="N127" s="430" t="s">
        <v>420</v>
      </c>
      <c r="O127" s="431"/>
      <c r="P127" s="432"/>
    </row>
    <row r="128" spans="1:16" x14ac:dyDescent="0.15">
      <c r="A128" s="258" t="s">
        <v>423</v>
      </c>
      <c r="B128" s="387" t="s">
        <v>424</v>
      </c>
      <c r="C128" s="388"/>
      <c r="D128" s="389"/>
      <c r="E128" s="253"/>
      <c r="F128" s="445"/>
      <c r="G128" s="445"/>
      <c r="H128" s="445"/>
      <c r="I128" s="332">
        <v>41415</v>
      </c>
      <c r="J128" s="383" t="s">
        <v>899</v>
      </c>
      <c r="K128" s="383"/>
      <c r="L128" s="383"/>
      <c r="M128" s="256"/>
      <c r="N128" s="256"/>
      <c r="O128" s="256"/>
      <c r="P128" s="256"/>
    </row>
    <row r="129" spans="1:16" x14ac:dyDescent="0.15">
      <c r="A129" s="258" t="s">
        <v>425</v>
      </c>
      <c r="B129" s="387" t="s">
        <v>426</v>
      </c>
      <c r="C129" s="388"/>
      <c r="D129" s="389"/>
      <c r="E129" s="256"/>
      <c r="F129" s="256"/>
      <c r="G129" s="256"/>
      <c r="H129" s="256"/>
      <c r="I129" s="332">
        <v>41416</v>
      </c>
      <c r="J129" s="383" t="s">
        <v>1512</v>
      </c>
      <c r="K129" s="383"/>
      <c r="L129" s="383"/>
      <c r="M129" s="256"/>
      <c r="N129" s="334"/>
      <c r="O129" s="256"/>
      <c r="P129" s="334"/>
    </row>
    <row r="130" spans="1:16" x14ac:dyDescent="0.15">
      <c r="A130" s="258">
        <v>41607</v>
      </c>
      <c r="B130" s="446" t="s">
        <v>1133</v>
      </c>
      <c r="C130" s="446"/>
      <c r="D130" s="446"/>
      <c r="E130" s="256"/>
      <c r="F130" s="256"/>
      <c r="G130" s="256"/>
      <c r="H130" s="256"/>
      <c r="I130" s="256"/>
      <c r="J130" s="256"/>
      <c r="K130" s="256"/>
      <c r="L130" s="256"/>
      <c r="M130" s="334"/>
      <c r="N130" s="334"/>
      <c r="O130" s="334"/>
      <c r="P130" s="334"/>
    </row>
    <row r="131" spans="1:16" x14ac:dyDescent="0.15">
      <c r="A131" s="256"/>
      <c r="B131" s="256"/>
      <c r="C131" s="256"/>
      <c r="D131" s="256"/>
      <c r="E131" s="331"/>
      <c r="F131" s="331"/>
      <c r="G131" s="331"/>
      <c r="H131" s="256"/>
      <c r="I131" s="331"/>
      <c r="J131" s="331"/>
      <c r="K131" s="331"/>
      <c r="L131" s="331"/>
      <c r="M131" s="256"/>
      <c r="N131" s="256"/>
      <c r="O131" s="256"/>
      <c r="P131" s="256"/>
    </row>
    <row r="132" spans="1:16" x14ac:dyDescent="0.15">
      <c r="A132" s="421" t="s">
        <v>1513</v>
      </c>
      <c r="B132" s="422"/>
      <c r="C132" s="422"/>
      <c r="D132" s="422"/>
      <c r="E132" s="422"/>
      <c r="F132" s="422"/>
      <c r="G132" s="422"/>
      <c r="H132" s="335"/>
      <c r="I132" s="335"/>
      <c r="J132" s="335"/>
      <c r="K132" s="335"/>
      <c r="L132" s="335"/>
      <c r="M132" s="335"/>
      <c r="N132" s="335"/>
      <c r="O132" s="335"/>
      <c r="P132" s="335"/>
    </row>
    <row r="133" spans="1:16" x14ac:dyDescent="0.15">
      <c r="A133" s="447" t="s">
        <v>1134</v>
      </c>
      <c r="B133" s="441"/>
      <c r="C133" s="441"/>
      <c r="D133" s="448"/>
      <c r="E133" s="447" t="s">
        <v>1135</v>
      </c>
      <c r="F133" s="441"/>
      <c r="G133" s="441"/>
      <c r="H133" s="448"/>
      <c r="I133" s="447" t="s">
        <v>1136</v>
      </c>
      <c r="J133" s="441"/>
      <c r="K133" s="441"/>
      <c r="L133" s="448"/>
      <c r="M133" s="437" t="s">
        <v>1137</v>
      </c>
      <c r="N133" s="438"/>
      <c r="O133" s="438"/>
      <c r="P133" s="439"/>
    </row>
    <row r="134" spans="1:16" x14ac:dyDescent="0.15">
      <c r="A134" s="321">
        <v>31102</v>
      </c>
      <c r="B134" s="377" t="s">
        <v>427</v>
      </c>
      <c r="C134" s="371"/>
      <c r="D134" s="372"/>
      <c r="E134" s="258">
        <v>31202</v>
      </c>
      <c r="F134" s="384" t="s">
        <v>431</v>
      </c>
      <c r="G134" s="385"/>
      <c r="H134" s="386"/>
      <c r="I134" s="318">
        <v>31401</v>
      </c>
      <c r="J134" s="377" t="s">
        <v>428</v>
      </c>
      <c r="K134" s="371"/>
      <c r="L134" s="372"/>
      <c r="M134" s="318">
        <v>32103</v>
      </c>
      <c r="N134" s="377" t="s">
        <v>429</v>
      </c>
      <c r="O134" s="371"/>
      <c r="P134" s="372"/>
    </row>
    <row r="135" spans="1:16" x14ac:dyDescent="0.15">
      <c r="A135" s="258">
        <v>31103</v>
      </c>
      <c r="B135" s="377" t="s">
        <v>430</v>
      </c>
      <c r="C135" s="371"/>
      <c r="D135" s="372"/>
      <c r="E135" s="258">
        <v>31203</v>
      </c>
      <c r="F135" s="384" t="s">
        <v>434</v>
      </c>
      <c r="G135" s="385"/>
      <c r="H135" s="386"/>
      <c r="I135" s="318">
        <v>31402</v>
      </c>
      <c r="J135" s="377" t="s">
        <v>432</v>
      </c>
      <c r="K135" s="371"/>
      <c r="L135" s="372"/>
      <c r="M135" s="318">
        <v>32105</v>
      </c>
      <c r="N135" s="377" t="s">
        <v>1379</v>
      </c>
      <c r="O135" s="371"/>
      <c r="P135" s="372"/>
    </row>
    <row r="136" spans="1:16" x14ac:dyDescent="0.15">
      <c r="A136" s="258">
        <v>31104</v>
      </c>
      <c r="B136" s="377" t="s">
        <v>433</v>
      </c>
      <c r="C136" s="371"/>
      <c r="D136" s="372"/>
      <c r="E136" s="258">
        <v>31204</v>
      </c>
      <c r="F136" s="384" t="s">
        <v>956</v>
      </c>
      <c r="G136" s="385"/>
      <c r="H136" s="386"/>
      <c r="I136" s="318">
        <v>31403</v>
      </c>
      <c r="J136" s="377" t="s">
        <v>435</v>
      </c>
      <c r="K136" s="371"/>
      <c r="L136" s="372"/>
      <c r="M136" s="318">
        <v>32109</v>
      </c>
      <c r="N136" s="377" t="s">
        <v>993</v>
      </c>
      <c r="O136" s="371"/>
      <c r="P136" s="372"/>
    </row>
    <row r="137" spans="1:16" x14ac:dyDescent="0.15">
      <c r="A137" s="258">
        <v>31105</v>
      </c>
      <c r="B137" s="377" t="s">
        <v>940</v>
      </c>
      <c r="C137" s="371"/>
      <c r="D137" s="372"/>
      <c r="E137" s="258">
        <v>31205</v>
      </c>
      <c r="F137" s="384" t="s">
        <v>957</v>
      </c>
      <c r="G137" s="385"/>
      <c r="H137" s="386"/>
      <c r="I137" s="318">
        <v>31404</v>
      </c>
      <c r="J137" s="377" t="s">
        <v>973</v>
      </c>
      <c r="K137" s="371"/>
      <c r="L137" s="372"/>
      <c r="M137" s="318">
        <v>32112</v>
      </c>
      <c r="N137" s="377" t="s">
        <v>994</v>
      </c>
      <c r="O137" s="371"/>
      <c r="P137" s="372"/>
    </row>
    <row r="138" spans="1:16" x14ac:dyDescent="0.15">
      <c r="A138" s="258">
        <v>31106</v>
      </c>
      <c r="B138" s="377" t="s">
        <v>436</v>
      </c>
      <c r="C138" s="371"/>
      <c r="D138" s="372"/>
      <c r="E138" s="258">
        <v>31206</v>
      </c>
      <c r="F138" s="384" t="s">
        <v>958</v>
      </c>
      <c r="G138" s="385"/>
      <c r="H138" s="386"/>
      <c r="I138" s="318">
        <v>31405</v>
      </c>
      <c r="J138" s="377" t="s">
        <v>974</v>
      </c>
      <c r="K138" s="371"/>
      <c r="L138" s="372"/>
      <c r="M138" s="318">
        <v>32203</v>
      </c>
      <c r="N138" s="377" t="s">
        <v>437</v>
      </c>
      <c r="O138" s="371"/>
      <c r="P138" s="372"/>
    </row>
    <row r="139" spans="1:16" x14ac:dyDescent="0.15">
      <c r="A139" s="258">
        <v>31108</v>
      </c>
      <c r="B139" s="377" t="s">
        <v>941</v>
      </c>
      <c r="C139" s="371"/>
      <c r="D139" s="372"/>
      <c r="E139" s="258">
        <v>31207</v>
      </c>
      <c r="F139" s="384" t="s">
        <v>959</v>
      </c>
      <c r="G139" s="385"/>
      <c r="H139" s="386"/>
      <c r="I139" s="318">
        <v>31407</v>
      </c>
      <c r="J139" s="377" t="s">
        <v>975</v>
      </c>
      <c r="K139" s="371"/>
      <c r="L139" s="372"/>
      <c r="M139" s="336">
        <v>32205</v>
      </c>
      <c r="N139" s="377" t="s">
        <v>438</v>
      </c>
      <c r="O139" s="371"/>
      <c r="P139" s="372"/>
    </row>
    <row r="140" spans="1:16" x14ac:dyDescent="0.15">
      <c r="A140" s="258">
        <v>31109</v>
      </c>
      <c r="B140" s="377" t="s">
        <v>942</v>
      </c>
      <c r="C140" s="371"/>
      <c r="D140" s="372"/>
      <c r="E140" s="258">
        <v>31210</v>
      </c>
      <c r="F140" s="384" t="s">
        <v>439</v>
      </c>
      <c r="G140" s="385"/>
      <c r="H140" s="386"/>
      <c r="I140" s="318">
        <v>31408</v>
      </c>
      <c r="J140" s="377" t="s">
        <v>976</v>
      </c>
      <c r="K140" s="371"/>
      <c r="L140" s="372"/>
      <c r="M140" s="336">
        <v>32306</v>
      </c>
      <c r="N140" s="377" t="s">
        <v>1919</v>
      </c>
      <c r="O140" s="371"/>
      <c r="P140" s="372"/>
    </row>
    <row r="141" spans="1:16" x14ac:dyDescent="0.15">
      <c r="A141" s="258">
        <v>31110</v>
      </c>
      <c r="B141" s="377" t="s">
        <v>943</v>
      </c>
      <c r="C141" s="371"/>
      <c r="D141" s="372"/>
      <c r="E141" s="258">
        <v>31212</v>
      </c>
      <c r="F141" s="384" t="s">
        <v>442</v>
      </c>
      <c r="G141" s="385"/>
      <c r="H141" s="386"/>
      <c r="I141" s="318">
        <v>31409</v>
      </c>
      <c r="J141" s="377" t="s">
        <v>977</v>
      </c>
      <c r="K141" s="371"/>
      <c r="L141" s="372"/>
      <c r="M141" s="336">
        <v>32402</v>
      </c>
      <c r="N141" s="377" t="s">
        <v>441</v>
      </c>
      <c r="O141" s="371"/>
      <c r="P141" s="372"/>
    </row>
    <row r="142" spans="1:16" x14ac:dyDescent="0.15">
      <c r="A142" s="258">
        <v>31112</v>
      </c>
      <c r="B142" s="377" t="s">
        <v>944</v>
      </c>
      <c r="C142" s="371"/>
      <c r="D142" s="372"/>
      <c r="E142" s="258">
        <v>31214</v>
      </c>
      <c r="F142" s="384" t="s">
        <v>960</v>
      </c>
      <c r="G142" s="385"/>
      <c r="H142" s="386"/>
      <c r="I142" s="318">
        <v>31410</v>
      </c>
      <c r="J142" s="377" t="s">
        <v>978</v>
      </c>
      <c r="K142" s="371"/>
      <c r="L142" s="372"/>
      <c r="M142" s="318">
        <v>32505</v>
      </c>
      <c r="N142" s="377" t="s">
        <v>444</v>
      </c>
      <c r="O142" s="371"/>
      <c r="P142" s="372"/>
    </row>
    <row r="143" spans="1:16" x14ac:dyDescent="0.15">
      <c r="A143" s="258">
        <v>31113</v>
      </c>
      <c r="B143" s="377" t="s">
        <v>945</v>
      </c>
      <c r="C143" s="371"/>
      <c r="D143" s="372"/>
      <c r="E143" s="258">
        <v>31215</v>
      </c>
      <c r="F143" s="384" t="s">
        <v>961</v>
      </c>
      <c r="G143" s="385"/>
      <c r="H143" s="386"/>
      <c r="I143" s="318">
        <v>31411</v>
      </c>
      <c r="J143" s="377" t="s">
        <v>440</v>
      </c>
      <c r="K143" s="371"/>
      <c r="L143" s="372"/>
      <c r="M143" s="318">
        <v>32507</v>
      </c>
      <c r="N143" s="377" t="s">
        <v>997</v>
      </c>
      <c r="O143" s="371"/>
      <c r="P143" s="372"/>
    </row>
    <row r="144" spans="1:16" x14ac:dyDescent="0.15">
      <c r="A144" s="258">
        <v>31114</v>
      </c>
      <c r="B144" s="377" t="s">
        <v>946</v>
      </c>
      <c r="C144" s="371"/>
      <c r="D144" s="372"/>
      <c r="E144" s="258">
        <v>31216</v>
      </c>
      <c r="F144" s="384" t="s">
        <v>701</v>
      </c>
      <c r="G144" s="385"/>
      <c r="H144" s="386"/>
      <c r="I144" s="318">
        <v>31412</v>
      </c>
      <c r="J144" s="377" t="s">
        <v>979</v>
      </c>
      <c r="K144" s="371"/>
      <c r="L144" s="372"/>
      <c r="M144" s="318">
        <v>32603</v>
      </c>
      <c r="N144" s="377" t="s">
        <v>998</v>
      </c>
      <c r="O144" s="371"/>
      <c r="P144" s="372"/>
    </row>
    <row r="145" spans="1:16" x14ac:dyDescent="0.15">
      <c r="A145" s="258">
        <v>31115</v>
      </c>
      <c r="B145" s="377" t="s">
        <v>1380</v>
      </c>
      <c r="C145" s="371"/>
      <c r="D145" s="372"/>
      <c r="E145" s="337">
        <v>31220</v>
      </c>
      <c r="F145" s="384" t="s">
        <v>962</v>
      </c>
      <c r="G145" s="385"/>
      <c r="H145" s="386"/>
      <c r="I145" s="318">
        <v>31413</v>
      </c>
      <c r="J145" s="377" t="s">
        <v>980</v>
      </c>
      <c r="K145" s="371"/>
      <c r="L145" s="372"/>
      <c r="M145" s="327"/>
      <c r="N145" s="327"/>
      <c r="O145" s="327"/>
      <c r="P145" s="327"/>
    </row>
    <row r="146" spans="1:16" x14ac:dyDescent="0.15">
      <c r="A146" s="258">
        <v>31116</v>
      </c>
      <c r="B146" s="377" t="s">
        <v>443</v>
      </c>
      <c r="C146" s="371"/>
      <c r="D146" s="372"/>
      <c r="E146" s="337">
        <v>31221</v>
      </c>
      <c r="F146" s="384" t="s">
        <v>963</v>
      </c>
      <c r="G146" s="385"/>
      <c r="H146" s="386"/>
      <c r="I146" s="318">
        <v>31414</v>
      </c>
      <c r="J146" s="377" t="s">
        <v>981</v>
      </c>
      <c r="K146" s="371"/>
      <c r="L146" s="372"/>
      <c r="M146" s="433" t="s">
        <v>1381</v>
      </c>
      <c r="N146" s="433"/>
      <c r="O146" s="433"/>
      <c r="P146" s="433"/>
    </row>
    <row r="147" spans="1:16" x14ac:dyDescent="0.15">
      <c r="A147" s="258">
        <v>31117</v>
      </c>
      <c r="B147" s="377" t="s">
        <v>947</v>
      </c>
      <c r="C147" s="371"/>
      <c r="D147" s="372"/>
      <c r="E147" s="337">
        <v>31222</v>
      </c>
      <c r="F147" s="387" t="s">
        <v>1139</v>
      </c>
      <c r="G147" s="388"/>
      <c r="H147" s="389"/>
      <c r="I147" s="318">
        <v>31415</v>
      </c>
      <c r="J147" s="377" t="s">
        <v>982</v>
      </c>
      <c r="K147" s="371"/>
      <c r="L147" s="372"/>
      <c r="M147" s="319">
        <v>33101</v>
      </c>
      <c r="N147" s="383" t="s">
        <v>455</v>
      </c>
      <c r="O147" s="383"/>
      <c r="P147" s="383"/>
    </row>
    <row r="148" spans="1:16" x14ac:dyDescent="0.15">
      <c r="A148" s="258">
        <v>31118</v>
      </c>
      <c r="B148" s="377" t="s">
        <v>948</v>
      </c>
      <c r="C148" s="371"/>
      <c r="D148" s="372"/>
      <c r="E148" s="337">
        <v>31223</v>
      </c>
      <c r="F148" s="387" t="s">
        <v>1382</v>
      </c>
      <c r="G148" s="388"/>
      <c r="H148" s="389"/>
      <c r="I148" s="318">
        <v>31416</v>
      </c>
      <c r="J148" s="377" t="s">
        <v>983</v>
      </c>
      <c r="K148" s="371"/>
      <c r="L148" s="372"/>
      <c r="M148" s="319">
        <v>33102</v>
      </c>
      <c r="N148" s="383" t="s">
        <v>456</v>
      </c>
      <c r="O148" s="383"/>
      <c r="P148" s="383"/>
    </row>
    <row r="149" spans="1:16" x14ac:dyDescent="0.15">
      <c r="A149" s="258">
        <v>31119</v>
      </c>
      <c r="B149" s="377" t="s">
        <v>949</v>
      </c>
      <c r="C149" s="371"/>
      <c r="D149" s="372"/>
      <c r="E149" s="337">
        <v>31224</v>
      </c>
      <c r="F149" s="387" t="s">
        <v>1383</v>
      </c>
      <c r="G149" s="388"/>
      <c r="H149" s="389"/>
      <c r="I149" s="318">
        <v>31417</v>
      </c>
      <c r="J149" s="377" t="s">
        <v>1514</v>
      </c>
      <c r="K149" s="371"/>
      <c r="L149" s="372"/>
      <c r="M149" s="319">
        <v>33103</v>
      </c>
      <c r="N149" s="383" t="s">
        <v>457</v>
      </c>
      <c r="O149" s="383"/>
      <c r="P149" s="383"/>
    </row>
    <row r="150" spans="1:16" x14ac:dyDescent="0.15">
      <c r="A150" s="258">
        <v>31120</v>
      </c>
      <c r="B150" s="377" t="s">
        <v>950</v>
      </c>
      <c r="C150" s="371"/>
      <c r="D150" s="372"/>
      <c r="E150" s="337">
        <v>31225</v>
      </c>
      <c r="F150" s="377" t="s">
        <v>995</v>
      </c>
      <c r="G150" s="371"/>
      <c r="H150" s="372"/>
      <c r="I150" s="318">
        <v>31418</v>
      </c>
      <c r="J150" s="377" t="s">
        <v>985</v>
      </c>
      <c r="K150" s="371"/>
      <c r="L150" s="372"/>
      <c r="M150" s="319">
        <v>33202</v>
      </c>
      <c r="N150" s="383" t="s">
        <v>458</v>
      </c>
      <c r="O150" s="383"/>
      <c r="P150" s="383"/>
    </row>
    <row r="151" spans="1:16" x14ac:dyDescent="0.15">
      <c r="A151" s="258">
        <v>31121</v>
      </c>
      <c r="B151" s="377" t="s">
        <v>951</v>
      </c>
      <c r="C151" s="371"/>
      <c r="D151" s="372"/>
      <c r="E151" s="437" t="s">
        <v>1142</v>
      </c>
      <c r="F151" s="438"/>
      <c r="G151" s="438"/>
      <c r="H151" s="439"/>
      <c r="I151" s="318">
        <v>31419</v>
      </c>
      <c r="J151" s="377" t="s">
        <v>986</v>
      </c>
      <c r="K151" s="371"/>
      <c r="L151" s="372"/>
      <c r="M151" s="319">
        <v>33301</v>
      </c>
      <c r="N151" s="383" t="s">
        <v>459</v>
      </c>
      <c r="O151" s="383"/>
      <c r="P151" s="383"/>
    </row>
    <row r="152" spans="1:16" x14ac:dyDescent="0.15">
      <c r="A152" s="258">
        <v>31122</v>
      </c>
      <c r="B152" s="377" t="s">
        <v>952</v>
      </c>
      <c r="C152" s="371"/>
      <c r="D152" s="372"/>
      <c r="E152" s="258">
        <v>31301</v>
      </c>
      <c r="F152" s="377" t="s">
        <v>445</v>
      </c>
      <c r="G152" s="371"/>
      <c r="H152" s="372"/>
      <c r="I152" s="318">
        <v>31420</v>
      </c>
      <c r="J152" s="377" t="s">
        <v>1918</v>
      </c>
      <c r="K152" s="371"/>
      <c r="L152" s="372"/>
      <c r="M152" s="319">
        <v>33302</v>
      </c>
      <c r="N152" s="383" t="s">
        <v>460</v>
      </c>
      <c r="O152" s="383"/>
      <c r="P152" s="383"/>
    </row>
    <row r="153" spans="1:16" x14ac:dyDescent="0.15">
      <c r="A153" s="258">
        <v>31123</v>
      </c>
      <c r="B153" s="377" t="s">
        <v>953</v>
      </c>
      <c r="C153" s="371"/>
      <c r="D153" s="372"/>
      <c r="E153" s="258">
        <v>31302</v>
      </c>
      <c r="F153" s="377" t="s">
        <v>446</v>
      </c>
      <c r="G153" s="371"/>
      <c r="H153" s="372"/>
      <c r="I153" s="318">
        <v>31421</v>
      </c>
      <c r="J153" s="377" t="s">
        <v>987</v>
      </c>
      <c r="K153" s="371"/>
      <c r="L153" s="372"/>
      <c r="M153" s="338">
        <v>33401</v>
      </c>
      <c r="N153" s="383" t="s">
        <v>461</v>
      </c>
      <c r="O153" s="383"/>
      <c r="P153" s="383"/>
    </row>
    <row r="154" spans="1:16" x14ac:dyDescent="0.15">
      <c r="A154" s="258">
        <v>31124</v>
      </c>
      <c r="B154" s="377" t="s">
        <v>1384</v>
      </c>
      <c r="C154" s="371"/>
      <c r="D154" s="372"/>
      <c r="E154" s="258">
        <v>31303</v>
      </c>
      <c r="F154" s="377" t="s">
        <v>964</v>
      </c>
      <c r="G154" s="371"/>
      <c r="H154" s="372"/>
      <c r="I154" s="254" t="s">
        <v>1143</v>
      </c>
      <c r="J154" s="387" t="s">
        <v>1144</v>
      </c>
      <c r="K154" s="388"/>
      <c r="L154" s="389"/>
      <c r="M154" s="256"/>
      <c r="N154" s="256"/>
      <c r="O154" s="256"/>
      <c r="P154" s="256"/>
    </row>
    <row r="155" spans="1:16" x14ac:dyDescent="0.15">
      <c r="A155" s="258">
        <v>31125</v>
      </c>
      <c r="B155" s="377" t="s">
        <v>954</v>
      </c>
      <c r="C155" s="371"/>
      <c r="D155" s="372"/>
      <c r="E155" s="258">
        <v>31305</v>
      </c>
      <c r="F155" s="377" t="s">
        <v>965</v>
      </c>
      <c r="G155" s="371"/>
      <c r="H155" s="372"/>
      <c r="I155" s="254" t="s">
        <v>1145</v>
      </c>
      <c r="J155" s="387" t="s">
        <v>1146</v>
      </c>
      <c r="K155" s="388"/>
      <c r="L155" s="389"/>
      <c r="M155" s="434" t="s">
        <v>462</v>
      </c>
      <c r="N155" s="435"/>
      <c r="O155" s="435"/>
      <c r="P155" s="436"/>
    </row>
    <row r="156" spans="1:16" x14ac:dyDescent="0.15">
      <c r="A156" s="258">
        <v>31126</v>
      </c>
      <c r="B156" s="377" t="s">
        <v>450</v>
      </c>
      <c r="C156" s="371"/>
      <c r="D156" s="372"/>
      <c r="E156" s="258">
        <v>31306</v>
      </c>
      <c r="F156" s="377" t="s">
        <v>966</v>
      </c>
      <c r="G156" s="371"/>
      <c r="H156" s="372"/>
      <c r="I156" s="254" t="s">
        <v>1147</v>
      </c>
      <c r="J156" s="387" t="s">
        <v>1148</v>
      </c>
      <c r="K156" s="388"/>
      <c r="L156" s="389"/>
      <c r="M156" s="437" t="s">
        <v>464</v>
      </c>
      <c r="N156" s="438"/>
      <c r="O156" s="438"/>
      <c r="P156" s="439"/>
    </row>
    <row r="157" spans="1:16" x14ac:dyDescent="0.15">
      <c r="A157" s="258">
        <v>31127</v>
      </c>
      <c r="B157" s="377" t="s">
        <v>955</v>
      </c>
      <c r="C157" s="371"/>
      <c r="D157" s="372"/>
      <c r="E157" s="258">
        <v>31307</v>
      </c>
      <c r="F157" s="377" t="s">
        <v>449</v>
      </c>
      <c r="G157" s="371"/>
      <c r="H157" s="372"/>
      <c r="I157" s="437" t="s">
        <v>1149</v>
      </c>
      <c r="J157" s="438"/>
      <c r="K157" s="438"/>
      <c r="L157" s="439"/>
      <c r="M157" s="319">
        <v>61103</v>
      </c>
      <c r="N157" s="373" t="s">
        <v>467</v>
      </c>
      <c r="O157" s="374"/>
      <c r="P157" s="375"/>
    </row>
    <row r="158" spans="1:16" x14ac:dyDescent="0.15">
      <c r="A158" s="258">
        <v>31128</v>
      </c>
      <c r="B158" s="377" t="s">
        <v>452</v>
      </c>
      <c r="C158" s="371"/>
      <c r="D158" s="372"/>
      <c r="E158" s="258">
        <v>31308</v>
      </c>
      <c r="F158" s="377" t="s">
        <v>451</v>
      </c>
      <c r="G158" s="371"/>
      <c r="H158" s="372"/>
      <c r="I158" s="318">
        <v>31503</v>
      </c>
      <c r="J158" s="377" t="s">
        <v>988</v>
      </c>
      <c r="K158" s="371"/>
      <c r="L158" s="372"/>
      <c r="M158" s="319">
        <v>61104</v>
      </c>
      <c r="N158" s="373" t="s">
        <v>469</v>
      </c>
      <c r="O158" s="374"/>
      <c r="P158" s="375"/>
    </row>
    <row r="159" spans="1:16" x14ac:dyDescent="0.15">
      <c r="A159" s="258">
        <v>31129</v>
      </c>
      <c r="B159" s="377" t="s">
        <v>1385</v>
      </c>
      <c r="C159" s="371"/>
      <c r="D159" s="372"/>
      <c r="E159" s="258">
        <v>31309</v>
      </c>
      <c r="F159" s="377" t="s">
        <v>967</v>
      </c>
      <c r="G159" s="371"/>
      <c r="H159" s="372"/>
      <c r="I159" s="318">
        <v>31505</v>
      </c>
      <c r="J159" s="377" t="s">
        <v>447</v>
      </c>
      <c r="K159" s="371"/>
      <c r="L159" s="372"/>
      <c r="M159" s="319">
        <v>61105</v>
      </c>
      <c r="N159" s="373" t="s">
        <v>471</v>
      </c>
      <c r="O159" s="374"/>
      <c r="P159" s="375"/>
    </row>
    <row r="160" spans="1:16" x14ac:dyDescent="0.15">
      <c r="A160" s="255"/>
      <c r="B160" s="376"/>
      <c r="C160" s="376"/>
      <c r="D160" s="376"/>
      <c r="E160" s="258">
        <v>31310</v>
      </c>
      <c r="F160" s="377" t="s">
        <v>453</v>
      </c>
      <c r="G160" s="371"/>
      <c r="H160" s="372"/>
      <c r="I160" s="336">
        <v>31506</v>
      </c>
      <c r="J160" s="377" t="s">
        <v>1386</v>
      </c>
      <c r="K160" s="371"/>
      <c r="L160" s="372"/>
      <c r="M160" s="318">
        <v>61107</v>
      </c>
      <c r="N160" s="373" t="s">
        <v>1151</v>
      </c>
      <c r="O160" s="374"/>
      <c r="P160" s="375"/>
    </row>
    <row r="161" spans="1:16" x14ac:dyDescent="0.15">
      <c r="A161" s="255"/>
      <c r="B161" s="376"/>
      <c r="C161" s="376"/>
      <c r="D161" s="376"/>
      <c r="E161" s="258">
        <v>31311</v>
      </c>
      <c r="F161" s="377" t="s">
        <v>968</v>
      </c>
      <c r="G161" s="371"/>
      <c r="H161" s="372"/>
      <c r="I161" s="318">
        <v>31507</v>
      </c>
      <c r="J161" s="377" t="s">
        <v>989</v>
      </c>
      <c r="K161" s="371"/>
      <c r="L161" s="372"/>
      <c r="M161" s="318">
        <v>61301</v>
      </c>
      <c r="N161" s="373" t="s">
        <v>1515</v>
      </c>
      <c r="O161" s="374"/>
      <c r="P161" s="375"/>
    </row>
    <row r="162" spans="1:16" x14ac:dyDescent="0.15">
      <c r="A162" s="255"/>
      <c r="B162" s="376"/>
      <c r="C162" s="376"/>
      <c r="D162" s="376"/>
      <c r="E162" s="258">
        <v>31312</v>
      </c>
      <c r="F162" s="377" t="s">
        <v>969</v>
      </c>
      <c r="G162" s="371"/>
      <c r="H162" s="372"/>
      <c r="I162" s="318">
        <v>31508</v>
      </c>
      <c r="J162" s="377" t="s">
        <v>448</v>
      </c>
      <c r="K162" s="371"/>
      <c r="L162" s="372"/>
      <c r="M162" s="319">
        <v>61401</v>
      </c>
      <c r="N162" s="373" t="s">
        <v>474</v>
      </c>
      <c r="O162" s="374"/>
      <c r="P162" s="375"/>
    </row>
    <row r="163" spans="1:16" x14ac:dyDescent="0.15">
      <c r="A163" s="255"/>
      <c r="B163" s="376"/>
      <c r="C163" s="376"/>
      <c r="D163" s="376"/>
      <c r="E163" s="258">
        <v>31313</v>
      </c>
      <c r="F163" s="377" t="s">
        <v>970</v>
      </c>
      <c r="G163" s="371"/>
      <c r="H163" s="372"/>
      <c r="I163" s="318">
        <v>31510</v>
      </c>
      <c r="J163" s="377" t="s">
        <v>990</v>
      </c>
      <c r="K163" s="371"/>
      <c r="L163" s="372"/>
      <c r="M163" s="319">
        <v>61402</v>
      </c>
      <c r="N163" s="373" t="s">
        <v>1152</v>
      </c>
      <c r="O163" s="374"/>
      <c r="P163" s="375"/>
    </row>
    <row r="164" spans="1:16" x14ac:dyDescent="0.15">
      <c r="A164" s="255"/>
      <c r="B164" s="376"/>
      <c r="C164" s="376"/>
      <c r="D164" s="376"/>
      <c r="E164" s="322">
        <v>31314</v>
      </c>
      <c r="F164" s="377" t="s">
        <v>971</v>
      </c>
      <c r="G164" s="371"/>
      <c r="H164" s="372"/>
      <c r="I164" s="336">
        <v>31511</v>
      </c>
      <c r="J164" s="377" t="s">
        <v>1387</v>
      </c>
      <c r="K164" s="371"/>
      <c r="L164" s="372"/>
      <c r="M164" s="319">
        <v>61501</v>
      </c>
      <c r="N164" s="373" t="s">
        <v>477</v>
      </c>
      <c r="O164" s="374"/>
      <c r="P164" s="375"/>
    </row>
    <row r="165" spans="1:16" x14ac:dyDescent="0.15">
      <c r="A165" s="255"/>
      <c r="B165" s="376"/>
      <c r="C165" s="376"/>
      <c r="D165" s="376"/>
      <c r="E165" s="252">
        <v>31316</v>
      </c>
      <c r="F165" s="377" t="s">
        <v>972</v>
      </c>
      <c r="G165" s="371"/>
      <c r="H165" s="372"/>
      <c r="I165" s="336">
        <v>31512</v>
      </c>
      <c r="J165" s="377" t="s">
        <v>991</v>
      </c>
      <c r="K165" s="371"/>
      <c r="L165" s="372"/>
      <c r="M165" s="437" t="s">
        <v>479</v>
      </c>
      <c r="N165" s="438"/>
      <c r="O165" s="438"/>
      <c r="P165" s="439"/>
    </row>
    <row r="166" spans="1:16" x14ac:dyDescent="0.15">
      <c r="A166" s="255"/>
      <c r="B166" s="376"/>
      <c r="C166" s="376"/>
      <c r="D166" s="376"/>
      <c r="E166" s="255"/>
      <c r="F166" s="376"/>
      <c r="G166" s="376"/>
      <c r="H166" s="376"/>
      <c r="I166" s="336">
        <v>31516</v>
      </c>
      <c r="J166" s="377" t="s">
        <v>992</v>
      </c>
      <c r="K166" s="371"/>
      <c r="L166" s="372"/>
      <c r="M166" s="319">
        <v>62101</v>
      </c>
      <c r="N166" s="373" t="s">
        <v>481</v>
      </c>
      <c r="O166" s="374"/>
      <c r="P166" s="375"/>
    </row>
    <row r="167" spans="1:16" x14ac:dyDescent="0.15">
      <c r="A167" s="255"/>
      <c r="B167" s="376"/>
      <c r="C167" s="376"/>
      <c r="D167" s="376"/>
      <c r="E167" s="255"/>
      <c r="F167" s="376"/>
      <c r="G167" s="376"/>
      <c r="H167" s="376"/>
      <c r="I167" s="336">
        <v>31517</v>
      </c>
      <c r="J167" s="377" t="s">
        <v>996</v>
      </c>
      <c r="K167" s="371"/>
      <c r="L167" s="372"/>
      <c r="M167" s="319">
        <v>62501</v>
      </c>
      <c r="N167" s="373" t="s">
        <v>483</v>
      </c>
      <c r="O167" s="374"/>
      <c r="P167" s="375"/>
    </row>
    <row r="168" spans="1:16" x14ac:dyDescent="0.15">
      <c r="A168" s="376"/>
      <c r="B168" s="376"/>
      <c r="C168" s="376"/>
      <c r="D168" s="376"/>
      <c r="E168" s="255"/>
      <c r="F168" s="376"/>
      <c r="G168" s="376"/>
      <c r="H168" s="376"/>
      <c r="I168" s="336">
        <v>31603</v>
      </c>
      <c r="J168" s="377" t="s">
        <v>454</v>
      </c>
      <c r="K168" s="371"/>
      <c r="L168" s="372"/>
      <c r="M168" s="319">
        <v>62601</v>
      </c>
      <c r="N168" s="373" t="s">
        <v>485</v>
      </c>
      <c r="O168" s="374"/>
      <c r="P168" s="375"/>
    </row>
    <row r="169" spans="1:16" x14ac:dyDescent="0.15">
      <c r="A169" s="339"/>
      <c r="B169" s="378"/>
      <c r="C169" s="378"/>
      <c r="D169" s="378"/>
      <c r="E169" s="255"/>
      <c r="F169" s="376"/>
      <c r="G169" s="376"/>
      <c r="H169" s="376"/>
      <c r="I169" s="318">
        <v>31604</v>
      </c>
      <c r="J169" s="377" t="s">
        <v>750</v>
      </c>
      <c r="K169" s="371"/>
      <c r="L169" s="372"/>
      <c r="M169" s="437" t="s">
        <v>487</v>
      </c>
      <c r="N169" s="438"/>
      <c r="O169" s="438"/>
      <c r="P169" s="439"/>
    </row>
    <row r="170" spans="1:16" x14ac:dyDescent="0.15">
      <c r="A170" s="339"/>
      <c r="B170" s="378"/>
      <c r="C170" s="378"/>
      <c r="D170" s="378"/>
      <c r="E170" s="256"/>
      <c r="F170" s="256"/>
      <c r="G170" s="256"/>
      <c r="H170" s="256"/>
      <c r="I170" s="256"/>
      <c r="J170" s="256"/>
      <c r="K170" s="256"/>
      <c r="L170" s="256"/>
      <c r="M170" s="319">
        <v>63102</v>
      </c>
      <c r="N170" s="373" t="s">
        <v>488</v>
      </c>
      <c r="O170" s="374"/>
      <c r="P170" s="375"/>
    </row>
    <row r="171" spans="1:16" x14ac:dyDescent="0.15">
      <c r="A171" s="449" t="s">
        <v>463</v>
      </c>
      <c r="B171" s="450"/>
      <c r="C171" s="450"/>
      <c r="D171" s="450"/>
      <c r="E171" s="451"/>
      <c r="F171" s="256"/>
      <c r="G171" s="256"/>
      <c r="H171" s="256"/>
      <c r="I171" s="256"/>
      <c r="J171" s="256"/>
      <c r="K171" s="256"/>
      <c r="L171" s="256"/>
      <c r="M171" s="319">
        <v>63103</v>
      </c>
      <c r="N171" s="380" t="s">
        <v>1154</v>
      </c>
      <c r="O171" s="381"/>
      <c r="P171" s="382"/>
    </row>
    <row r="172" spans="1:16" ht="18.75" x14ac:dyDescent="0.15">
      <c r="A172" s="340" t="s">
        <v>465</v>
      </c>
      <c r="B172" s="371" t="s">
        <v>645</v>
      </c>
      <c r="C172" s="371"/>
      <c r="D172" s="371"/>
      <c r="E172" s="372"/>
      <c r="F172" s="256"/>
      <c r="G172" s="256"/>
      <c r="H172" s="256"/>
      <c r="I172" s="341"/>
      <c r="J172" s="341"/>
      <c r="K172" s="341"/>
      <c r="L172" s="341"/>
      <c r="M172" s="319">
        <v>63201</v>
      </c>
      <c r="N172" s="373" t="s">
        <v>489</v>
      </c>
      <c r="O172" s="374"/>
      <c r="P172" s="375"/>
    </row>
    <row r="173" spans="1:16" ht="18.75" x14ac:dyDescent="0.15">
      <c r="A173" s="340" t="s">
        <v>466</v>
      </c>
      <c r="B173" s="371" t="s">
        <v>646</v>
      </c>
      <c r="C173" s="371"/>
      <c r="D173" s="371"/>
      <c r="E173" s="372"/>
      <c r="F173" s="256"/>
      <c r="G173" s="256"/>
      <c r="H173" s="256"/>
      <c r="I173" s="341"/>
      <c r="J173" s="341"/>
      <c r="K173" s="341"/>
      <c r="L173" s="341"/>
      <c r="M173" s="319">
        <v>63501</v>
      </c>
      <c r="N173" s="373" t="s">
        <v>490</v>
      </c>
      <c r="O173" s="374"/>
      <c r="P173" s="375"/>
    </row>
    <row r="174" spans="1:16" ht="18.75" x14ac:dyDescent="0.15">
      <c r="A174" s="340" t="s">
        <v>1516</v>
      </c>
      <c r="B174" s="371" t="s">
        <v>1517</v>
      </c>
      <c r="C174" s="371"/>
      <c r="D174" s="371"/>
      <c r="E174" s="372"/>
      <c r="F174" s="256"/>
      <c r="G174" s="256"/>
      <c r="H174" s="256"/>
      <c r="I174" s="257"/>
      <c r="J174" s="341"/>
      <c r="K174" s="341"/>
      <c r="L174" s="341"/>
      <c r="M174" s="319">
        <v>63502</v>
      </c>
      <c r="N174" s="373" t="s">
        <v>491</v>
      </c>
      <c r="O174" s="374"/>
      <c r="P174" s="375"/>
    </row>
    <row r="175" spans="1:16" ht="18.75" x14ac:dyDescent="0.15">
      <c r="A175" s="340" t="s">
        <v>1518</v>
      </c>
      <c r="B175" s="371" t="s">
        <v>1519</v>
      </c>
      <c r="C175" s="371"/>
      <c r="D175" s="371"/>
      <c r="E175" s="372"/>
      <c r="F175" s="257"/>
      <c r="G175" s="257"/>
      <c r="H175" s="257"/>
      <c r="I175" s="257"/>
      <c r="J175" s="341"/>
      <c r="K175" s="341"/>
      <c r="L175" s="341"/>
      <c r="M175" s="319">
        <v>63603</v>
      </c>
      <c r="N175" s="373" t="s">
        <v>492</v>
      </c>
      <c r="O175" s="374"/>
      <c r="P175" s="375"/>
    </row>
    <row r="176" spans="1:16" ht="18.75" x14ac:dyDescent="0.15">
      <c r="A176" s="340" t="s">
        <v>468</v>
      </c>
      <c r="B176" s="371" t="s">
        <v>647</v>
      </c>
      <c r="C176" s="371"/>
      <c r="D176" s="371"/>
      <c r="E176" s="372"/>
      <c r="F176" s="256"/>
      <c r="G176" s="320"/>
      <c r="H176" s="320"/>
      <c r="I176" s="320"/>
      <c r="J176" s="320"/>
      <c r="K176" s="320"/>
      <c r="L176" s="320"/>
      <c r="M176" s="320"/>
      <c r="N176" s="320"/>
      <c r="O176" s="320"/>
      <c r="P176" s="320"/>
    </row>
    <row r="177" spans="1:16" ht="18.75" x14ac:dyDescent="0.15">
      <c r="A177" s="340" t="s">
        <v>470</v>
      </c>
      <c r="B177" s="371" t="s">
        <v>648</v>
      </c>
      <c r="C177" s="371"/>
      <c r="D177" s="371"/>
      <c r="E177" s="372"/>
      <c r="F177" s="256"/>
      <c r="G177" s="320"/>
      <c r="H177" s="320"/>
      <c r="I177" s="320"/>
      <c r="J177" s="320"/>
      <c r="K177" s="320"/>
      <c r="L177" s="320"/>
      <c r="M177" s="320"/>
      <c r="N177" s="320"/>
      <c r="O177" s="320"/>
      <c r="P177" s="320"/>
    </row>
    <row r="178" spans="1:16" ht="18.75" x14ac:dyDescent="0.15">
      <c r="A178" s="340" t="s">
        <v>472</v>
      </c>
      <c r="B178" s="371" t="s">
        <v>649</v>
      </c>
      <c r="C178" s="371"/>
      <c r="D178" s="371"/>
      <c r="E178" s="372"/>
      <c r="F178" s="256"/>
      <c r="G178" s="320"/>
      <c r="H178" s="320"/>
      <c r="I178" s="342"/>
      <c r="J178" s="342"/>
      <c r="K178" s="342"/>
      <c r="L178" s="342"/>
      <c r="M178" s="433" t="s">
        <v>1520</v>
      </c>
      <c r="N178" s="433"/>
      <c r="O178" s="433"/>
      <c r="P178" s="433"/>
    </row>
    <row r="179" spans="1:16" ht="18.75" x14ac:dyDescent="0.15">
      <c r="A179" s="340" t="s">
        <v>473</v>
      </c>
      <c r="B179" s="371" t="s">
        <v>650</v>
      </c>
      <c r="C179" s="371"/>
      <c r="D179" s="371"/>
      <c r="E179" s="372"/>
      <c r="F179" s="256"/>
      <c r="G179" s="320"/>
      <c r="H179" s="320"/>
      <c r="I179" s="342"/>
      <c r="J179" s="342"/>
      <c r="K179" s="342"/>
      <c r="L179" s="342"/>
      <c r="M179" s="319">
        <v>51101</v>
      </c>
      <c r="N179" s="383" t="s">
        <v>1521</v>
      </c>
      <c r="O179" s="383"/>
      <c r="P179" s="383"/>
    </row>
    <row r="180" spans="1:16" ht="18.75" x14ac:dyDescent="0.15">
      <c r="A180" s="340" t="s">
        <v>1522</v>
      </c>
      <c r="B180" s="371" t="s">
        <v>1523</v>
      </c>
      <c r="C180" s="371"/>
      <c r="D180" s="371"/>
      <c r="E180" s="372"/>
      <c r="F180" s="256"/>
      <c r="G180" s="320"/>
      <c r="H180" s="320"/>
      <c r="I180" s="342"/>
      <c r="J180" s="342"/>
      <c r="K180" s="342"/>
      <c r="L180" s="342"/>
      <c r="M180" s="320"/>
      <c r="N180" s="320"/>
      <c r="O180" s="320"/>
      <c r="P180" s="320"/>
    </row>
    <row r="181" spans="1:16" ht="18.75" x14ac:dyDescent="0.15">
      <c r="A181" s="340" t="s">
        <v>475</v>
      </c>
      <c r="B181" s="371" t="s">
        <v>651</v>
      </c>
      <c r="C181" s="371"/>
      <c r="D181" s="371"/>
      <c r="E181" s="372"/>
      <c r="F181" s="256"/>
      <c r="G181" s="320"/>
      <c r="H181" s="320"/>
      <c r="I181" s="343"/>
      <c r="J181" s="343"/>
      <c r="K181" s="343"/>
      <c r="L181" s="343"/>
      <c r="M181" s="320"/>
      <c r="N181" s="320"/>
      <c r="O181" s="320"/>
      <c r="P181" s="320"/>
    </row>
    <row r="182" spans="1:16" ht="18.75" x14ac:dyDescent="0.15">
      <c r="A182" s="340" t="s">
        <v>476</v>
      </c>
      <c r="B182" s="371" t="s">
        <v>652</v>
      </c>
      <c r="C182" s="371"/>
      <c r="D182" s="371"/>
      <c r="E182" s="372"/>
      <c r="F182" s="256"/>
      <c r="G182" s="320"/>
      <c r="H182" s="320"/>
      <c r="I182" s="320"/>
      <c r="J182" s="320"/>
      <c r="K182" s="320"/>
      <c r="L182" s="320"/>
      <c r="M182" s="320"/>
      <c r="N182" s="320"/>
      <c r="O182" s="320"/>
      <c r="P182" s="320"/>
    </row>
    <row r="183" spans="1:16" ht="18.75" x14ac:dyDescent="0.15">
      <c r="A183" s="340" t="s">
        <v>478</v>
      </c>
      <c r="B183" s="371" t="s">
        <v>653</v>
      </c>
      <c r="C183" s="371"/>
      <c r="D183" s="371"/>
      <c r="E183" s="372"/>
      <c r="F183" s="256"/>
      <c r="G183" s="320"/>
      <c r="H183" s="320"/>
      <c r="I183" s="320"/>
      <c r="J183" s="320"/>
      <c r="K183" s="320"/>
      <c r="L183" s="320"/>
      <c r="M183" s="320"/>
      <c r="N183" s="320"/>
      <c r="O183" s="320"/>
      <c r="P183" s="320"/>
    </row>
    <row r="184" spans="1:16" ht="18.75" x14ac:dyDescent="0.15">
      <c r="A184" s="340" t="s">
        <v>1524</v>
      </c>
      <c r="B184" s="371" t="s">
        <v>1525</v>
      </c>
      <c r="C184" s="371"/>
      <c r="D184" s="371"/>
      <c r="E184" s="372"/>
      <c r="F184" s="256"/>
      <c r="G184" s="320"/>
      <c r="H184" s="320"/>
      <c r="I184" s="320"/>
      <c r="J184" s="320"/>
      <c r="K184" s="320"/>
      <c r="L184" s="320"/>
      <c r="M184" s="320"/>
      <c r="N184" s="320"/>
      <c r="O184" s="320"/>
      <c r="P184" s="320"/>
    </row>
    <row r="185" spans="1:16" ht="18.75" x14ac:dyDescent="0.15">
      <c r="A185" s="340" t="s">
        <v>1526</v>
      </c>
      <c r="B185" s="371" t="s">
        <v>1527</v>
      </c>
      <c r="C185" s="371"/>
      <c r="D185" s="371"/>
      <c r="E185" s="372"/>
      <c r="F185" s="320"/>
      <c r="G185" s="320"/>
      <c r="H185" s="320"/>
      <c r="I185" s="320"/>
      <c r="J185" s="320"/>
      <c r="K185" s="320"/>
      <c r="L185" s="320"/>
      <c r="M185" s="320"/>
      <c r="N185" s="320"/>
      <c r="O185" s="320"/>
      <c r="P185" s="320"/>
    </row>
    <row r="186" spans="1:16" ht="18.75" x14ac:dyDescent="0.15">
      <c r="A186" s="340" t="s">
        <v>1528</v>
      </c>
      <c r="B186" s="371" t="s">
        <v>1529</v>
      </c>
      <c r="C186" s="371"/>
      <c r="D186" s="371"/>
      <c r="E186" s="372"/>
      <c r="F186" s="320"/>
      <c r="G186" s="320"/>
      <c r="H186" s="320"/>
      <c r="I186" s="320"/>
      <c r="J186" s="320"/>
      <c r="K186" s="320"/>
      <c r="L186" s="320"/>
      <c r="M186" s="320"/>
      <c r="N186" s="320"/>
      <c r="O186" s="320"/>
      <c r="P186" s="320"/>
    </row>
    <row r="187" spans="1:16" ht="18.75" x14ac:dyDescent="0.15">
      <c r="A187" s="340" t="s">
        <v>480</v>
      </c>
      <c r="B187" s="371" t="s">
        <v>654</v>
      </c>
      <c r="C187" s="371"/>
      <c r="D187" s="371"/>
      <c r="E187" s="372"/>
      <c r="F187" s="320"/>
      <c r="G187" s="320"/>
      <c r="H187" s="320"/>
      <c r="I187" s="320"/>
      <c r="J187" s="320"/>
      <c r="K187" s="320"/>
      <c r="L187" s="320"/>
      <c r="M187" s="320"/>
      <c r="N187" s="320"/>
      <c r="O187" s="320"/>
      <c r="P187" s="320"/>
    </row>
    <row r="188" spans="1:16" ht="18.75" x14ac:dyDescent="0.15">
      <c r="A188" s="340" t="s">
        <v>482</v>
      </c>
      <c r="B188" s="371" t="s">
        <v>655</v>
      </c>
      <c r="C188" s="371"/>
      <c r="D188" s="371"/>
      <c r="E188" s="372"/>
      <c r="F188" s="320"/>
      <c r="G188" s="320"/>
      <c r="H188" s="320"/>
      <c r="I188" s="320"/>
      <c r="J188" s="320"/>
      <c r="K188" s="320"/>
      <c r="L188" s="320"/>
      <c r="M188" s="320"/>
      <c r="N188" s="320"/>
      <c r="O188" s="320"/>
      <c r="P188" s="320"/>
    </row>
    <row r="189" spans="1:16" ht="18.75" x14ac:dyDescent="0.15">
      <c r="A189" s="340" t="s">
        <v>484</v>
      </c>
      <c r="B189" s="371" t="s">
        <v>656</v>
      </c>
      <c r="C189" s="371"/>
      <c r="D189" s="371"/>
      <c r="E189" s="372"/>
      <c r="F189" s="334"/>
      <c r="G189" s="334"/>
      <c r="H189" s="334"/>
      <c r="I189" s="334"/>
      <c r="J189" s="334"/>
      <c r="K189" s="334"/>
      <c r="L189" s="334"/>
      <c r="M189" s="334"/>
      <c r="N189" s="334"/>
      <c r="O189" s="334"/>
      <c r="P189" s="334"/>
    </row>
    <row r="190" spans="1:16" ht="18.75" x14ac:dyDescent="0.15">
      <c r="A190" s="340" t="s">
        <v>486</v>
      </c>
      <c r="B190" s="371" t="s">
        <v>657</v>
      </c>
      <c r="C190" s="371"/>
      <c r="D190" s="371"/>
      <c r="E190" s="372"/>
      <c r="F190" s="334"/>
      <c r="G190" s="334"/>
      <c r="H190" s="334"/>
      <c r="I190" s="334"/>
      <c r="J190" s="334"/>
      <c r="K190" s="334"/>
      <c r="L190" s="334"/>
      <c r="M190" s="334"/>
      <c r="N190" s="334"/>
      <c r="O190" s="334"/>
      <c r="P190" s="334"/>
    </row>
    <row r="191" spans="1:16" ht="18.75" x14ac:dyDescent="0.15">
      <c r="A191" s="340" t="s">
        <v>1530</v>
      </c>
      <c r="B191" s="371" t="s">
        <v>1531</v>
      </c>
      <c r="C191" s="371"/>
      <c r="D191" s="371"/>
      <c r="E191" s="372"/>
      <c r="F191" s="334"/>
      <c r="G191" s="334"/>
      <c r="H191" s="334"/>
      <c r="I191" s="334"/>
      <c r="J191" s="334"/>
      <c r="K191" s="334"/>
      <c r="L191" s="334"/>
      <c r="M191" s="334"/>
      <c r="N191" s="334"/>
      <c r="O191" s="334"/>
      <c r="P191" s="334"/>
    </row>
    <row r="192" spans="1:16" ht="18.75" x14ac:dyDescent="0.15">
      <c r="A192" s="340" t="s">
        <v>1532</v>
      </c>
      <c r="B192" s="371" t="s">
        <v>1533</v>
      </c>
      <c r="C192" s="371"/>
      <c r="D192" s="371"/>
      <c r="E192" s="372"/>
      <c r="F192" s="334"/>
      <c r="G192" s="334"/>
      <c r="H192" s="334"/>
      <c r="I192" s="334"/>
      <c r="J192" s="334"/>
      <c r="K192" s="334"/>
      <c r="L192" s="334"/>
      <c r="M192" s="334"/>
      <c r="N192" s="334"/>
      <c r="O192" s="334"/>
      <c r="P192" s="334"/>
    </row>
    <row r="193" spans="1:16" ht="18.75" x14ac:dyDescent="0.15">
      <c r="A193" s="340" t="s">
        <v>1534</v>
      </c>
      <c r="B193" s="371" t="s">
        <v>1535</v>
      </c>
      <c r="C193" s="371"/>
      <c r="D193" s="371"/>
      <c r="E193" s="372"/>
      <c r="F193" s="334"/>
      <c r="G193" s="334"/>
      <c r="H193" s="334"/>
      <c r="I193" s="334"/>
      <c r="J193" s="334"/>
      <c r="K193" s="334"/>
      <c r="L193" s="334"/>
      <c r="M193" s="334"/>
      <c r="N193" s="334"/>
      <c r="O193" s="334"/>
      <c r="P193" s="334"/>
    </row>
  </sheetData>
  <sheetProtection algorithmName="SHA-512" hashValue="+JkZuw2xq5SkyIGbTgLeEk6dEPVGHjjBlo/OAMNeRFcIN6dslNFYHm+Pdeq/tlM3nL9cmcpFBxeIATZG3xhImw==" saltValue="u+AsUXmb7QwO7qeARa/iPQ==" spinCount="100000" sheet="1" objects="1" scenarios="1"/>
  <mergeCells count="505">
    <mergeCell ref="I157:L157"/>
    <mergeCell ref="N164:P164"/>
    <mergeCell ref="M165:P165"/>
    <mergeCell ref="A168:D168"/>
    <mergeCell ref="M169:P169"/>
    <mergeCell ref="A171:E171"/>
    <mergeCell ref="B166:D166"/>
    <mergeCell ref="F166:H166"/>
    <mergeCell ref="J166:L166"/>
    <mergeCell ref="N166:P166"/>
    <mergeCell ref="B157:D157"/>
    <mergeCell ref="F157:H157"/>
    <mergeCell ref="N157:P157"/>
    <mergeCell ref="B158:D158"/>
    <mergeCell ref="F158:H158"/>
    <mergeCell ref="J158:L158"/>
    <mergeCell ref="N158:P158"/>
    <mergeCell ref="B159:D159"/>
    <mergeCell ref="F159:H159"/>
    <mergeCell ref="J159:L159"/>
    <mergeCell ref="N159:P159"/>
    <mergeCell ref="B167:D167"/>
    <mergeCell ref="F167:H167"/>
    <mergeCell ref="J167:L167"/>
    <mergeCell ref="B130:D130"/>
    <mergeCell ref="A132:G132"/>
    <mergeCell ref="A133:D133"/>
    <mergeCell ref="E133:H133"/>
    <mergeCell ref="I133:L133"/>
    <mergeCell ref="M133:P133"/>
    <mergeCell ref="N144:P144"/>
    <mergeCell ref="B144:D144"/>
    <mergeCell ref="F144:H144"/>
    <mergeCell ref="J144:L144"/>
    <mergeCell ref="B138:D138"/>
    <mergeCell ref="F138:H138"/>
    <mergeCell ref="J138:L138"/>
    <mergeCell ref="N138:P138"/>
    <mergeCell ref="B139:D139"/>
    <mergeCell ref="F139:H139"/>
    <mergeCell ref="J139:L139"/>
    <mergeCell ref="N139:P139"/>
    <mergeCell ref="B140:D140"/>
    <mergeCell ref="F140:H140"/>
    <mergeCell ref="J140:L140"/>
    <mergeCell ref="N140:P140"/>
    <mergeCell ref="B135:D135"/>
    <mergeCell ref="F135:H135"/>
    <mergeCell ref="B189:E189"/>
    <mergeCell ref="B190:E190"/>
    <mergeCell ref="B191:E191"/>
    <mergeCell ref="B192:E192"/>
    <mergeCell ref="A78:P78"/>
    <mergeCell ref="A79:H79"/>
    <mergeCell ref="I79:L79"/>
    <mergeCell ref="M79:O79"/>
    <mergeCell ref="B107:D107"/>
    <mergeCell ref="F107:H107"/>
    <mergeCell ref="J114:L114"/>
    <mergeCell ref="N114:P114"/>
    <mergeCell ref="A116:O116"/>
    <mergeCell ref="A117:D117"/>
    <mergeCell ref="E117:H117"/>
    <mergeCell ref="I117:L117"/>
    <mergeCell ref="M117:P117"/>
    <mergeCell ref="F119:H119"/>
    <mergeCell ref="E120:H120"/>
    <mergeCell ref="F123:H123"/>
    <mergeCell ref="B124:D124"/>
    <mergeCell ref="A125:D125"/>
    <mergeCell ref="F128:H128"/>
    <mergeCell ref="J129:L129"/>
    <mergeCell ref="B178:E178"/>
    <mergeCell ref="B179:E179"/>
    <mergeCell ref="B180:E180"/>
    <mergeCell ref="B181:E181"/>
    <mergeCell ref="B182:E182"/>
    <mergeCell ref="M178:P178"/>
    <mergeCell ref="N179:P179"/>
    <mergeCell ref="B187:E187"/>
    <mergeCell ref="B188:E188"/>
    <mergeCell ref="B176:E176"/>
    <mergeCell ref="B177:E177"/>
    <mergeCell ref="N160:P160"/>
    <mergeCell ref="B161:D161"/>
    <mergeCell ref="F161:H161"/>
    <mergeCell ref="J161:L161"/>
    <mergeCell ref="N161:P161"/>
    <mergeCell ref="B162:D162"/>
    <mergeCell ref="F162:H162"/>
    <mergeCell ref="J162:L162"/>
    <mergeCell ref="N162:P162"/>
    <mergeCell ref="B163:D163"/>
    <mergeCell ref="F163:H163"/>
    <mergeCell ref="J163:L163"/>
    <mergeCell ref="N175:P175"/>
    <mergeCell ref="F168:H168"/>
    <mergeCell ref="J168:L168"/>
    <mergeCell ref="N173:P173"/>
    <mergeCell ref="N174:P174"/>
    <mergeCell ref="N167:P167"/>
    <mergeCell ref="N171:P171"/>
    <mergeCell ref="J169:L169"/>
    <mergeCell ref="B170:D170"/>
    <mergeCell ref="N172:P172"/>
    <mergeCell ref="J154:L154"/>
    <mergeCell ref="B155:D155"/>
    <mergeCell ref="F155:H155"/>
    <mergeCell ref="J155:L155"/>
    <mergeCell ref="M155:P155"/>
    <mergeCell ref="B156:D156"/>
    <mergeCell ref="F156:H156"/>
    <mergeCell ref="N150:P150"/>
    <mergeCell ref="B151:D151"/>
    <mergeCell ref="J151:L151"/>
    <mergeCell ref="N151:P151"/>
    <mergeCell ref="B152:D152"/>
    <mergeCell ref="F152:H152"/>
    <mergeCell ref="J152:L152"/>
    <mergeCell ref="N152:P152"/>
    <mergeCell ref="F150:H150"/>
    <mergeCell ref="E151:H151"/>
    <mergeCell ref="B154:D154"/>
    <mergeCell ref="F154:H154"/>
    <mergeCell ref="N153:P153"/>
    <mergeCell ref="J156:L156"/>
    <mergeCell ref="M156:P156"/>
    <mergeCell ref="B147:D147"/>
    <mergeCell ref="F147:H147"/>
    <mergeCell ref="J147:L147"/>
    <mergeCell ref="N147:P147"/>
    <mergeCell ref="B148:D148"/>
    <mergeCell ref="F148:H148"/>
    <mergeCell ref="J148:L148"/>
    <mergeCell ref="N148:P148"/>
    <mergeCell ref="B149:D149"/>
    <mergeCell ref="F149:H149"/>
    <mergeCell ref="J149:L149"/>
    <mergeCell ref="N149:P149"/>
    <mergeCell ref="B145:D145"/>
    <mergeCell ref="F145:H145"/>
    <mergeCell ref="J145:L145"/>
    <mergeCell ref="B146:D146"/>
    <mergeCell ref="F146:H146"/>
    <mergeCell ref="J146:L146"/>
    <mergeCell ref="M146:P146"/>
    <mergeCell ref="J141:L141"/>
    <mergeCell ref="N141:P141"/>
    <mergeCell ref="B142:D142"/>
    <mergeCell ref="F142:H142"/>
    <mergeCell ref="J142:L142"/>
    <mergeCell ref="N142:P142"/>
    <mergeCell ref="B143:D143"/>
    <mergeCell ref="F143:H143"/>
    <mergeCell ref="J143:L143"/>
    <mergeCell ref="N143:P143"/>
    <mergeCell ref="J135:L135"/>
    <mergeCell ref="N135:P135"/>
    <mergeCell ref="B136:D136"/>
    <mergeCell ref="F136:H136"/>
    <mergeCell ref="J136:L136"/>
    <mergeCell ref="N136:P136"/>
    <mergeCell ref="B137:D137"/>
    <mergeCell ref="F137:H137"/>
    <mergeCell ref="J137:L137"/>
    <mergeCell ref="N137:P137"/>
    <mergeCell ref="J125:L125"/>
    <mergeCell ref="N125:P125"/>
    <mergeCell ref="B126:D126"/>
    <mergeCell ref="J126:L126"/>
    <mergeCell ref="N126:P126"/>
    <mergeCell ref="B127:D127"/>
    <mergeCell ref="F127:H127"/>
    <mergeCell ref="J127:L127"/>
    <mergeCell ref="N127:P127"/>
    <mergeCell ref="N109:P109"/>
    <mergeCell ref="J110:L110"/>
    <mergeCell ref="N110:P110"/>
    <mergeCell ref="J111:L111"/>
    <mergeCell ref="N111:P111"/>
    <mergeCell ref="J112:L112"/>
    <mergeCell ref="N112:P112"/>
    <mergeCell ref="J113:L113"/>
    <mergeCell ref="N113:P113"/>
    <mergeCell ref="J109:L109"/>
    <mergeCell ref="N105:P105"/>
    <mergeCell ref="B106:D106"/>
    <mergeCell ref="F106:H106"/>
    <mergeCell ref="J106:L106"/>
    <mergeCell ref="N106:P106"/>
    <mergeCell ref="J107:L107"/>
    <mergeCell ref="N107:P107"/>
    <mergeCell ref="J108:L108"/>
    <mergeCell ref="N108:P108"/>
    <mergeCell ref="B105:D105"/>
    <mergeCell ref="F105:H105"/>
    <mergeCell ref="J105:L105"/>
    <mergeCell ref="B102:D102"/>
    <mergeCell ref="F102:H102"/>
    <mergeCell ref="J102:L102"/>
    <mergeCell ref="N102:P102"/>
    <mergeCell ref="B103:D103"/>
    <mergeCell ref="F103:H103"/>
    <mergeCell ref="J103:L103"/>
    <mergeCell ref="N103:P103"/>
    <mergeCell ref="B104:D104"/>
    <mergeCell ref="F104:H104"/>
    <mergeCell ref="J104:L104"/>
    <mergeCell ref="N104:P104"/>
    <mergeCell ref="B99:D99"/>
    <mergeCell ref="F99:H99"/>
    <mergeCell ref="J99:L99"/>
    <mergeCell ref="N99:P99"/>
    <mergeCell ref="B100:D100"/>
    <mergeCell ref="F100:H100"/>
    <mergeCell ref="J100:L100"/>
    <mergeCell ref="N100:P100"/>
    <mergeCell ref="B101:D101"/>
    <mergeCell ref="F101:H101"/>
    <mergeCell ref="J101:L101"/>
    <mergeCell ref="N101:P101"/>
    <mergeCell ref="B96:D96"/>
    <mergeCell ref="F96:H96"/>
    <mergeCell ref="J96:L96"/>
    <mergeCell ref="N96:P96"/>
    <mergeCell ref="B97:D97"/>
    <mergeCell ref="F97:H97"/>
    <mergeCell ref="J97:L97"/>
    <mergeCell ref="N97:P97"/>
    <mergeCell ref="B98:D98"/>
    <mergeCell ref="F98:H98"/>
    <mergeCell ref="J98:L98"/>
    <mergeCell ref="N98:P98"/>
    <mergeCell ref="B93:D93"/>
    <mergeCell ref="F93:H93"/>
    <mergeCell ref="J93:L93"/>
    <mergeCell ref="N93:P93"/>
    <mergeCell ref="B94:D94"/>
    <mergeCell ref="F94:H94"/>
    <mergeCell ref="J94:L94"/>
    <mergeCell ref="N94:P94"/>
    <mergeCell ref="B95:D95"/>
    <mergeCell ref="F95:H95"/>
    <mergeCell ref="J95:L95"/>
    <mergeCell ref="N95:P95"/>
    <mergeCell ref="N90:P90"/>
    <mergeCell ref="B91:D91"/>
    <mergeCell ref="F91:H91"/>
    <mergeCell ref="J91:L91"/>
    <mergeCell ref="N91:P91"/>
    <mergeCell ref="B92:D92"/>
    <mergeCell ref="F92:H92"/>
    <mergeCell ref="J92:L92"/>
    <mergeCell ref="N92:P92"/>
    <mergeCell ref="B90:D90"/>
    <mergeCell ref="F90:H90"/>
    <mergeCell ref="J90:L90"/>
    <mergeCell ref="N87:P87"/>
    <mergeCell ref="B88:D88"/>
    <mergeCell ref="F88:H88"/>
    <mergeCell ref="J88:L88"/>
    <mergeCell ref="N88:P88"/>
    <mergeCell ref="B89:D89"/>
    <mergeCell ref="F89:H89"/>
    <mergeCell ref="J89:L89"/>
    <mergeCell ref="N89:P89"/>
    <mergeCell ref="B87:D87"/>
    <mergeCell ref="F87:H87"/>
    <mergeCell ref="J87:L87"/>
    <mergeCell ref="B84:D84"/>
    <mergeCell ref="F84:H84"/>
    <mergeCell ref="J84:L84"/>
    <mergeCell ref="N84:P84"/>
    <mergeCell ref="B85:D85"/>
    <mergeCell ref="F85:H85"/>
    <mergeCell ref="J85:L85"/>
    <mergeCell ref="N85:P85"/>
    <mergeCell ref="B86:D86"/>
    <mergeCell ref="F86:H86"/>
    <mergeCell ref="J86:L86"/>
    <mergeCell ref="N86:P86"/>
    <mergeCell ref="B81:D81"/>
    <mergeCell ref="F81:H81"/>
    <mergeCell ref="J81:L81"/>
    <mergeCell ref="N81:P81"/>
    <mergeCell ref="B82:D82"/>
    <mergeCell ref="F82:H82"/>
    <mergeCell ref="J82:L82"/>
    <mergeCell ref="N82:P82"/>
    <mergeCell ref="B83:D83"/>
    <mergeCell ref="F83:H83"/>
    <mergeCell ref="J83:L83"/>
    <mergeCell ref="N83:P83"/>
    <mergeCell ref="B193:E193"/>
    <mergeCell ref="B183:E183"/>
    <mergeCell ref="B184:E184"/>
    <mergeCell ref="B185:E185"/>
    <mergeCell ref="B186:E186"/>
    <mergeCell ref="B173:E173"/>
    <mergeCell ref="B174:E174"/>
    <mergeCell ref="B175:E175"/>
    <mergeCell ref="J119:L119"/>
    <mergeCell ref="B120:D120"/>
    <mergeCell ref="J120:L120"/>
    <mergeCell ref="B121:D121"/>
    <mergeCell ref="F121:H121"/>
    <mergeCell ref="J121:L121"/>
    <mergeCell ref="B122:D122"/>
    <mergeCell ref="F122:H122"/>
    <mergeCell ref="J122:L122"/>
    <mergeCell ref="B123:D123"/>
    <mergeCell ref="J123:L123"/>
    <mergeCell ref="J124:L124"/>
    <mergeCell ref="B134:D134"/>
    <mergeCell ref="B160:D160"/>
    <mergeCell ref="F160:H160"/>
    <mergeCell ref="J160:L160"/>
    <mergeCell ref="N75:P75"/>
    <mergeCell ref="N76:P76"/>
    <mergeCell ref="B74:D74"/>
    <mergeCell ref="F74:H74"/>
    <mergeCell ref="J74:L74"/>
    <mergeCell ref="B75:D75"/>
    <mergeCell ref="F75:H75"/>
    <mergeCell ref="J75:L75"/>
    <mergeCell ref="B80:D80"/>
    <mergeCell ref="F80:H80"/>
    <mergeCell ref="J80:L80"/>
    <mergeCell ref="N80:P80"/>
    <mergeCell ref="B14:P14"/>
    <mergeCell ref="B20:E20"/>
    <mergeCell ref="B33:P33"/>
    <mergeCell ref="F73:H73"/>
    <mergeCell ref="J73:L73"/>
    <mergeCell ref="B76:D76"/>
    <mergeCell ref="F76:H76"/>
    <mergeCell ref="N42:P42"/>
    <mergeCell ref="B43:D43"/>
    <mergeCell ref="F43:H43"/>
    <mergeCell ref="J43:L43"/>
    <mergeCell ref="N43:P43"/>
    <mergeCell ref="F16:G16"/>
    <mergeCell ref="F20:G20"/>
    <mergeCell ref="F21:G21"/>
    <mergeCell ref="F23:G23"/>
    <mergeCell ref="F24:G24"/>
    <mergeCell ref="A40:P40"/>
    <mergeCell ref="A41:P41"/>
    <mergeCell ref="A42:D42"/>
    <mergeCell ref="F17:G17"/>
    <mergeCell ref="F19:G19"/>
    <mergeCell ref="B19:E19"/>
    <mergeCell ref="N74:P74"/>
    <mergeCell ref="F22:G22"/>
    <mergeCell ref="F25:G25"/>
    <mergeCell ref="I42:L42"/>
    <mergeCell ref="F18:G18"/>
    <mergeCell ref="B46:D46"/>
    <mergeCell ref="F46:H46"/>
    <mergeCell ref="J46:L46"/>
    <mergeCell ref="N46:P46"/>
    <mergeCell ref="B47:D47"/>
    <mergeCell ref="F47:H47"/>
    <mergeCell ref="J47:L47"/>
    <mergeCell ref="N47:P47"/>
    <mergeCell ref="B44:D44"/>
    <mergeCell ref="F44:H44"/>
    <mergeCell ref="J44:L44"/>
    <mergeCell ref="N44:P44"/>
    <mergeCell ref="B45:D45"/>
    <mergeCell ref="F45:H45"/>
    <mergeCell ref="J45:L45"/>
    <mergeCell ref="N45:P45"/>
    <mergeCell ref="E42:H42"/>
    <mergeCell ref="B50:D50"/>
    <mergeCell ref="F50:H50"/>
    <mergeCell ref="J50:L50"/>
    <mergeCell ref="N50:P50"/>
    <mergeCell ref="B51:D51"/>
    <mergeCell ref="F51:H51"/>
    <mergeCell ref="J51:L51"/>
    <mergeCell ref="N51:P51"/>
    <mergeCell ref="B48:D48"/>
    <mergeCell ref="F48:H48"/>
    <mergeCell ref="J48:L48"/>
    <mergeCell ref="B49:D49"/>
    <mergeCell ref="F49:H49"/>
    <mergeCell ref="J49:L49"/>
    <mergeCell ref="N49:P49"/>
    <mergeCell ref="M48:P48"/>
    <mergeCell ref="B53:D53"/>
    <mergeCell ref="F53:H53"/>
    <mergeCell ref="J53:L53"/>
    <mergeCell ref="N53:P53"/>
    <mergeCell ref="B54:D54"/>
    <mergeCell ref="F54:H54"/>
    <mergeCell ref="J54:L54"/>
    <mergeCell ref="N54:P54"/>
    <mergeCell ref="B52:D52"/>
    <mergeCell ref="F52:H52"/>
    <mergeCell ref="J52:L52"/>
    <mergeCell ref="N52:P52"/>
    <mergeCell ref="B57:D57"/>
    <mergeCell ref="F57:H57"/>
    <mergeCell ref="J57:L57"/>
    <mergeCell ref="N57:P57"/>
    <mergeCell ref="B58:D58"/>
    <mergeCell ref="F58:H58"/>
    <mergeCell ref="J58:L58"/>
    <mergeCell ref="N58:P58"/>
    <mergeCell ref="F55:H55"/>
    <mergeCell ref="J55:L55"/>
    <mergeCell ref="N55:P55"/>
    <mergeCell ref="B56:D56"/>
    <mergeCell ref="F56:H56"/>
    <mergeCell ref="J56:L56"/>
    <mergeCell ref="N56:P56"/>
    <mergeCell ref="B55:D55"/>
    <mergeCell ref="B61:D61"/>
    <mergeCell ref="F61:H61"/>
    <mergeCell ref="J61:L61"/>
    <mergeCell ref="N61:P61"/>
    <mergeCell ref="B62:D62"/>
    <mergeCell ref="F62:H62"/>
    <mergeCell ref="J62:L62"/>
    <mergeCell ref="N62:P62"/>
    <mergeCell ref="B59:D59"/>
    <mergeCell ref="F59:H59"/>
    <mergeCell ref="J59:L59"/>
    <mergeCell ref="N59:P59"/>
    <mergeCell ref="B60:D60"/>
    <mergeCell ref="F60:H60"/>
    <mergeCell ref="J60:L60"/>
    <mergeCell ref="N60:P60"/>
    <mergeCell ref="B63:D63"/>
    <mergeCell ref="F63:H63"/>
    <mergeCell ref="J63:L63"/>
    <mergeCell ref="B64:D64"/>
    <mergeCell ref="F64:H64"/>
    <mergeCell ref="J66:L66"/>
    <mergeCell ref="I64:L64"/>
    <mergeCell ref="B67:D67"/>
    <mergeCell ref="F67:H67"/>
    <mergeCell ref="F68:H68"/>
    <mergeCell ref="J68:L68"/>
    <mergeCell ref="N68:P68"/>
    <mergeCell ref="B65:D65"/>
    <mergeCell ref="F65:H65"/>
    <mergeCell ref="J65:L65"/>
    <mergeCell ref="B66:D66"/>
    <mergeCell ref="F66:H66"/>
    <mergeCell ref="J67:L67"/>
    <mergeCell ref="A68:D68"/>
    <mergeCell ref="N71:P71"/>
    <mergeCell ref="F72:H72"/>
    <mergeCell ref="J72:L72"/>
    <mergeCell ref="N72:P72"/>
    <mergeCell ref="B73:D73"/>
    <mergeCell ref="B69:D69"/>
    <mergeCell ref="F69:H69"/>
    <mergeCell ref="J69:L69"/>
    <mergeCell ref="F70:H70"/>
    <mergeCell ref="J70:L70"/>
    <mergeCell ref="B72:D72"/>
    <mergeCell ref="N73:P73"/>
    <mergeCell ref="B71:D71"/>
    <mergeCell ref="F71:H71"/>
    <mergeCell ref="J71:L71"/>
    <mergeCell ref="B70:D70"/>
    <mergeCell ref="B118:D118"/>
    <mergeCell ref="F118:H118"/>
    <mergeCell ref="J118:L118"/>
    <mergeCell ref="N118:P118"/>
    <mergeCell ref="B119:D119"/>
    <mergeCell ref="B150:D150"/>
    <mergeCell ref="J150:L150"/>
    <mergeCell ref="B153:D153"/>
    <mergeCell ref="F153:H153"/>
    <mergeCell ref="J153:L153"/>
    <mergeCell ref="B141:D141"/>
    <mergeCell ref="F141:H141"/>
    <mergeCell ref="B128:D128"/>
    <mergeCell ref="J128:L128"/>
    <mergeCell ref="B129:D129"/>
    <mergeCell ref="N119:P119"/>
    <mergeCell ref="N120:P120"/>
    <mergeCell ref="N121:P121"/>
    <mergeCell ref="N122:P122"/>
    <mergeCell ref="N123:P123"/>
    <mergeCell ref="N124:P124"/>
    <mergeCell ref="F134:H134"/>
    <mergeCell ref="J134:L134"/>
    <mergeCell ref="N134:P134"/>
    <mergeCell ref="B172:E172"/>
    <mergeCell ref="N163:P163"/>
    <mergeCell ref="B164:D164"/>
    <mergeCell ref="F164:H164"/>
    <mergeCell ref="J164:L164"/>
    <mergeCell ref="B165:D165"/>
    <mergeCell ref="F165:H165"/>
    <mergeCell ref="J165:L165"/>
    <mergeCell ref="N168:P168"/>
    <mergeCell ref="N170:P170"/>
    <mergeCell ref="B169:D169"/>
    <mergeCell ref="F169:H169"/>
  </mergeCells>
  <phoneticPr fontId="5"/>
  <conditionalFormatting sqref="F20:G21">
    <cfRule type="expression" dxfId="10" priority="1">
      <formula>$F$16="無"</formula>
    </cfRule>
  </conditionalFormatting>
  <dataValidations disablePrompts="1" count="2">
    <dataValidation type="list" allowBlank="1" showInputMessage="1" showErrorMessage="1" sqref="F16:G18">
      <formula1>"有,無"</formula1>
    </dataValidation>
    <dataValidation type="list" allowBlank="1" showInputMessage="1" showErrorMessage="1" sqref="F25:G25">
      <formula1>"平成,令和"</formula1>
    </dataValidation>
  </dataValidations>
  <pageMargins left="0.70866141732283472" right="0.70866141732283472" top="0.74803149606299213" bottom="0.74803149606299213" header="0.31496062992125984" footer="0.31496062992125984"/>
  <pageSetup paperSize="9" scale="47" orientation="portrait" r:id="rId1"/>
  <rowBreaks count="2" manualBreakCount="2">
    <brk id="79" max="15" man="1"/>
    <brk id="163" max="15" man="1"/>
  </rowBreaks>
  <legacy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tabColor rgb="FFFF0000"/>
  </sheetPr>
  <dimension ref="A1:AL71"/>
  <sheetViews>
    <sheetView showGridLines="0" showZeros="0" showWhiteSpace="0" view="pageBreakPreview" zoomScale="60" zoomScaleNormal="100" workbookViewId="0">
      <selection activeCell="U5" sqref="U5:Z5"/>
    </sheetView>
  </sheetViews>
  <sheetFormatPr defaultRowHeight="18.75" x14ac:dyDescent="0.4"/>
  <cols>
    <col min="1" max="1" width="3.25" style="6" customWidth="1"/>
    <col min="2" max="13" width="3.5" style="6" customWidth="1"/>
    <col min="14" max="14" width="6.125" style="6" customWidth="1"/>
    <col min="15" max="15" width="3" style="6" customWidth="1"/>
    <col min="16" max="16" width="4" style="6" customWidth="1"/>
    <col min="17" max="34" width="3" style="6" customWidth="1"/>
    <col min="35" max="35" width="3.75" style="6" customWidth="1"/>
    <col min="36" max="37" width="9" style="6"/>
    <col min="38" max="38" width="6.5" style="6" customWidth="1"/>
    <col min="39" max="39" width="6.75" style="6" customWidth="1"/>
    <col min="40" max="16384" width="9" style="6"/>
  </cols>
  <sheetData>
    <row r="1" spans="1:35" ht="30" customHeight="1" thickBot="1" x14ac:dyDescent="0.45">
      <c r="L1" s="221"/>
      <c r="M1" s="221"/>
      <c r="N1" s="221"/>
      <c r="O1" s="571"/>
      <c r="P1" s="571"/>
      <c r="Q1" s="571"/>
      <c r="AE1" s="578">
        <f>一番最初に入力!C8</f>
        <v>0</v>
      </c>
      <c r="AF1" s="579"/>
      <c r="AG1" s="579"/>
      <c r="AH1" s="579"/>
    </row>
    <row r="2" spans="1:35" ht="20.100000000000001" customHeight="1" x14ac:dyDescent="0.4">
      <c r="A2" s="607" t="s">
        <v>1315</v>
      </c>
      <c r="B2" s="607"/>
      <c r="C2" s="607"/>
      <c r="D2" s="607"/>
      <c r="E2" s="8"/>
      <c r="F2" s="8"/>
      <c r="G2" s="8"/>
      <c r="H2" s="8"/>
      <c r="I2" s="8"/>
      <c r="J2" s="8"/>
      <c r="K2" s="8"/>
      <c r="L2" s="8"/>
      <c r="M2" s="7"/>
      <c r="N2" s="580" t="s">
        <v>0</v>
      </c>
      <c r="O2" s="581"/>
      <c r="P2" s="581"/>
      <c r="Q2" s="581"/>
      <c r="R2" s="581"/>
      <c r="S2" s="581"/>
      <c r="T2" s="582"/>
      <c r="U2" s="572" t="str">
        <f>IFERROR(VLOOKUP(一番最初に入力!C8,【適宜更新してください】法人情報!$1:$1048576,3,0),"")</f>
        <v/>
      </c>
      <c r="V2" s="573"/>
      <c r="W2" s="573"/>
      <c r="X2" s="573"/>
      <c r="Y2" s="573"/>
      <c r="Z2" s="573"/>
      <c r="AA2" s="573"/>
      <c r="AB2" s="573"/>
      <c r="AC2" s="573"/>
      <c r="AD2" s="573"/>
      <c r="AE2" s="573"/>
      <c r="AF2" s="573"/>
      <c r="AG2" s="573"/>
      <c r="AH2" s="574"/>
    </row>
    <row r="3" spans="1:35" ht="20.100000000000001" customHeight="1" x14ac:dyDescent="0.4">
      <c r="A3" s="7"/>
      <c r="B3" s="8"/>
      <c r="C3" s="8"/>
      <c r="D3" s="8"/>
      <c r="E3" s="8"/>
      <c r="F3" s="8"/>
      <c r="G3" s="8"/>
      <c r="H3" s="8"/>
      <c r="I3" s="8"/>
      <c r="J3" s="8"/>
      <c r="K3" s="8"/>
      <c r="L3" s="8"/>
      <c r="M3" s="7"/>
      <c r="N3" s="583" t="s">
        <v>1</v>
      </c>
      <c r="O3" s="584"/>
      <c r="P3" s="584"/>
      <c r="Q3" s="584"/>
      <c r="R3" s="584"/>
      <c r="S3" s="584"/>
      <c r="T3" s="585"/>
      <c r="U3" s="575" t="str">
        <f>IFERROR(VLOOKUP(一番最初に入力!C8,【適宜更新してください】法人情報!$1:$1048576,2,0),"")</f>
        <v/>
      </c>
      <c r="V3" s="576"/>
      <c r="W3" s="576"/>
      <c r="X3" s="576"/>
      <c r="Y3" s="576"/>
      <c r="Z3" s="576"/>
      <c r="AA3" s="576"/>
      <c r="AB3" s="576"/>
      <c r="AC3" s="576"/>
      <c r="AD3" s="576"/>
      <c r="AE3" s="576"/>
      <c r="AF3" s="576"/>
      <c r="AG3" s="576"/>
      <c r="AH3" s="577"/>
    </row>
    <row r="4" spans="1:35" ht="15.75" customHeight="1" x14ac:dyDescent="0.4">
      <c r="A4" s="7"/>
      <c r="B4" s="8"/>
      <c r="C4" s="8"/>
      <c r="D4" s="8"/>
      <c r="E4" s="8"/>
      <c r="F4" s="8"/>
      <c r="G4" s="8"/>
      <c r="H4" s="8"/>
      <c r="I4" s="8"/>
      <c r="J4" s="8"/>
      <c r="K4" s="8"/>
      <c r="L4" s="8"/>
      <c r="M4" s="7"/>
      <c r="N4" s="586" t="s">
        <v>24</v>
      </c>
      <c r="O4" s="587"/>
      <c r="P4" s="587"/>
      <c r="Q4" s="587"/>
      <c r="R4" s="587"/>
      <c r="S4" s="587"/>
      <c r="T4" s="588"/>
      <c r="U4" s="596" t="s">
        <v>25</v>
      </c>
      <c r="V4" s="597"/>
      <c r="W4" s="597"/>
      <c r="X4" s="597"/>
      <c r="Y4" s="597"/>
      <c r="Z4" s="598"/>
      <c r="AA4" s="608" t="s">
        <v>26</v>
      </c>
      <c r="AB4" s="597"/>
      <c r="AC4" s="597"/>
      <c r="AD4" s="597"/>
      <c r="AE4" s="597"/>
      <c r="AF4" s="597"/>
      <c r="AG4" s="597"/>
      <c r="AH4" s="609"/>
    </row>
    <row r="5" spans="1:35" ht="20.25" thickBot="1" x14ac:dyDescent="0.45">
      <c r="A5" s="7"/>
      <c r="B5" s="8"/>
      <c r="C5" s="8"/>
      <c r="D5" s="8"/>
      <c r="E5" s="8"/>
      <c r="F5" s="8"/>
      <c r="G5" s="8"/>
      <c r="H5" s="8"/>
      <c r="I5" s="8"/>
      <c r="J5" s="8"/>
      <c r="K5" s="8"/>
      <c r="L5" s="8"/>
      <c r="M5" s="7"/>
      <c r="N5" s="589"/>
      <c r="O5" s="590"/>
      <c r="P5" s="590"/>
      <c r="Q5" s="590"/>
      <c r="R5" s="590"/>
      <c r="S5" s="590"/>
      <c r="T5" s="591"/>
      <c r="U5" s="610"/>
      <c r="V5" s="611"/>
      <c r="W5" s="611"/>
      <c r="X5" s="611"/>
      <c r="Y5" s="611"/>
      <c r="Z5" s="612"/>
      <c r="AA5" s="613"/>
      <c r="AB5" s="614"/>
      <c r="AC5" s="614"/>
      <c r="AD5" s="614"/>
      <c r="AE5" s="614"/>
      <c r="AF5" s="614"/>
      <c r="AG5" s="614"/>
      <c r="AH5" s="615"/>
    </row>
    <row r="6" spans="1:35" ht="7.5" customHeight="1" x14ac:dyDescent="0.4">
      <c r="A6" s="9"/>
      <c r="B6" s="9"/>
      <c r="C6" s="9"/>
      <c r="D6" s="9"/>
      <c r="E6" s="9"/>
      <c r="F6" s="9"/>
      <c r="G6" s="9"/>
      <c r="H6" s="9"/>
      <c r="I6" s="9"/>
      <c r="J6" s="9"/>
      <c r="K6" s="9"/>
      <c r="L6" s="9"/>
      <c r="M6" s="9"/>
      <c r="N6" s="10"/>
      <c r="O6" s="10"/>
      <c r="P6" s="11"/>
      <c r="Q6" s="11"/>
      <c r="R6" s="11"/>
      <c r="S6" s="11"/>
      <c r="T6" s="218"/>
      <c r="U6" s="218"/>
      <c r="V6" s="218"/>
      <c r="W6" s="218"/>
      <c r="X6" s="218"/>
      <c r="Y6" s="9"/>
      <c r="Z6" s="9"/>
      <c r="AA6" s="9"/>
      <c r="AB6" s="9"/>
      <c r="AC6" s="9"/>
      <c r="AD6" s="9"/>
      <c r="AE6" s="9"/>
      <c r="AF6" s="9"/>
      <c r="AG6" s="9"/>
      <c r="AH6" s="7"/>
    </row>
    <row r="7" spans="1:35" ht="24" x14ac:dyDescent="0.4">
      <c r="A7" s="222"/>
      <c r="B7" s="222"/>
      <c r="C7" s="222"/>
      <c r="D7" s="222"/>
      <c r="E7" s="222"/>
      <c r="F7" s="222"/>
      <c r="G7" s="22" t="s">
        <v>27</v>
      </c>
      <c r="H7" s="594" t="str">
        <f>一番最初に入力!C12</f>
        <v>5</v>
      </c>
      <c r="I7" s="595"/>
      <c r="J7" s="12" t="s">
        <v>15</v>
      </c>
      <c r="K7" s="222"/>
      <c r="L7" s="222"/>
      <c r="M7" s="222"/>
      <c r="N7" s="222"/>
      <c r="P7" s="222"/>
      <c r="X7" s="222"/>
      <c r="Y7" s="222"/>
      <c r="Z7" s="222"/>
      <c r="AA7" s="222"/>
      <c r="AB7" s="222"/>
      <c r="AC7" s="222"/>
      <c r="AD7" s="222"/>
      <c r="AE7" s="222"/>
      <c r="AF7" s="222"/>
      <c r="AG7" s="222"/>
      <c r="AH7" s="222"/>
      <c r="AI7" s="222"/>
    </row>
    <row r="8" spans="1:35" ht="24.75" thickBot="1" x14ac:dyDescent="0.45">
      <c r="A8" s="16" t="s">
        <v>42</v>
      </c>
      <c r="B8" s="222"/>
      <c r="C8" s="222"/>
      <c r="D8" s="222"/>
      <c r="E8" s="222"/>
      <c r="F8" s="222"/>
      <c r="G8" s="22"/>
      <c r="H8" s="222"/>
      <c r="I8" s="222"/>
      <c r="J8" s="12"/>
      <c r="K8" s="222"/>
      <c r="L8" s="222"/>
      <c r="M8" s="222"/>
      <c r="N8" s="222"/>
      <c r="P8" s="222"/>
      <c r="X8" s="222"/>
      <c r="Y8" s="222"/>
      <c r="Z8" s="222"/>
      <c r="AA8" s="222"/>
      <c r="AB8" s="222"/>
      <c r="AC8" s="222"/>
      <c r="AD8" s="222"/>
      <c r="AE8" s="222"/>
      <c r="AF8" s="222"/>
      <c r="AG8" s="222"/>
      <c r="AH8" s="222"/>
      <c r="AI8" s="222"/>
    </row>
    <row r="9" spans="1:35" ht="24" x14ac:dyDescent="0.4">
      <c r="A9" s="26" t="s">
        <v>23</v>
      </c>
      <c r="B9" s="616" t="s">
        <v>34</v>
      </c>
      <c r="C9" s="617"/>
      <c r="D9" s="617"/>
      <c r="E9" s="617"/>
      <c r="F9" s="617"/>
      <c r="G9" s="617"/>
      <c r="H9" s="617"/>
      <c r="I9" s="617"/>
      <c r="J9" s="617"/>
      <c r="K9" s="617"/>
      <c r="L9" s="617"/>
      <c r="M9" s="617"/>
      <c r="N9" s="618"/>
      <c r="O9" s="619">
        <f>一番最初に入力!F24</f>
        <v>0</v>
      </c>
      <c r="P9" s="620"/>
      <c r="Q9" s="620"/>
      <c r="R9" s="620"/>
      <c r="S9" s="620"/>
      <c r="T9" s="620"/>
      <c r="U9" s="620"/>
      <c r="V9" s="620"/>
      <c r="W9" s="620"/>
      <c r="X9" s="620"/>
      <c r="Y9" s="620"/>
      <c r="Z9" s="620"/>
      <c r="AA9" s="620"/>
      <c r="AB9" s="620"/>
      <c r="AC9" s="620"/>
      <c r="AD9" s="620"/>
      <c r="AE9" s="620"/>
      <c r="AF9" s="620"/>
      <c r="AG9" s="620"/>
      <c r="AH9" s="23" t="s">
        <v>2</v>
      </c>
      <c r="AI9" s="222"/>
    </row>
    <row r="10" spans="1:35" ht="24" x14ac:dyDescent="0.4">
      <c r="A10" s="217" t="s">
        <v>10</v>
      </c>
      <c r="B10" s="621" t="s">
        <v>35</v>
      </c>
      <c r="C10" s="622"/>
      <c r="D10" s="622"/>
      <c r="E10" s="622"/>
      <c r="F10" s="622"/>
      <c r="G10" s="622"/>
      <c r="H10" s="622"/>
      <c r="I10" s="622"/>
      <c r="J10" s="622"/>
      <c r="K10" s="622"/>
      <c r="L10" s="622"/>
      <c r="M10" s="622"/>
      <c r="N10" s="623"/>
      <c r="O10" s="624"/>
      <c r="P10" s="625"/>
      <c r="Q10" s="625"/>
      <c r="R10" s="625"/>
      <c r="S10" s="625"/>
      <c r="T10" s="625"/>
      <c r="U10" s="625"/>
      <c r="V10" s="625"/>
      <c r="W10" s="625"/>
      <c r="X10" s="625"/>
      <c r="Y10" s="625"/>
      <c r="Z10" s="625"/>
      <c r="AA10" s="625"/>
      <c r="AB10" s="625"/>
      <c r="AC10" s="625"/>
      <c r="AD10" s="625"/>
      <c r="AE10" s="625"/>
      <c r="AF10" s="625"/>
      <c r="AG10" s="625"/>
      <c r="AH10" s="27" t="s">
        <v>2</v>
      </c>
      <c r="AI10" s="222"/>
    </row>
    <row r="11" spans="1:35" ht="15" customHeight="1" x14ac:dyDescent="0.4">
      <c r="A11" s="603" t="s">
        <v>33</v>
      </c>
      <c r="B11" s="599" t="s">
        <v>36</v>
      </c>
      <c r="C11" s="600"/>
      <c r="D11" s="600"/>
      <c r="E11" s="600"/>
      <c r="F11" s="600"/>
      <c r="G11" s="600"/>
      <c r="H11" s="600"/>
      <c r="I11" s="600"/>
      <c r="J11" s="600"/>
      <c r="K11" s="600"/>
      <c r="L11" s="600"/>
      <c r="M11" s="600"/>
      <c r="N11" s="601"/>
      <c r="O11" s="602" t="s">
        <v>37</v>
      </c>
      <c r="P11" s="602"/>
      <c r="Q11" s="602"/>
      <c r="R11" s="602"/>
      <c r="S11" s="602"/>
      <c r="T11" s="602"/>
      <c r="U11" s="602"/>
      <c r="V11" s="602"/>
      <c r="W11" s="602"/>
      <c r="X11" s="602"/>
      <c r="Y11" s="602" t="s">
        <v>38</v>
      </c>
      <c r="Z11" s="602"/>
      <c r="AA11" s="602"/>
      <c r="AB11" s="602"/>
      <c r="AC11" s="602"/>
      <c r="AD11" s="602"/>
      <c r="AE11" s="602"/>
      <c r="AF11" s="602"/>
      <c r="AG11" s="602"/>
      <c r="AH11" s="602"/>
      <c r="AI11" s="222"/>
    </row>
    <row r="12" spans="1:35" ht="24" customHeight="1" x14ac:dyDescent="0.4">
      <c r="A12" s="603"/>
      <c r="B12" s="599"/>
      <c r="C12" s="600"/>
      <c r="D12" s="600"/>
      <c r="E12" s="600"/>
      <c r="F12" s="600"/>
      <c r="G12" s="600"/>
      <c r="H12" s="600"/>
      <c r="I12" s="600"/>
      <c r="J12" s="600"/>
      <c r="K12" s="600"/>
      <c r="L12" s="600"/>
      <c r="M12" s="600"/>
      <c r="N12" s="601"/>
      <c r="O12" s="626" t="str">
        <f>IF(O9=O10,"有","無")</f>
        <v>有</v>
      </c>
      <c r="P12" s="626"/>
      <c r="Q12" s="626"/>
      <c r="R12" s="626"/>
      <c r="S12" s="626"/>
      <c r="T12" s="626"/>
      <c r="U12" s="626"/>
      <c r="V12" s="626"/>
      <c r="W12" s="626"/>
      <c r="X12" s="626"/>
      <c r="Y12" s="553" t="s">
        <v>126</v>
      </c>
      <c r="Z12" s="554"/>
      <c r="AA12" s="570"/>
      <c r="AB12" s="570"/>
      <c r="AC12" s="220" t="s">
        <v>91</v>
      </c>
      <c r="AD12" s="36"/>
      <c r="AE12" s="555"/>
      <c r="AF12" s="555"/>
      <c r="AG12" s="568" t="s">
        <v>40</v>
      </c>
      <c r="AH12" s="569"/>
      <c r="AI12" s="222"/>
    </row>
    <row r="13" spans="1:35" ht="24" customHeight="1" x14ac:dyDescent="0.4">
      <c r="A13" s="603"/>
      <c r="B13" s="604" t="s">
        <v>43</v>
      </c>
      <c r="C13" s="605"/>
      <c r="D13" s="605"/>
      <c r="E13" s="605"/>
      <c r="F13" s="605"/>
      <c r="G13" s="605"/>
      <c r="H13" s="605"/>
      <c r="I13" s="605"/>
      <c r="J13" s="605"/>
      <c r="K13" s="605"/>
      <c r="L13" s="605"/>
      <c r="M13" s="605"/>
      <c r="N13" s="606"/>
      <c r="O13" s="592"/>
      <c r="P13" s="570"/>
      <c r="Q13" s="570"/>
      <c r="R13" s="570"/>
      <c r="S13" s="570"/>
      <c r="T13" s="570"/>
      <c r="U13" s="570"/>
      <c r="V13" s="570"/>
      <c r="W13" s="570"/>
      <c r="X13" s="570"/>
      <c r="Y13" s="570"/>
      <c r="Z13" s="570"/>
      <c r="AA13" s="570"/>
      <c r="AB13" s="570"/>
      <c r="AC13" s="570"/>
      <c r="AD13" s="570"/>
      <c r="AE13" s="570"/>
      <c r="AF13" s="570"/>
      <c r="AG13" s="570"/>
      <c r="AH13" s="593"/>
      <c r="AI13" s="222"/>
    </row>
    <row r="14" spans="1:35" ht="16.5" customHeight="1" x14ac:dyDescent="0.4">
      <c r="A14" s="453" t="s">
        <v>41</v>
      </c>
      <c r="B14" s="528" t="s">
        <v>6</v>
      </c>
      <c r="C14" s="529"/>
      <c r="D14" s="529"/>
      <c r="E14" s="529"/>
      <c r="F14" s="529"/>
      <c r="G14" s="529"/>
      <c r="H14" s="529"/>
      <c r="I14" s="13"/>
      <c r="J14" s="14"/>
      <c r="K14" s="14"/>
      <c r="L14" s="14"/>
      <c r="M14" s="14"/>
      <c r="N14" s="15"/>
      <c r="O14" s="172"/>
      <c r="P14" s="455" t="s">
        <v>29</v>
      </c>
      <c r="Q14" s="456"/>
      <c r="R14" s="456"/>
      <c r="S14" s="456"/>
      <c r="T14" s="456"/>
      <c r="U14" s="456"/>
      <c r="V14" s="456"/>
      <c r="W14" s="456"/>
      <c r="X14" s="456"/>
      <c r="Y14" s="456"/>
      <c r="Z14" s="456"/>
      <c r="AA14" s="456"/>
      <c r="AB14" s="456"/>
      <c r="AC14" s="456"/>
      <c r="AD14" s="456"/>
      <c r="AE14" s="456"/>
      <c r="AF14" s="456"/>
      <c r="AG14" s="456"/>
      <c r="AH14" s="457"/>
      <c r="AI14" s="222"/>
    </row>
    <row r="15" spans="1:35" ht="16.5" customHeight="1" x14ac:dyDescent="0.4">
      <c r="A15" s="453"/>
      <c r="B15" s="530" t="s">
        <v>100</v>
      </c>
      <c r="C15" s="531"/>
      <c r="D15" s="531"/>
      <c r="E15" s="531"/>
      <c r="F15" s="531"/>
      <c r="G15" s="531"/>
      <c r="H15" s="531"/>
      <c r="I15" s="531"/>
      <c r="J15" s="531"/>
      <c r="K15" s="531"/>
      <c r="L15" s="531"/>
      <c r="M15" s="531"/>
      <c r="N15" s="532"/>
      <c r="O15" s="172"/>
      <c r="P15" s="536" t="s">
        <v>31</v>
      </c>
      <c r="Q15" s="537"/>
      <c r="R15" s="537"/>
      <c r="S15" s="537"/>
      <c r="T15" s="537"/>
      <c r="U15" s="537"/>
      <c r="V15" s="537"/>
      <c r="W15" s="537"/>
      <c r="X15" s="537"/>
      <c r="Y15" s="537"/>
      <c r="Z15" s="537"/>
      <c r="AA15" s="537"/>
      <c r="AB15" s="537"/>
      <c r="AC15" s="537"/>
      <c r="AD15" s="537"/>
      <c r="AE15" s="537"/>
      <c r="AF15" s="537"/>
      <c r="AG15" s="537"/>
      <c r="AH15" s="538"/>
      <c r="AI15" s="222"/>
    </row>
    <row r="16" spans="1:35" ht="16.5" customHeight="1" x14ac:dyDescent="0.4">
      <c r="A16" s="453"/>
      <c r="B16" s="530"/>
      <c r="C16" s="531"/>
      <c r="D16" s="531"/>
      <c r="E16" s="531"/>
      <c r="F16" s="531"/>
      <c r="G16" s="531"/>
      <c r="H16" s="531"/>
      <c r="I16" s="531"/>
      <c r="J16" s="531"/>
      <c r="K16" s="531"/>
      <c r="L16" s="531"/>
      <c r="M16" s="531"/>
      <c r="N16" s="532"/>
      <c r="O16" s="172"/>
      <c r="P16" s="536" t="s">
        <v>30</v>
      </c>
      <c r="Q16" s="537"/>
      <c r="R16" s="537"/>
      <c r="S16" s="537"/>
      <c r="T16" s="537"/>
      <c r="U16" s="537"/>
      <c r="V16" s="537"/>
      <c r="W16" s="537"/>
      <c r="X16" s="537"/>
      <c r="Y16" s="537"/>
      <c r="Z16" s="537"/>
      <c r="AA16" s="537"/>
      <c r="AB16" s="537"/>
      <c r="AC16" s="537"/>
      <c r="AD16" s="537"/>
      <c r="AE16" s="537"/>
      <c r="AF16" s="537"/>
      <c r="AG16" s="537"/>
      <c r="AH16" s="538"/>
      <c r="AI16" s="222"/>
    </row>
    <row r="17" spans="1:35" ht="16.5" customHeight="1" x14ac:dyDescent="0.4">
      <c r="A17" s="453"/>
      <c r="B17" s="533"/>
      <c r="C17" s="534"/>
      <c r="D17" s="534"/>
      <c r="E17" s="534"/>
      <c r="F17" s="534"/>
      <c r="G17" s="534"/>
      <c r="H17" s="534"/>
      <c r="I17" s="534"/>
      <c r="J17" s="534"/>
      <c r="K17" s="534"/>
      <c r="L17" s="534"/>
      <c r="M17" s="534"/>
      <c r="N17" s="535"/>
      <c r="O17" s="172"/>
      <c r="P17" s="525" t="s">
        <v>32</v>
      </c>
      <c r="Q17" s="526"/>
      <c r="R17" s="526"/>
      <c r="S17" s="526"/>
      <c r="T17" s="526"/>
      <c r="U17" s="526"/>
      <c r="V17" s="526"/>
      <c r="W17" s="526"/>
      <c r="X17" s="526"/>
      <c r="Y17" s="526"/>
      <c r="Z17" s="526"/>
      <c r="AA17" s="526"/>
      <c r="AB17" s="526"/>
      <c r="AC17" s="526"/>
      <c r="AD17" s="526"/>
      <c r="AE17" s="526"/>
      <c r="AF17" s="526"/>
      <c r="AG17" s="526"/>
      <c r="AH17" s="527"/>
      <c r="AI17" s="222"/>
    </row>
    <row r="18" spans="1:35" ht="16.5" customHeight="1" x14ac:dyDescent="0.4">
      <c r="A18" s="453"/>
      <c r="B18" s="544" t="s">
        <v>11</v>
      </c>
      <c r="C18" s="545"/>
      <c r="D18" s="545"/>
      <c r="E18" s="545"/>
      <c r="F18" s="545"/>
      <c r="G18" s="545"/>
      <c r="H18" s="545"/>
      <c r="I18" s="545"/>
      <c r="J18" s="545"/>
      <c r="K18" s="545"/>
      <c r="L18" s="545"/>
      <c r="M18" s="545"/>
      <c r="N18" s="545"/>
      <c r="O18" s="515"/>
      <c r="P18" s="516"/>
      <c r="Q18" s="516"/>
      <c r="R18" s="516"/>
      <c r="S18" s="516"/>
      <c r="T18" s="516"/>
      <c r="U18" s="516"/>
      <c r="V18" s="516"/>
      <c r="W18" s="516"/>
      <c r="X18" s="516"/>
      <c r="Y18" s="516"/>
      <c r="Z18" s="516"/>
      <c r="AA18" s="516"/>
      <c r="AB18" s="516"/>
      <c r="AC18" s="516"/>
      <c r="AD18" s="516"/>
      <c r="AE18" s="516"/>
      <c r="AF18" s="516"/>
      <c r="AG18" s="516"/>
      <c r="AH18" s="517"/>
      <c r="AI18" s="222"/>
    </row>
    <row r="19" spans="1:35" ht="16.5" customHeight="1" x14ac:dyDescent="0.4">
      <c r="A19" s="453"/>
      <c r="B19" s="544"/>
      <c r="C19" s="545"/>
      <c r="D19" s="545"/>
      <c r="E19" s="545"/>
      <c r="F19" s="545"/>
      <c r="G19" s="545"/>
      <c r="H19" s="545"/>
      <c r="I19" s="545"/>
      <c r="J19" s="545"/>
      <c r="K19" s="545"/>
      <c r="L19" s="545"/>
      <c r="M19" s="545"/>
      <c r="N19" s="545"/>
      <c r="O19" s="541"/>
      <c r="P19" s="542"/>
      <c r="Q19" s="542"/>
      <c r="R19" s="542"/>
      <c r="S19" s="542"/>
      <c r="T19" s="542"/>
      <c r="U19" s="542"/>
      <c r="V19" s="542"/>
      <c r="W19" s="542"/>
      <c r="X19" s="542"/>
      <c r="Y19" s="542"/>
      <c r="Z19" s="542"/>
      <c r="AA19" s="542"/>
      <c r="AB19" s="542"/>
      <c r="AC19" s="542"/>
      <c r="AD19" s="542"/>
      <c r="AE19" s="542"/>
      <c r="AF19" s="542"/>
      <c r="AG19" s="542"/>
      <c r="AH19" s="543"/>
      <c r="AI19" s="222"/>
    </row>
    <row r="20" spans="1:35" ht="16.5" customHeight="1" thickBot="1" x14ac:dyDescent="0.45">
      <c r="A20" s="454"/>
      <c r="B20" s="546"/>
      <c r="C20" s="547"/>
      <c r="D20" s="547"/>
      <c r="E20" s="547"/>
      <c r="F20" s="547"/>
      <c r="G20" s="547"/>
      <c r="H20" s="547"/>
      <c r="I20" s="547"/>
      <c r="J20" s="547"/>
      <c r="K20" s="547"/>
      <c r="L20" s="547"/>
      <c r="M20" s="547"/>
      <c r="N20" s="547"/>
      <c r="O20" s="565"/>
      <c r="P20" s="566"/>
      <c r="Q20" s="566"/>
      <c r="R20" s="566"/>
      <c r="S20" s="566"/>
      <c r="T20" s="566"/>
      <c r="U20" s="566"/>
      <c r="V20" s="566"/>
      <c r="W20" s="566"/>
      <c r="X20" s="566"/>
      <c r="Y20" s="566"/>
      <c r="Z20" s="566"/>
      <c r="AA20" s="566"/>
      <c r="AB20" s="566"/>
      <c r="AC20" s="566"/>
      <c r="AD20" s="566"/>
      <c r="AE20" s="566"/>
      <c r="AF20" s="566"/>
      <c r="AG20" s="566"/>
      <c r="AH20" s="567"/>
      <c r="AI20" s="222"/>
    </row>
    <row r="21" spans="1:35" ht="45" customHeight="1" x14ac:dyDescent="0.4">
      <c r="A21" s="9"/>
      <c r="B21" s="452" t="s">
        <v>843</v>
      </c>
      <c r="C21" s="452"/>
      <c r="D21" s="452"/>
      <c r="E21" s="452"/>
      <c r="F21" s="452"/>
      <c r="G21" s="452"/>
      <c r="H21" s="452"/>
      <c r="I21" s="452"/>
      <c r="J21" s="452"/>
      <c r="K21" s="452"/>
      <c r="L21" s="452"/>
      <c r="M21" s="452"/>
      <c r="N21" s="452"/>
      <c r="O21" s="452"/>
      <c r="P21" s="452"/>
      <c r="Q21" s="452"/>
      <c r="R21" s="452"/>
      <c r="S21" s="452"/>
      <c r="T21" s="452"/>
      <c r="U21" s="452"/>
      <c r="V21" s="452"/>
      <c r="W21" s="452"/>
      <c r="X21" s="452"/>
      <c r="Y21" s="452"/>
      <c r="Z21" s="452"/>
      <c r="AA21" s="452"/>
      <c r="AB21" s="452"/>
      <c r="AC21" s="452"/>
      <c r="AD21" s="452"/>
      <c r="AE21" s="452"/>
      <c r="AF21" s="452"/>
      <c r="AG21" s="452"/>
      <c r="AH21" s="452"/>
    </row>
    <row r="22" spans="1:35" ht="24.75" customHeight="1" x14ac:dyDescent="0.4">
      <c r="A22" s="9"/>
      <c r="B22" s="126"/>
      <c r="C22" s="126"/>
      <c r="D22" s="126"/>
      <c r="E22" s="126"/>
      <c r="F22" s="126"/>
      <c r="G22" s="126"/>
      <c r="H22" s="126"/>
      <c r="I22" s="126"/>
      <c r="J22" s="126"/>
      <c r="K22" s="126"/>
      <c r="L22" s="126"/>
      <c r="M22" s="126"/>
      <c r="N22" s="126"/>
      <c r="O22" s="126"/>
      <c r="P22" s="126"/>
      <c r="Q22" s="126"/>
      <c r="R22" s="126"/>
      <c r="S22" s="126"/>
      <c r="T22" s="126"/>
      <c r="U22" s="126"/>
      <c r="V22" s="126"/>
      <c r="W22" s="126"/>
      <c r="X22" s="126"/>
      <c r="Y22" s="126"/>
      <c r="Z22" s="126"/>
      <c r="AA22" s="126"/>
      <c r="AB22" s="126"/>
      <c r="AC22" s="126"/>
      <c r="AD22" s="126"/>
      <c r="AE22" s="126"/>
      <c r="AF22" s="126"/>
      <c r="AG22" s="126"/>
      <c r="AH22" s="126"/>
    </row>
    <row r="23" spans="1:35" ht="24.75" customHeight="1" thickBot="1" x14ac:dyDescent="0.45">
      <c r="A23" s="131" t="s">
        <v>89</v>
      </c>
      <c r="B23" s="122"/>
      <c r="C23" s="123"/>
      <c r="D23" s="124"/>
      <c r="E23" s="125"/>
      <c r="F23" s="125"/>
      <c r="G23" s="125"/>
      <c r="H23" s="125"/>
      <c r="I23" s="125"/>
      <c r="J23" s="125"/>
      <c r="K23" s="125"/>
      <c r="L23" s="125"/>
      <c r="M23" s="125"/>
      <c r="N23" s="125"/>
      <c r="O23" s="125"/>
      <c r="P23" s="125"/>
      <c r="Q23" s="125"/>
      <c r="R23" s="125"/>
      <c r="S23" s="125"/>
      <c r="T23" s="125"/>
      <c r="U23" s="125"/>
      <c r="V23" s="125"/>
      <c r="W23" s="127"/>
      <c r="X23" s="125"/>
      <c r="Y23" s="127"/>
      <c r="Z23" s="125"/>
      <c r="AA23" s="125"/>
      <c r="AB23" s="125"/>
      <c r="AC23" s="125"/>
      <c r="AD23" s="125"/>
      <c r="AE23" s="125"/>
      <c r="AF23" s="125"/>
      <c r="AG23" s="125"/>
      <c r="AH23" s="125"/>
    </row>
    <row r="24" spans="1:35" ht="24" customHeight="1" x14ac:dyDescent="0.4">
      <c r="A24" s="481" t="s">
        <v>7</v>
      </c>
      <c r="B24" s="483" t="s">
        <v>90</v>
      </c>
      <c r="C24" s="465"/>
      <c r="D24" s="465"/>
      <c r="E24" s="465"/>
      <c r="F24" s="465"/>
      <c r="G24" s="465"/>
      <c r="H24" s="465"/>
      <c r="I24" s="465"/>
      <c r="J24" s="465"/>
      <c r="K24" s="465"/>
      <c r="L24" s="465"/>
      <c r="M24" s="465"/>
      <c r="N24" s="465"/>
      <c r="O24" s="465"/>
      <c r="P24" s="465"/>
      <c r="Q24" s="490">
        <f>ROUNDDOWN(Q25-P44+P46,-3)</f>
        <v>0</v>
      </c>
      <c r="R24" s="491"/>
      <c r="S24" s="491"/>
      <c r="T24" s="491"/>
      <c r="U24" s="491"/>
      <c r="V24" s="491"/>
      <c r="W24" s="491"/>
      <c r="X24" s="491"/>
      <c r="Y24" s="491"/>
      <c r="Z24" s="491"/>
      <c r="AA24" s="491"/>
      <c r="AB24" s="491"/>
      <c r="AC24" s="491"/>
      <c r="AD24" s="491"/>
      <c r="AE24" s="491"/>
      <c r="AF24" s="491"/>
      <c r="AG24" s="491"/>
      <c r="AH24" s="132" t="s">
        <v>2</v>
      </c>
    </row>
    <row r="25" spans="1:35" ht="24" customHeight="1" x14ac:dyDescent="0.4">
      <c r="A25" s="482"/>
      <c r="B25" s="471" t="s">
        <v>101</v>
      </c>
      <c r="C25" s="472"/>
      <c r="D25" s="472"/>
      <c r="E25" s="472"/>
      <c r="F25" s="472"/>
      <c r="G25" s="472"/>
      <c r="H25" s="472"/>
      <c r="I25" s="472"/>
      <c r="J25" s="472"/>
      <c r="K25" s="472"/>
      <c r="L25" s="472"/>
      <c r="M25" s="472"/>
      <c r="N25" s="472"/>
      <c r="O25" s="472"/>
      <c r="P25" s="472"/>
      <c r="Q25" s="492">
        <f>一番最初に入力!F20</f>
        <v>0</v>
      </c>
      <c r="R25" s="493"/>
      <c r="S25" s="493"/>
      <c r="T25" s="493"/>
      <c r="U25" s="493"/>
      <c r="V25" s="493"/>
      <c r="W25" s="493"/>
      <c r="X25" s="493"/>
      <c r="Y25" s="493"/>
      <c r="Z25" s="493"/>
      <c r="AA25" s="493"/>
      <c r="AB25" s="493"/>
      <c r="AC25" s="493"/>
      <c r="AD25" s="493"/>
      <c r="AE25" s="493"/>
      <c r="AF25" s="493"/>
      <c r="AG25" s="493"/>
      <c r="AH25" s="120" t="s">
        <v>2</v>
      </c>
    </row>
    <row r="26" spans="1:35" ht="24" customHeight="1" x14ac:dyDescent="0.4">
      <c r="A26" s="482"/>
      <c r="B26" s="488"/>
      <c r="C26" s="505" t="s">
        <v>4</v>
      </c>
      <c r="D26" s="499" t="s">
        <v>855</v>
      </c>
      <c r="E26" s="500"/>
      <c r="F26" s="500"/>
      <c r="G26" s="500"/>
      <c r="H26" s="500"/>
      <c r="I26" s="500"/>
      <c r="J26" s="500"/>
      <c r="K26" s="500"/>
      <c r="L26" s="500"/>
      <c r="M26" s="500"/>
      <c r="N26" s="500"/>
      <c r="O26" s="500"/>
      <c r="P26" s="501"/>
      <c r="Q26" s="492">
        <f>ROUNDDOWN(Q27-P45+P47,-3)</f>
        <v>0</v>
      </c>
      <c r="R26" s="493"/>
      <c r="S26" s="493"/>
      <c r="T26" s="493"/>
      <c r="U26" s="493"/>
      <c r="V26" s="493"/>
      <c r="W26" s="493"/>
      <c r="X26" s="493"/>
      <c r="Y26" s="493"/>
      <c r="Z26" s="493"/>
      <c r="AA26" s="493"/>
      <c r="AB26" s="493"/>
      <c r="AC26" s="493"/>
      <c r="AD26" s="493"/>
      <c r="AE26" s="493"/>
      <c r="AF26" s="493"/>
      <c r="AG26" s="493"/>
      <c r="AH26" s="120" t="s">
        <v>2</v>
      </c>
    </row>
    <row r="27" spans="1:35" ht="24" customHeight="1" x14ac:dyDescent="0.4">
      <c r="A27" s="482"/>
      <c r="B27" s="489"/>
      <c r="C27" s="506"/>
      <c r="D27" s="502" t="s">
        <v>856</v>
      </c>
      <c r="E27" s="503"/>
      <c r="F27" s="503"/>
      <c r="G27" s="503"/>
      <c r="H27" s="503"/>
      <c r="I27" s="503"/>
      <c r="J27" s="503"/>
      <c r="K27" s="503"/>
      <c r="L27" s="503"/>
      <c r="M27" s="503"/>
      <c r="N27" s="503"/>
      <c r="O27" s="503"/>
      <c r="P27" s="504"/>
      <c r="Q27" s="494">
        <f>一番最初に入力!F21</f>
        <v>0</v>
      </c>
      <c r="R27" s="495"/>
      <c r="S27" s="495"/>
      <c r="T27" s="495"/>
      <c r="U27" s="495"/>
      <c r="V27" s="495"/>
      <c r="W27" s="495"/>
      <c r="X27" s="495"/>
      <c r="Y27" s="495"/>
      <c r="Z27" s="495"/>
      <c r="AA27" s="495"/>
      <c r="AB27" s="495"/>
      <c r="AC27" s="495"/>
      <c r="AD27" s="495"/>
      <c r="AE27" s="495"/>
      <c r="AF27" s="495"/>
      <c r="AG27" s="495"/>
      <c r="AH27" s="120" t="s">
        <v>2</v>
      </c>
      <c r="AI27" s="211"/>
    </row>
    <row r="28" spans="1:35" ht="24" customHeight="1" thickBot="1" x14ac:dyDescent="0.45">
      <c r="A28" s="133" t="s">
        <v>5</v>
      </c>
      <c r="B28" s="486" t="s">
        <v>3</v>
      </c>
      <c r="C28" s="487"/>
      <c r="D28" s="487"/>
      <c r="E28" s="487"/>
      <c r="F28" s="487"/>
      <c r="G28" s="487"/>
      <c r="H28" s="487"/>
      <c r="I28" s="487"/>
      <c r="J28" s="487"/>
      <c r="K28" s="487"/>
      <c r="L28" s="487"/>
      <c r="M28" s="487"/>
      <c r="N28" s="487"/>
      <c r="O28" s="487"/>
      <c r="P28" s="487"/>
      <c r="Q28" s="496" t="s">
        <v>1305</v>
      </c>
      <c r="R28" s="497"/>
      <c r="S28" s="497"/>
      <c r="T28" s="497"/>
      <c r="U28" s="497"/>
      <c r="V28" s="497"/>
      <c r="W28" s="497"/>
      <c r="X28" s="497"/>
      <c r="Y28" s="497"/>
      <c r="Z28" s="497"/>
      <c r="AA28" s="497"/>
      <c r="AB28" s="497"/>
      <c r="AC28" s="497"/>
      <c r="AD28" s="497"/>
      <c r="AE28" s="497"/>
      <c r="AF28" s="497"/>
      <c r="AG28" s="497"/>
      <c r="AH28" s="498"/>
    </row>
    <row r="29" spans="1:35" ht="63" customHeight="1" x14ac:dyDescent="0.4">
      <c r="A29" s="128"/>
      <c r="B29" s="507" t="s">
        <v>854</v>
      </c>
      <c r="C29" s="507"/>
      <c r="D29" s="507"/>
      <c r="E29" s="507"/>
      <c r="F29" s="507"/>
      <c r="G29" s="507"/>
      <c r="H29" s="507"/>
      <c r="I29" s="507"/>
      <c r="J29" s="507"/>
      <c r="K29" s="507"/>
      <c r="L29" s="507"/>
      <c r="M29" s="507"/>
      <c r="N29" s="507"/>
      <c r="O29" s="507"/>
      <c r="P29" s="507"/>
      <c r="Q29" s="507"/>
      <c r="R29" s="507"/>
      <c r="S29" s="507"/>
      <c r="T29" s="507"/>
      <c r="U29" s="507"/>
      <c r="V29" s="507"/>
      <c r="W29" s="507"/>
      <c r="X29" s="507"/>
      <c r="Y29" s="507"/>
      <c r="Z29" s="507"/>
      <c r="AA29" s="507"/>
      <c r="AB29" s="507"/>
      <c r="AC29" s="507"/>
      <c r="AD29" s="507"/>
      <c r="AE29" s="507"/>
      <c r="AF29" s="507"/>
      <c r="AG29" s="507"/>
      <c r="AH29" s="507"/>
    </row>
    <row r="30" spans="1:35" ht="24.75" customHeight="1" x14ac:dyDescent="0.4">
      <c r="A30" s="128"/>
      <c r="B30" s="134"/>
      <c r="C30" s="134"/>
      <c r="D30" s="134"/>
      <c r="E30" s="134"/>
      <c r="F30" s="134"/>
      <c r="G30" s="134"/>
      <c r="H30" s="134"/>
      <c r="I30" s="134"/>
      <c r="J30" s="134"/>
      <c r="K30" s="134"/>
      <c r="L30" s="134"/>
      <c r="M30" s="134"/>
      <c r="N30" s="134"/>
      <c r="O30" s="134"/>
      <c r="P30" s="134"/>
      <c r="Q30" s="134"/>
      <c r="R30" s="134"/>
      <c r="S30" s="134"/>
      <c r="T30" s="134"/>
      <c r="U30" s="134"/>
      <c r="V30" s="134"/>
      <c r="W30" s="134"/>
      <c r="X30" s="134"/>
      <c r="Y30" s="134"/>
      <c r="Z30" s="134"/>
      <c r="AA30" s="134"/>
      <c r="AB30" s="134"/>
      <c r="AC30" s="134"/>
      <c r="AD30" s="134"/>
      <c r="AE30" s="134"/>
      <c r="AF30" s="134"/>
      <c r="AG30" s="134"/>
      <c r="AH30" s="134"/>
    </row>
    <row r="31" spans="1:35" ht="24.75" customHeight="1" thickBot="1" x14ac:dyDescent="0.45">
      <c r="A31" s="131" t="s">
        <v>92</v>
      </c>
      <c r="B31" s="135"/>
      <c r="C31" s="135"/>
      <c r="D31" s="135"/>
      <c r="E31" s="135"/>
      <c r="F31" s="135"/>
      <c r="G31" s="135"/>
      <c r="H31" s="135"/>
      <c r="I31" s="135"/>
      <c r="J31" s="135"/>
      <c r="K31" s="135"/>
      <c r="L31" s="135"/>
      <c r="M31" s="135"/>
      <c r="N31" s="135"/>
      <c r="O31" s="135"/>
      <c r="P31" s="135"/>
      <c r="Q31" s="135"/>
      <c r="R31" s="135"/>
      <c r="S31" s="135"/>
      <c r="T31" s="135"/>
      <c r="U31" s="135"/>
      <c r="V31" s="135"/>
      <c r="W31" s="135"/>
      <c r="X31" s="135"/>
      <c r="Y31" s="135"/>
      <c r="Z31" s="135"/>
      <c r="AA31" s="135"/>
      <c r="AB31" s="135"/>
      <c r="AC31" s="135"/>
      <c r="AD31" s="135"/>
      <c r="AE31" s="135"/>
      <c r="AF31" s="135"/>
      <c r="AG31" s="135"/>
      <c r="AH31" s="135"/>
    </row>
    <row r="32" spans="1:35" ht="24.75" customHeight="1" x14ac:dyDescent="0.4">
      <c r="A32" s="556" t="s">
        <v>7</v>
      </c>
      <c r="B32" s="559" t="s">
        <v>1181</v>
      </c>
      <c r="C32" s="560"/>
      <c r="D32" s="560"/>
      <c r="E32" s="560"/>
      <c r="F32" s="560"/>
      <c r="G32" s="560"/>
      <c r="H32" s="560"/>
      <c r="I32" s="560"/>
      <c r="J32" s="560"/>
      <c r="K32" s="560"/>
      <c r="L32" s="560"/>
      <c r="M32" s="560"/>
      <c r="N32" s="560"/>
      <c r="O32" s="560"/>
      <c r="P32" s="473">
        <f>ROUNDDOWN(P33+P41,-3)</f>
        <v>0</v>
      </c>
      <c r="Q32" s="473"/>
      <c r="R32" s="473"/>
      <c r="S32" s="473"/>
      <c r="T32" s="473"/>
      <c r="U32" s="473"/>
      <c r="V32" s="473"/>
      <c r="W32" s="473"/>
      <c r="X32" s="473"/>
      <c r="Y32" s="473"/>
      <c r="Z32" s="473"/>
      <c r="AA32" s="473"/>
      <c r="AB32" s="473"/>
      <c r="AC32" s="473"/>
      <c r="AD32" s="473"/>
      <c r="AE32" s="473"/>
      <c r="AF32" s="473"/>
      <c r="AG32" s="474"/>
      <c r="AH32" s="119" t="s">
        <v>2</v>
      </c>
    </row>
    <row r="33" spans="1:35" ht="24.75" customHeight="1" x14ac:dyDescent="0.4">
      <c r="A33" s="557"/>
      <c r="B33" s="477"/>
      <c r="C33" s="510" t="s">
        <v>102</v>
      </c>
      <c r="D33" s="472"/>
      <c r="E33" s="472"/>
      <c r="F33" s="472"/>
      <c r="G33" s="472"/>
      <c r="H33" s="472"/>
      <c r="I33" s="472"/>
      <c r="J33" s="472"/>
      <c r="K33" s="472"/>
      <c r="L33" s="472"/>
      <c r="M33" s="472"/>
      <c r="N33" s="472"/>
      <c r="O33" s="472"/>
      <c r="P33" s="475">
        <f>P34-P35-P36-P38-P37</f>
        <v>0</v>
      </c>
      <c r="Q33" s="475"/>
      <c r="R33" s="475"/>
      <c r="S33" s="475"/>
      <c r="T33" s="475"/>
      <c r="U33" s="475"/>
      <c r="V33" s="475"/>
      <c r="W33" s="475"/>
      <c r="X33" s="475"/>
      <c r="Y33" s="475"/>
      <c r="Z33" s="475"/>
      <c r="AA33" s="475"/>
      <c r="AB33" s="475"/>
      <c r="AC33" s="475"/>
      <c r="AD33" s="475"/>
      <c r="AE33" s="475"/>
      <c r="AF33" s="475"/>
      <c r="AG33" s="476"/>
      <c r="AH33" s="120" t="s">
        <v>2</v>
      </c>
    </row>
    <row r="34" spans="1:35" ht="24.75" customHeight="1" x14ac:dyDescent="0.4">
      <c r="A34" s="557"/>
      <c r="B34" s="478"/>
      <c r="C34" s="477"/>
      <c r="D34" s="469" t="s">
        <v>86</v>
      </c>
      <c r="E34" s="469"/>
      <c r="F34" s="469"/>
      <c r="G34" s="469"/>
      <c r="H34" s="469"/>
      <c r="I34" s="469"/>
      <c r="J34" s="469"/>
      <c r="K34" s="469"/>
      <c r="L34" s="469"/>
      <c r="M34" s="469"/>
      <c r="N34" s="469"/>
      <c r="O34" s="469"/>
      <c r="P34" s="475">
        <f>'職員別賃金改善明細書（別紙様式6別添1)'!AI58+'職員別賃金改善明細書（別紙様式6別添1)'!AI128</f>
        <v>0</v>
      </c>
      <c r="Q34" s="475"/>
      <c r="R34" s="475"/>
      <c r="S34" s="475"/>
      <c r="T34" s="475"/>
      <c r="U34" s="475"/>
      <c r="V34" s="475"/>
      <c r="W34" s="475"/>
      <c r="X34" s="475"/>
      <c r="Y34" s="475"/>
      <c r="Z34" s="475"/>
      <c r="AA34" s="475"/>
      <c r="AB34" s="475"/>
      <c r="AC34" s="475"/>
      <c r="AD34" s="475"/>
      <c r="AE34" s="475"/>
      <c r="AF34" s="475"/>
      <c r="AG34" s="476"/>
      <c r="AH34" s="120" t="s">
        <v>2</v>
      </c>
    </row>
    <row r="35" spans="1:35" ht="36.75" customHeight="1" x14ac:dyDescent="0.4">
      <c r="A35" s="557"/>
      <c r="B35" s="478"/>
      <c r="C35" s="478"/>
      <c r="D35" s="467" t="s">
        <v>1074</v>
      </c>
      <c r="E35" s="468"/>
      <c r="F35" s="468"/>
      <c r="G35" s="468"/>
      <c r="H35" s="468"/>
      <c r="I35" s="468"/>
      <c r="J35" s="468"/>
      <c r="K35" s="468"/>
      <c r="L35" s="468"/>
      <c r="M35" s="468"/>
      <c r="N35" s="468"/>
      <c r="O35" s="468"/>
      <c r="P35" s="475">
        <f>'職員別賃金改善明細書（別紙様式6別添1)'!AJ58+'職員別賃金改善明細書（別紙様式6別添1)'!AJ128</f>
        <v>0</v>
      </c>
      <c r="Q35" s="475"/>
      <c r="R35" s="475"/>
      <c r="S35" s="475"/>
      <c r="T35" s="475"/>
      <c r="U35" s="475"/>
      <c r="V35" s="475"/>
      <c r="W35" s="475"/>
      <c r="X35" s="475"/>
      <c r="Y35" s="475"/>
      <c r="Z35" s="475"/>
      <c r="AA35" s="475"/>
      <c r="AB35" s="475"/>
      <c r="AC35" s="475"/>
      <c r="AD35" s="475"/>
      <c r="AE35" s="475"/>
      <c r="AF35" s="475"/>
      <c r="AG35" s="476"/>
      <c r="AH35" s="120" t="s">
        <v>2</v>
      </c>
    </row>
    <row r="36" spans="1:35" ht="24.75" customHeight="1" x14ac:dyDescent="0.4">
      <c r="A36" s="557"/>
      <c r="B36" s="478"/>
      <c r="C36" s="478"/>
      <c r="D36" s="469" t="s">
        <v>860</v>
      </c>
      <c r="E36" s="469"/>
      <c r="F36" s="469"/>
      <c r="G36" s="469"/>
      <c r="H36" s="469"/>
      <c r="I36" s="469"/>
      <c r="J36" s="469"/>
      <c r="K36" s="469"/>
      <c r="L36" s="469"/>
      <c r="M36" s="469"/>
      <c r="N36" s="469"/>
      <c r="O36" s="469"/>
      <c r="P36" s="475">
        <f>'職員別賃金改善明細書（別紙様式6別添1)'!AK58+'職員別賃金改善明細書（別紙様式6別添1)'!AK128</f>
        <v>0</v>
      </c>
      <c r="Q36" s="475"/>
      <c r="R36" s="475"/>
      <c r="S36" s="475"/>
      <c r="T36" s="475"/>
      <c r="U36" s="475"/>
      <c r="V36" s="475"/>
      <c r="W36" s="475"/>
      <c r="X36" s="475"/>
      <c r="Y36" s="475"/>
      <c r="Z36" s="475"/>
      <c r="AA36" s="475"/>
      <c r="AB36" s="475"/>
      <c r="AC36" s="475"/>
      <c r="AD36" s="475"/>
      <c r="AE36" s="475"/>
      <c r="AF36" s="475"/>
      <c r="AG36" s="476"/>
      <c r="AH36" s="120" t="s">
        <v>2</v>
      </c>
    </row>
    <row r="37" spans="1:35" ht="24.75" customHeight="1" x14ac:dyDescent="0.4">
      <c r="A37" s="557"/>
      <c r="B37" s="478"/>
      <c r="C37" s="478"/>
      <c r="D37" s="469" t="s">
        <v>1331</v>
      </c>
      <c r="E37" s="469"/>
      <c r="F37" s="469"/>
      <c r="G37" s="469"/>
      <c r="H37" s="469"/>
      <c r="I37" s="469"/>
      <c r="J37" s="469"/>
      <c r="K37" s="469"/>
      <c r="L37" s="469"/>
      <c r="M37" s="469"/>
      <c r="N37" s="469"/>
      <c r="O37" s="469"/>
      <c r="P37" s="475">
        <f>'職員別賃金改善明細書（別紙様式6別添1)'!AL58+'職員別賃金改善明細書（別紙様式6別添1)'!AL128</f>
        <v>0</v>
      </c>
      <c r="Q37" s="475"/>
      <c r="R37" s="475"/>
      <c r="S37" s="475"/>
      <c r="T37" s="475"/>
      <c r="U37" s="475"/>
      <c r="V37" s="475"/>
      <c r="W37" s="475"/>
      <c r="X37" s="475"/>
      <c r="Y37" s="475"/>
      <c r="Z37" s="475"/>
      <c r="AA37" s="475"/>
      <c r="AB37" s="475"/>
      <c r="AC37" s="475"/>
      <c r="AD37" s="475"/>
      <c r="AE37" s="475"/>
      <c r="AF37" s="475"/>
      <c r="AG37" s="476"/>
      <c r="AH37" s="120" t="s">
        <v>2</v>
      </c>
    </row>
    <row r="38" spans="1:35" ht="24.75" customHeight="1" x14ac:dyDescent="0.4">
      <c r="A38" s="557"/>
      <c r="B38" s="478"/>
      <c r="C38" s="478"/>
      <c r="D38" s="470" t="s">
        <v>1176</v>
      </c>
      <c r="E38" s="468"/>
      <c r="F38" s="468"/>
      <c r="G38" s="468"/>
      <c r="H38" s="468"/>
      <c r="I38" s="468"/>
      <c r="J38" s="468"/>
      <c r="K38" s="468"/>
      <c r="L38" s="468"/>
      <c r="M38" s="468"/>
      <c r="N38" s="468"/>
      <c r="O38" s="468"/>
      <c r="P38" s="475">
        <f>P39+P40+P45-P47</f>
        <v>0</v>
      </c>
      <c r="Q38" s="475"/>
      <c r="R38" s="475"/>
      <c r="S38" s="475"/>
      <c r="T38" s="475"/>
      <c r="U38" s="475"/>
      <c r="V38" s="475"/>
      <c r="W38" s="475"/>
      <c r="X38" s="475"/>
      <c r="Y38" s="475"/>
      <c r="Z38" s="475"/>
      <c r="AA38" s="475"/>
      <c r="AB38" s="475"/>
      <c r="AC38" s="475"/>
      <c r="AD38" s="475"/>
      <c r="AE38" s="475"/>
      <c r="AF38" s="475"/>
      <c r="AG38" s="476"/>
      <c r="AH38" s="120" t="s">
        <v>2</v>
      </c>
    </row>
    <row r="39" spans="1:35" ht="36.75" customHeight="1" x14ac:dyDescent="0.4">
      <c r="A39" s="557"/>
      <c r="B39" s="478"/>
      <c r="C39" s="478"/>
      <c r="D39" s="479"/>
      <c r="E39" s="458" t="s">
        <v>1317</v>
      </c>
      <c r="F39" s="458"/>
      <c r="G39" s="458"/>
      <c r="H39" s="458"/>
      <c r="I39" s="458"/>
      <c r="J39" s="458"/>
      <c r="K39" s="458"/>
      <c r="L39" s="458"/>
      <c r="M39" s="458"/>
      <c r="N39" s="458"/>
      <c r="O39" s="458"/>
      <c r="P39" s="475">
        <f>'職員別賃金改善明細書（別紙様式6別添1)'!W58+'職員別賃金改善明細書（別紙様式6別添1)'!W128</f>
        <v>0</v>
      </c>
      <c r="Q39" s="475"/>
      <c r="R39" s="475"/>
      <c r="S39" s="475"/>
      <c r="T39" s="475"/>
      <c r="U39" s="475"/>
      <c r="V39" s="475"/>
      <c r="W39" s="475"/>
      <c r="X39" s="475"/>
      <c r="Y39" s="475"/>
      <c r="Z39" s="475"/>
      <c r="AA39" s="475"/>
      <c r="AB39" s="475"/>
      <c r="AC39" s="475"/>
      <c r="AD39" s="475"/>
      <c r="AE39" s="475"/>
      <c r="AF39" s="475"/>
      <c r="AG39" s="476"/>
      <c r="AH39" s="120" t="s">
        <v>2</v>
      </c>
    </row>
    <row r="40" spans="1:35" ht="36.75" customHeight="1" x14ac:dyDescent="0.4">
      <c r="A40" s="557"/>
      <c r="B40" s="478"/>
      <c r="C40" s="478"/>
      <c r="D40" s="480"/>
      <c r="E40" s="458" t="s">
        <v>1177</v>
      </c>
      <c r="F40" s="458"/>
      <c r="G40" s="458"/>
      <c r="H40" s="458"/>
      <c r="I40" s="458"/>
      <c r="J40" s="458"/>
      <c r="K40" s="458"/>
      <c r="L40" s="458"/>
      <c r="M40" s="458"/>
      <c r="N40" s="458"/>
      <c r="O40" s="458"/>
      <c r="P40" s="475">
        <f>'職員別賃金改善明細書（別紙様式6別添1)'!X58+'職員別賃金改善明細書（別紙様式6別添1)'!X128</f>
        <v>0</v>
      </c>
      <c r="Q40" s="475"/>
      <c r="R40" s="475"/>
      <c r="S40" s="475"/>
      <c r="T40" s="475"/>
      <c r="U40" s="475"/>
      <c r="V40" s="475"/>
      <c r="W40" s="475"/>
      <c r="X40" s="475"/>
      <c r="Y40" s="475"/>
      <c r="Z40" s="475"/>
      <c r="AA40" s="475"/>
      <c r="AB40" s="475"/>
      <c r="AC40" s="475"/>
      <c r="AD40" s="475"/>
      <c r="AE40" s="475"/>
      <c r="AF40" s="475"/>
      <c r="AG40" s="476"/>
      <c r="AH40" s="120" t="s">
        <v>2</v>
      </c>
    </row>
    <row r="41" spans="1:35" ht="24.75" customHeight="1" thickBot="1" x14ac:dyDescent="0.45">
      <c r="A41" s="558"/>
      <c r="B41" s="509"/>
      <c r="C41" s="487" t="s">
        <v>1178</v>
      </c>
      <c r="D41" s="487"/>
      <c r="E41" s="487"/>
      <c r="F41" s="487"/>
      <c r="G41" s="487"/>
      <c r="H41" s="487"/>
      <c r="I41" s="487"/>
      <c r="J41" s="487"/>
      <c r="K41" s="487"/>
      <c r="L41" s="487"/>
      <c r="M41" s="487"/>
      <c r="N41" s="487"/>
      <c r="O41" s="487"/>
      <c r="P41" s="459">
        <f>'職員別賃金改善明細書（別紙様式6別添1)'!AM60</f>
        <v>0</v>
      </c>
      <c r="Q41" s="459"/>
      <c r="R41" s="459"/>
      <c r="S41" s="459"/>
      <c r="T41" s="459"/>
      <c r="U41" s="459"/>
      <c r="V41" s="459"/>
      <c r="W41" s="459"/>
      <c r="X41" s="459"/>
      <c r="Y41" s="459"/>
      <c r="Z41" s="459"/>
      <c r="AA41" s="459"/>
      <c r="AB41" s="459"/>
      <c r="AC41" s="459"/>
      <c r="AD41" s="459"/>
      <c r="AE41" s="459"/>
      <c r="AF41" s="459"/>
      <c r="AG41" s="460"/>
      <c r="AH41" s="121" t="s">
        <v>2</v>
      </c>
    </row>
    <row r="42" spans="1:35" ht="9" customHeight="1" x14ac:dyDescent="0.4">
      <c r="A42" s="24"/>
      <c r="B42" s="25"/>
      <c r="C42" s="25"/>
      <c r="D42" s="25"/>
      <c r="E42" s="25"/>
      <c r="F42" s="25"/>
      <c r="G42" s="25"/>
      <c r="H42" s="25"/>
      <c r="I42" s="25"/>
      <c r="J42" s="25"/>
      <c r="K42" s="25"/>
      <c r="L42" s="25"/>
      <c r="M42" s="25"/>
      <c r="N42" s="25"/>
      <c r="O42" s="17"/>
      <c r="P42" s="17"/>
      <c r="Q42" s="17"/>
      <c r="R42" s="17"/>
      <c r="S42" s="17"/>
      <c r="T42" s="17"/>
      <c r="U42" s="17"/>
      <c r="V42" s="17"/>
      <c r="W42" s="17"/>
      <c r="X42" s="18"/>
      <c r="Y42" s="17"/>
      <c r="Z42" s="17"/>
      <c r="AA42" s="17"/>
      <c r="AB42" s="17"/>
      <c r="AC42" s="17"/>
      <c r="AD42" s="17"/>
      <c r="AE42" s="17"/>
      <c r="AF42" s="17"/>
      <c r="AG42" s="17"/>
      <c r="AH42" s="209"/>
      <c r="AI42" s="208"/>
    </row>
    <row r="43" spans="1:35" ht="24" customHeight="1" thickBot="1" x14ac:dyDescent="0.45">
      <c r="A43" s="122" t="s">
        <v>93</v>
      </c>
      <c r="C43" s="123"/>
      <c r="D43" s="124"/>
      <c r="E43" s="125"/>
      <c r="F43" s="125"/>
      <c r="G43" s="125"/>
      <c r="H43" s="125"/>
      <c r="I43" s="125"/>
      <c r="J43" s="125"/>
      <c r="K43" s="125"/>
      <c r="L43" s="125"/>
      <c r="M43" s="125"/>
      <c r="N43" s="125"/>
      <c r="O43" s="125"/>
      <c r="P43" s="125"/>
      <c r="Q43" s="125"/>
      <c r="R43" s="125"/>
      <c r="S43" s="125"/>
      <c r="T43" s="125"/>
      <c r="U43" s="125"/>
      <c r="V43" s="125"/>
      <c r="W43" s="125"/>
      <c r="X43" s="125"/>
      <c r="Y43" s="125"/>
      <c r="Z43" s="125"/>
      <c r="AA43" s="125"/>
      <c r="AB43" s="125"/>
      <c r="AC43" s="125"/>
      <c r="AD43" s="125"/>
      <c r="AE43" s="125"/>
      <c r="AF43" s="125"/>
      <c r="AG43" s="125"/>
      <c r="AH43" s="210"/>
      <c r="AI43" s="208"/>
    </row>
    <row r="44" spans="1:35" ht="24" customHeight="1" x14ac:dyDescent="0.4">
      <c r="A44" s="461" t="s">
        <v>7</v>
      </c>
      <c r="B44" s="463" t="s">
        <v>94</v>
      </c>
      <c r="C44" s="464"/>
      <c r="D44" s="464"/>
      <c r="E44" s="465"/>
      <c r="F44" s="465"/>
      <c r="G44" s="465"/>
      <c r="H44" s="465"/>
      <c r="I44" s="465"/>
      <c r="J44" s="465"/>
      <c r="K44" s="465"/>
      <c r="L44" s="465"/>
      <c r="M44" s="465"/>
      <c r="N44" s="465"/>
      <c r="O44" s="465"/>
      <c r="P44" s="473">
        <f>'法人内配分内訳表（別紙様式6別添2）'!W8</f>
        <v>0</v>
      </c>
      <c r="Q44" s="473"/>
      <c r="R44" s="473"/>
      <c r="S44" s="473"/>
      <c r="T44" s="473"/>
      <c r="U44" s="473"/>
      <c r="V44" s="473"/>
      <c r="W44" s="473"/>
      <c r="X44" s="473"/>
      <c r="Y44" s="473"/>
      <c r="Z44" s="473"/>
      <c r="AA44" s="473"/>
      <c r="AB44" s="473"/>
      <c r="AC44" s="473"/>
      <c r="AD44" s="473"/>
      <c r="AE44" s="473"/>
      <c r="AF44" s="473"/>
      <c r="AG44" s="474"/>
      <c r="AH44" s="119" t="s">
        <v>2</v>
      </c>
    </row>
    <row r="45" spans="1:35" ht="24" customHeight="1" x14ac:dyDescent="0.4">
      <c r="A45" s="462"/>
      <c r="B45" s="145"/>
      <c r="C45" s="145"/>
      <c r="D45" s="146"/>
      <c r="E45" s="466" t="s">
        <v>87</v>
      </c>
      <c r="F45" s="466"/>
      <c r="G45" s="466"/>
      <c r="H45" s="466"/>
      <c r="I45" s="466"/>
      <c r="J45" s="466"/>
      <c r="K45" s="466"/>
      <c r="L45" s="466"/>
      <c r="M45" s="466"/>
      <c r="N45" s="466"/>
      <c r="O45" s="466"/>
      <c r="P45" s="475">
        <f>'法人内配分内訳表（別紙様式6別添2）'!AC8</f>
        <v>0</v>
      </c>
      <c r="Q45" s="475"/>
      <c r="R45" s="475"/>
      <c r="S45" s="475"/>
      <c r="T45" s="475"/>
      <c r="U45" s="475"/>
      <c r="V45" s="475"/>
      <c r="W45" s="475"/>
      <c r="X45" s="475"/>
      <c r="Y45" s="475"/>
      <c r="Z45" s="475"/>
      <c r="AA45" s="475"/>
      <c r="AB45" s="475"/>
      <c r="AC45" s="475"/>
      <c r="AD45" s="475"/>
      <c r="AE45" s="475"/>
      <c r="AF45" s="475"/>
      <c r="AG45" s="476"/>
      <c r="AH45" s="120" t="s">
        <v>2</v>
      </c>
    </row>
    <row r="46" spans="1:35" ht="24" customHeight="1" x14ac:dyDescent="0.4">
      <c r="A46" s="484" t="s">
        <v>5</v>
      </c>
      <c r="B46" s="511" t="s">
        <v>95</v>
      </c>
      <c r="C46" s="510"/>
      <c r="D46" s="510"/>
      <c r="E46" s="472"/>
      <c r="F46" s="472"/>
      <c r="G46" s="472"/>
      <c r="H46" s="472"/>
      <c r="I46" s="472"/>
      <c r="J46" s="472"/>
      <c r="K46" s="472"/>
      <c r="L46" s="472"/>
      <c r="M46" s="472"/>
      <c r="N46" s="472"/>
      <c r="O46" s="472"/>
      <c r="P46" s="475">
        <f>'法人内配分内訳表（別紙様式6別添2）'!AI8</f>
        <v>0</v>
      </c>
      <c r="Q46" s="475"/>
      <c r="R46" s="475"/>
      <c r="S46" s="475"/>
      <c r="T46" s="475"/>
      <c r="U46" s="475"/>
      <c r="V46" s="475"/>
      <c r="W46" s="475"/>
      <c r="X46" s="475"/>
      <c r="Y46" s="475"/>
      <c r="Z46" s="475"/>
      <c r="AA46" s="475"/>
      <c r="AB46" s="475"/>
      <c r="AC46" s="475"/>
      <c r="AD46" s="475"/>
      <c r="AE46" s="475"/>
      <c r="AF46" s="475"/>
      <c r="AG46" s="476"/>
      <c r="AH46" s="120" t="s">
        <v>2</v>
      </c>
    </row>
    <row r="47" spans="1:35" ht="24" customHeight="1" thickBot="1" x14ac:dyDescent="0.45">
      <c r="A47" s="485"/>
      <c r="B47" s="147"/>
      <c r="C47" s="147"/>
      <c r="D47" s="148"/>
      <c r="E47" s="512" t="s">
        <v>88</v>
      </c>
      <c r="F47" s="512"/>
      <c r="G47" s="512"/>
      <c r="H47" s="512"/>
      <c r="I47" s="512"/>
      <c r="J47" s="512"/>
      <c r="K47" s="512"/>
      <c r="L47" s="512"/>
      <c r="M47" s="512"/>
      <c r="N47" s="512"/>
      <c r="O47" s="512"/>
      <c r="P47" s="459">
        <f>'法人内配分内訳表（別紙様式6別添2）'!AO8</f>
        <v>0</v>
      </c>
      <c r="Q47" s="459"/>
      <c r="R47" s="459"/>
      <c r="S47" s="459"/>
      <c r="T47" s="459"/>
      <c r="U47" s="459"/>
      <c r="V47" s="459"/>
      <c r="W47" s="459"/>
      <c r="X47" s="459"/>
      <c r="Y47" s="459"/>
      <c r="Z47" s="459"/>
      <c r="AA47" s="459"/>
      <c r="AB47" s="459"/>
      <c r="AC47" s="459"/>
      <c r="AD47" s="459"/>
      <c r="AE47" s="459"/>
      <c r="AF47" s="459"/>
      <c r="AG47" s="460"/>
      <c r="AH47" s="121" t="s">
        <v>2</v>
      </c>
    </row>
    <row r="48" spans="1:35" ht="24" customHeight="1" x14ac:dyDescent="0.4">
      <c r="B48" s="137" t="s">
        <v>844</v>
      </c>
      <c r="C48" s="136"/>
      <c r="D48" s="125"/>
      <c r="E48" s="125"/>
      <c r="F48" s="125"/>
      <c r="G48" s="125"/>
      <c r="H48" s="125"/>
      <c r="I48" s="125"/>
      <c r="J48" s="125"/>
      <c r="K48" s="125"/>
      <c r="L48" s="125"/>
      <c r="M48" s="125"/>
      <c r="N48" s="125"/>
      <c r="O48" s="125"/>
      <c r="P48" s="125"/>
      <c r="Q48" s="125"/>
      <c r="R48" s="125"/>
      <c r="S48" s="125"/>
      <c r="T48" s="125"/>
      <c r="U48" s="125"/>
      <c r="V48" s="125"/>
      <c r="W48" s="125"/>
      <c r="X48" s="125"/>
      <c r="Y48" s="125"/>
      <c r="Z48" s="125"/>
      <c r="AA48" s="125"/>
      <c r="AB48" s="125"/>
      <c r="AC48" s="125"/>
      <c r="AD48" s="125"/>
      <c r="AE48" s="125"/>
      <c r="AF48" s="125"/>
      <c r="AG48" s="125"/>
      <c r="AH48" s="125"/>
    </row>
    <row r="49" spans="1:38" ht="24.75" customHeight="1" x14ac:dyDescent="0.4">
      <c r="A49" s="118"/>
      <c r="B49" s="122"/>
      <c r="C49" s="123"/>
      <c r="D49" s="124"/>
      <c r="E49" s="125"/>
      <c r="F49" s="125"/>
      <c r="G49" s="125"/>
      <c r="H49" s="125"/>
      <c r="I49" s="125"/>
      <c r="J49" s="125"/>
      <c r="K49" s="125"/>
      <c r="L49" s="125"/>
      <c r="M49" s="125"/>
      <c r="N49" s="125"/>
      <c r="O49" s="125"/>
      <c r="P49" s="125"/>
      <c r="Q49" s="125"/>
      <c r="R49" s="125"/>
      <c r="S49" s="125"/>
      <c r="T49" s="125"/>
      <c r="U49" s="125"/>
      <c r="V49" s="125"/>
      <c r="W49" s="125"/>
      <c r="X49" s="125"/>
      <c r="Y49" s="125"/>
      <c r="Z49" s="125"/>
      <c r="AA49" s="125"/>
      <c r="AB49" s="125"/>
      <c r="AC49" s="125"/>
      <c r="AD49" s="125"/>
      <c r="AE49" s="125"/>
      <c r="AF49" s="125"/>
      <c r="AG49" s="125"/>
      <c r="AH49" s="129"/>
    </row>
    <row r="50" spans="1:38" ht="24.75" customHeight="1" thickBot="1" x14ac:dyDescent="0.45">
      <c r="A50" s="16" t="s">
        <v>99</v>
      </c>
      <c r="B50" s="222"/>
      <c r="C50" s="222"/>
      <c r="D50" s="222"/>
      <c r="E50" s="222"/>
      <c r="F50" s="222"/>
      <c r="G50" s="22"/>
      <c r="H50" s="222"/>
      <c r="I50" s="222"/>
      <c r="J50" s="12"/>
      <c r="K50" s="222"/>
      <c r="L50" s="222"/>
      <c r="M50" s="222"/>
      <c r="N50" s="222"/>
      <c r="P50" s="222"/>
      <c r="X50" s="222"/>
      <c r="Y50" s="222"/>
      <c r="Z50" s="222"/>
      <c r="AA50" s="222"/>
      <c r="AB50" s="222"/>
      <c r="AC50" s="222"/>
      <c r="AD50" s="222"/>
      <c r="AE50" s="222"/>
      <c r="AF50" s="222"/>
      <c r="AG50" s="222"/>
      <c r="AH50" s="129"/>
      <c r="AI50" s="208"/>
      <c r="AL50" s="215">
        <f>IF(AND(Y51="有",Q26-P32&lt;0),0,Q26-P32)</f>
        <v>0</v>
      </c>
    </row>
    <row r="51" spans="1:38" ht="24" customHeight="1" x14ac:dyDescent="0.4">
      <c r="A51" s="562" t="s">
        <v>7</v>
      </c>
      <c r="B51" s="518" t="s">
        <v>847</v>
      </c>
      <c r="C51" s="519"/>
      <c r="D51" s="519"/>
      <c r="E51" s="519"/>
      <c r="F51" s="519"/>
      <c r="G51" s="519"/>
      <c r="H51" s="519"/>
      <c r="I51" s="519"/>
      <c r="J51" s="519"/>
      <c r="K51" s="519"/>
      <c r="L51" s="519"/>
      <c r="M51" s="519"/>
      <c r="N51" s="519"/>
      <c r="O51" s="524" t="s">
        <v>139</v>
      </c>
      <c r="P51" s="524"/>
      <c r="Q51" s="524"/>
      <c r="R51" s="524"/>
      <c r="S51" s="524"/>
      <c r="T51" s="524"/>
      <c r="U51" s="524"/>
      <c r="V51" s="524"/>
      <c r="W51" s="524"/>
      <c r="X51" s="524"/>
      <c r="Y51" s="524" t="str">
        <f>一番最初に入力!F16</f>
        <v>有</v>
      </c>
      <c r="Z51" s="524"/>
      <c r="AA51" s="524"/>
      <c r="AB51" s="524"/>
      <c r="AC51" s="524"/>
      <c r="AD51" s="524"/>
      <c r="AE51" s="524"/>
      <c r="AF51" s="524"/>
      <c r="AG51" s="524"/>
      <c r="AH51" s="561"/>
      <c r="AI51" s="208"/>
      <c r="AL51" s="215">
        <f>IF(AND(Y51="無",P38-(P34-P35-P36-P37)-P45+P47&lt;0),0,P38-(P34-P35-P36-P37)-P45+P47)</f>
        <v>0</v>
      </c>
    </row>
    <row r="52" spans="1:38" ht="141" customHeight="1" x14ac:dyDescent="0.4">
      <c r="A52" s="563"/>
      <c r="B52" s="520"/>
      <c r="C52" s="521"/>
      <c r="D52" s="521"/>
      <c r="E52" s="521"/>
      <c r="F52" s="521"/>
      <c r="G52" s="521"/>
      <c r="H52" s="521"/>
      <c r="I52" s="521"/>
      <c r="J52" s="521"/>
      <c r="K52" s="521"/>
      <c r="L52" s="521"/>
      <c r="M52" s="521"/>
      <c r="N52" s="521"/>
      <c r="O52" s="522">
        <f>IF(Y51="有",AL50,AL51)</f>
        <v>0</v>
      </c>
      <c r="P52" s="522"/>
      <c r="Q52" s="522"/>
      <c r="R52" s="522"/>
      <c r="S52" s="522"/>
      <c r="T52" s="522"/>
      <c r="U52" s="522"/>
      <c r="V52" s="522"/>
      <c r="W52" s="522"/>
      <c r="X52" s="522"/>
      <c r="Y52" s="522"/>
      <c r="Z52" s="522"/>
      <c r="AA52" s="522"/>
      <c r="AB52" s="522"/>
      <c r="AC52" s="522"/>
      <c r="AD52" s="522"/>
      <c r="AE52" s="522"/>
      <c r="AF52" s="522"/>
      <c r="AG52" s="523"/>
      <c r="AH52" s="144" t="s">
        <v>96</v>
      </c>
    </row>
    <row r="53" spans="1:38" ht="24" customHeight="1" x14ac:dyDescent="0.4">
      <c r="A53" s="141"/>
      <c r="B53" s="28" t="s">
        <v>848</v>
      </c>
      <c r="C53" s="28"/>
      <c r="D53" s="28"/>
      <c r="E53" s="28"/>
      <c r="F53" s="28"/>
      <c r="G53" s="28"/>
      <c r="H53" s="28"/>
      <c r="I53" s="28"/>
      <c r="J53" s="28"/>
      <c r="K53" s="28"/>
      <c r="L53" s="28"/>
      <c r="M53" s="28"/>
      <c r="N53" s="28"/>
      <c r="O53" s="168"/>
      <c r="P53" s="168"/>
      <c r="Q53" s="168"/>
      <c r="R53" s="168"/>
      <c r="S53" s="168"/>
      <c r="T53" s="168"/>
      <c r="U53" s="168"/>
      <c r="V53" s="168"/>
      <c r="W53" s="168"/>
      <c r="X53" s="168"/>
      <c r="Y53" s="168"/>
      <c r="Z53" s="168"/>
      <c r="AA53" s="168"/>
      <c r="AB53" s="168"/>
      <c r="AC53" s="168"/>
      <c r="AD53" s="168"/>
      <c r="AE53" s="168"/>
      <c r="AF53" s="168"/>
      <c r="AG53" s="168"/>
      <c r="AH53" s="142"/>
    </row>
    <row r="54" spans="1:38" ht="24" customHeight="1" x14ac:dyDescent="0.4">
      <c r="A54" s="548" t="s">
        <v>4</v>
      </c>
      <c r="B54" s="549" t="s">
        <v>97</v>
      </c>
      <c r="C54" s="550"/>
      <c r="D54" s="550"/>
      <c r="E54" s="550"/>
      <c r="F54" s="550"/>
      <c r="G54" s="550"/>
      <c r="H54" s="550"/>
      <c r="I54" s="550"/>
      <c r="J54" s="550"/>
      <c r="K54" s="550"/>
      <c r="L54" s="550"/>
      <c r="M54" s="550"/>
      <c r="N54" s="550"/>
      <c r="O54" s="551" t="s">
        <v>37</v>
      </c>
      <c r="P54" s="551"/>
      <c r="Q54" s="551"/>
      <c r="R54" s="551"/>
      <c r="S54" s="551"/>
      <c r="T54" s="551"/>
      <c r="U54" s="551"/>
      <c r="V54" s="551"/>
      <c r="W54" s="551"/>
      <c r="X54" s="551"/>
      <c r="Y54" s="551" t="s">
        <v>38</v>
      </c>
      <c r="Z54" s="551"/>
      <c r="AA54" s="551"/>
      <c r="AB54" s="551"/>
      <c r="AC54" s="551"/>
      <c r="AD54" s="551"/>
      <c r="AE54" s="551"/>
      <c r="AF54" s="551"/>
      <c r="AG54" s="551"/>
      <c r="AH54" s="564"/>
      <c r="AK54" s="6" t="str">
        <f>Y55&amp;AA55&amp;AC55&amp;AE55&amp;AG55</f>
        <v>令和年月</v>
      </c>
    </row>
    <row r="55" spans="1:38" ht="24" customHeight="1" x14ac:dyDescent="0.4">
      <c r="A55" s="548"/>
      <c r="B55" s="549"/>
      <c r="C55" s="550"/>
      <c r="D55" s="550"/>
      <c r="E55" s="550"/>
      <c r="F55" s="550"/>
      <c r="G55" s="550"/>
      <c r="H55" s="550"/>
      <c r="I55" s="550"/>
      <c r="J55" s="550"/>
      <c r="K55" s="550"/>
      <c r="L55" s="550"/>
      <c r="M55" s="550"/>
      <c r="N55" s="550"/>
      <c r="O55" s="552" t="str">
        <f>IF(O52&lt;0,"",IF(AK54="令和4年4月","有",IF(AK54="令和4年5月","有",IF(AK54="令和4年6月","有",IF(AK54="令和4年7月","有",IF(AK54="令和4年8月","有",IF(AK54="令和4年8月","有",IF(AK54="令和4年9月","有",IF(AK54="令和4年10月","有",IF(AK54="令和4年11月","有",IF(AK54="令和4年12月","有",IF(AK54="令和5年1月","有",IF(AK54="令和5年2月","有",IF(AK54="令和5年3月","有","無"))))))))))))))</f>
        <v>無</v>
      </c>
      <c r="P55" s="552"/>
      <c r="Q55" s="552"/>
      <c r="R55" s="552"/>
      <c r="S55" s="552"/>
      <c r="T55" s="552"/>
      <c r="U55" s="552"/>
      <c r="V55" s="552"/>
      <c r="W55" s="552"/>
      <c r="X55" s="552"/>
      <c r="Y55" s="553" t="s">
        <v>127</v>
      </c>
      <c r="Z55" s="554"/>
      <c r="AA55" s="570"/>
      <c r="AB55" s="570"/>
      <c r="AC55" s="220" t="s">
        <v>91</v>
      </c>
      <c r="AD55" s="36"/>
      <c r="AE55" s="555"/>
      <c r="AF55" s="555"/>
      <c r="AG55" s="568" t="s">
        <v>40</v>
      </c>
      <c r="AH55" s="569"/>
    </row>
    <row r="56" spans="1:38" ht="16.5" customHeight="1" x14ac:dyDescent="0.4">
      <c r="A56" s="453" t="s">
        <v>5</v>
      </c>
      <c r="B56" s="528" t="s">
        <v>6</v>
      </c>
      <c r="C56" s="529"/>
      <c r="D56" s="529"/>
      <c r="E56" s="529"/>
      <c r="F56" s="529"/>
      <c r="G56" s="529"/>
      <c r="H56" s="529"/>
      <c r="I56" s="13"/>
      <c r="J56" s="14"/>
      <c r="K56" s="14"/>
      <c r="L56" s="14"/>
      <c r="M56" s="14"/>
      <c r="N56" s="15"/>
      <c r="O56" s="172"/>
      <c r="P56" s="455" t="s">
        <v>29</v>
      </c>
      <c r="Q56" s="456"/>
      <c r="R56" s="456"/>
      <c r="S56" s="456"/>
      <c r="T56" s="456"/>
      <c r="U56" s="456"/>
      <c r="V56" s="456"/>
      <c r="W56" s="456"/>
      <c r="X56" s="456"/>
      <c r="Y56" s="456"/>
      <c r="Z56" s="456"/>
      <c r="AA56" s="456"/>
      <c r="AB56" s="456"/>
      <c r="AC56" s="456"/>
      <c r="AD56" s="456"/>
      <c r="AE56" s="456"/>
      <c r="AF56" s="456"/>
      <c r="AG56" s="456"/>
      <c r="AH56" s="457"/>
    </row>
    <row r="57" spans="1:38" ht="16.5" customHeight="1" x14ac:dyDescent="0.4">
      <c r="A57" s="453"/>
      <c r="B57" s="530" t="s">
        <v>100</v>
      </c>
      <c r="C57" s="531"/>
      <c r="D57" s="531"/>
      <c r="E57" s="531"/>
      <c r="F57" s="531"/>
      <c r="G57" s="531"/>
      <c r="H57" s="531"/>
      <c r="I57" s="531"/>
      <c r="J57" s="531"/>
      <c r="K57" s="531"/>
      <c r="L57" s="531"/>
      <c r="M57" s="531"/>
      <c r="N57" s="532"/>
      <c r="O57" s="172"/>
      <c r="P57" s="536" t="s">
        <v>31</v>
      </c>
      <c r="Q57" s="537"/>
      <c r="R57" s="537"/>
      <c r="S57" s="537"/>
      <c r="T57" s="537"/>
      <c r="U57" s="537"/>
      <c r="V57" s="537"/>
      <c r="W57" s="537"/>
      <c r="X57" s="537"/>
      <c r="Y57" s="537"/>
      <c r="Z57" s="537"/>
      <c r="AA57" s="537"/>
      <c r="AB57" s="537"/>
      <c r="AC57" s="537"/>
      <c r="AD57" s="537"/>
      <c r="AE57" s="537"/>
      <c r="AF57" s="537"/>
      <c r="AG57" s="537"/>
      <c r="AH57" s="538"/>
    </row>
    <row r="58" spans="1:38" ht="16.5" customHeight="1" x14ac:dyDescent="0.4">
      <c r="A58" s="453"/>
      <c r="B58" s="530"/>
      <c r="C58" s="531"/>
      <c r="D58" s="531"/>
      <c r="E58" s="531"/>
      <c r="F58" s="531"/>
      <c r="G58" s="531"/>
      <c r="H58" s="531"/>
      <c r="I58" s="531"/>
      <c r="J58" s="531"/>
      <c r="K58" s="531"/>
      <c r="L58" s="531"/>
      <c r="M58" s="531"/>
      <c r="N58" s="532"/>
      <c r="O58" s="172"/>
      <c r="P58" s="536" t="s">
        <v>30</v>
      </c>
      <c r="Q58" s="537"/>
      <c r="R58" s="537"/>
      <c r="S58" s="537"/>
      <c r="T58" s="537"/>
      <c r="U58" s="537"/>
      <c r="V58" s="537"/>
      <c r="W58" s="537"/>
      <c r="X58" s="537"/>
      <c r="Y58" s="537"/>
      <c r="Z58" s="537"/>
      <c r="AA58" s="537"/>
      <c r="AB58" s="537"/>
      <c r="AC58" s="537"/>
      <c r="AD58" s="537"/>
      <c r="AE58" s="537"/>
      <c r="AF58" s="537"/>
      <c r="AG58" s="537"/>
      <c r="AH58" s="538"/>
    </row>
    <row r="59" spans="1:38" ht="16.5" customHeight="1" x14ac:dyDescent="0.4">
      <c r="A59" s="453"/>
      <c r="B59" s="533"/>
      <c r="C59" s="534"/>
      <c r="D59" s="534"/>
      <c r="E59" s="534"/>
      <c r="F59" s="534"/>
      <c r="G59" s="534"/>
      <c r="H59" s="534"/>
      <c r="I59" s="534"/>
      <c r="J59" s="534"/>
      <c r="K59" s="534"/>
      <c r="L59" s="534"/>
      <c r="M59" s="534"/>
      <c r="N59" s="535"/>
      <c r="O59" s="172"/>
      <c r="P59" s="525" t="s">
        <v>32</v>
      </c>
      <c r="Q59" s="526"/>
      <c r="R59" s="526"/>
      <c r="S59" s="526"/>
      <c r="T59" s="526"/>
      <c r="U59" s="526"/>
      <c r="V59" s="526"/>
      <c r="W59" s="526"/>
      <c r="X59" s="526"/>
      <c r="Y59" s="526"/>
      <c r="Z59" s="526"/>
      <c r="AA59" s="526"/>
      <c r="AB59" s="526"/>
      <c r="AC59" s="526"/>
      <c r="AD59" s="526"/>
      <c r="AE59" s="526"/>
      <c r="AF59" s="526"/>
      <c r="AG59" s="526"/>
      <c r="AH59" s="527"/>
    </row>
    <row r="60" spans="1:38" ht="16.5" customHeight="1" x14ac:dyDescent="0.4">
      <c r="A60" s="453"/>
      <c r="B60" s="544" t="s">
        <v>11</v>
      </c>
      <c r="C60" s="545"/>
      <c r="D60" s="545"/>
      <c r="E60" s="545"/>
      <c r="F60" s="545"/>
      <c r="G60" s="545"/>
      <c r="H60" s="545"/>
      <c r="I60" s="545"/>
      <c r="J60" s="545"/>
      <c r="K60" s="545"/>
      <c r="L60" s="545"/>
      <c r="M60" s="545"/>
      <c r="N60" s="545"/>
      <c r="O60" s="515"/>
      <c r="P60" s="516"/>
      <c r="Q60" s="516"/>
      <c r="R60" s="516"/>
      <c r="S60" s="516"/>
      <c r="T60" s="516"/>
      <c r="U60" s="516"/>
      <c r="V60" s="516"/>
      <c r="W60" s="516"/>
      <c r="X60" s="516"/>
      <c r="Y60" s="516"/>
      <c r="Z60" s="516"/>
      <c r="AA60" s="516"/>
      <c r="AB60" s="516"/>
      <c r="AC60" s="516"/>
      <c r="AD60" s="516"/>
      <c r="AE60" s="516"/>
      <c r="AF60" s="516"/>
      <c r="AG60" s="516"/>
      <c r="AH60" s="517"/>
    </row>
    <row r="61" spans="1:38" ht="16.5" customHeight="1" x14ac:dyDescent="0.4">
      <c r="A61" s="453"/>
      <c r="B61" s="544"/>
      <c r="C61" s="545"/>
      <c r="D61" s="545"/>
      <c r="E61" s="545"/>
      <c r="F61" s="545"/>
      <c r="G61" s="545"/>
      <c r="H61" s="545"/>
      <c r="I61" s="545"/>
      <c r="J61" s="545"/>
      <c r="K61" s="545"/>
      <c r="L61" s="545"/>
      <c r="M61" s="545"/>
      <c r="N61" s="545"/>
      <c r="O61" s="541"/>
      <c r="P61" s="542"/>
      <c r="Q61" s="542"/>
      <c r="R61" s="542"/>
      <c r="S61" s="542"/>
      <c r="T61" s="542"/>
      <c r="U61" s="542"/>
      <c r="V61" s="542"/>
      <c r="W61" s="542"/>
      <c r="X61" s="542"/>
      <c r="Y61" s="542"/>
      <c r="Z61" s="542"/>
      <c r="AA61" s="542"/>
      <c r="AB61" s="542"/>
      <c r="AC61" s="542"/>
      <c r="AD61" s="542"/>
      <c r="AE61" s="542"/>
      <c r="AF61" s="542"/>
      <c r="AG61" s="542"/>
      <c r="AH61" s="543"/>
    </row>
    <row r="62" spans="1:38" ht="16.5" customHeight="1" thickBot="1" x14ac:dyDescent="0.45">
      <c r="A62" s="454"/>
      <c r="B62" s="546"/>
      <c r="C62" s="547"/>
      <c r="D62" s="547"/>
      <c r="E62" s="547"/>
      <c r="F62" s="547"/>
      <c r="G62" s="547"/>
      <c r="H62" s="547"/>
      <c r="I62" s="547"/>
      <c r="J62" s="547"/>
      <c r="K62" s="547"/>
      <c r="L62" s="547"/>
      <c r="M62" s="547"/>
      <c r="N62" s="547"/>
      <c r="O62" s="565"/>
      <c r="P62" s="566"/>
      <c r="Q62" s="566"/>
      <c r="R62" s="566"/>
      <c r="S62" s="566"/>
      <c r="T62" s="566"/>
      <c r="U62" s="566"/>
      <c r="V62" s="566"/>
      <c r="W62" s="566"/>
      <c r="X62" s="566"/>
      <c r="Y62" s="566"/>
      <c r="Z62" s="566"/>
      <c r="AA62" s="566"/>
      <c r="AB62" s="566"/>
      <c r="AC62" s="566"/>
      <c r="AD62" s="566"/>
      <c r="AE62" s="566"/>
      <c r="AF62" s="566"/>
      <c r="AG62" s="566"/>
      <c r="AH62" s="567"/>
    </row>
    <row r="63" spans="1:38" ht="24" customHeight="1" x14ac:dyDescent="0.4">
      <c r="A63" s="130"/>
      <c r="B63" s="176" t="s">
        <v>939</v>
      </c>
      <c r="C63" s="219"/>
      <c r="D63" s="219"/>
      <c r="E63" s="219"/>
      <c r="F63" s="219"/>
      <c r="G63" s="219"/>
      <c r="H63" s="219"/>
      <c r="I63" s="219"/>
      <c r="J63" s="219"/>
      <c r="K63" s="219"/>
      <c r="L63" s="219"/>
      <c r="M63" s="219"/>
      <c r="N63" s="219"/>
      <c r="O63" s="169"/>
      <c r="P63" s="169"/>
      <c r="Q63" s="169"/>
      <c r="R63" s="169"/>
      <c r="S63" s="169"/>
      <c r="T63" s="169"/>
      <c r="U63" s="169"/>
      <c r="V63" s="169"/>
      <c r="W63" s="169"/>
      <c r="X63" s="169"/>
      <c r="Y63" s="169"/>
      <c r="Z63" s="169"/>
      <c r="AA63" s="169"/>
      <c r="AB63" s="169"/>
      <c r="AC63" s="169"/>
      <c r="AD63" s="169"/>
      <c r="AE63" s="169"/>
      <c r="AF63" s="169"/>
      <c r="AG63" s="169"/>
      <c r="AH63" s="169"/>
      <c r="AI63" s="208"/>
    </row>
    <row r="64" spans="1:38" ht="24" customHeight="1" x14ac:dyDescent="0.4">
      <c r="A64" s="130"/>
      <c r="B64" s="219"/>
      <c r="C64" s="219"/>
      <c r="D64" s="219"/>
      <c r="E64" s="219"/>
      <c r="F64" s="219"/>
      <c r="G64" s="219"/>
      <c r="H64" s="219"/>
      <c r="I64" s="219"/>
      <c r="J64" s="219"/>
      <c r="K64" s="219"/>
      <c r="L64" s="219"/>
      <c r="M64" s="219"/>
      <c r="N64" s="219"/>
      <c r="O64" s="169"/>
      <c r="P64" s="169"/>
      <c r="Q64" s="169"/>
      <c r="R64" s="169"/>
      <c r="S64" s="169"/>
      <c r="T64" s="169"/>
      <c r="U64" s="169"/>
      <c r="V64" s="169"/>
      <c r="W64" s="169"/>
      <c r="X64" s="169"/>
      <c r="Y64" s="169"/>
      <c r="Z64" s="169"/>
      <c r="AA64" s="169"/>
      <c r="AB64" s="169"/>
      <c r="AC64" s="169"/>
      <c r="AD64" s="169"/>
      <c r="AE64" s="169"/>
      <c r="AF64" s="169"/>
      <c r="AG64" s="169"/>
      <c r="AH64" s="169"/>
      <c r="AI64" s="208"/>
    </row>
    <row r="65" spans="1:35" ht="24" customHeight="1" x14ac:dyDescent="0.4">
      <c r="A65" s="130"/>
      <c r="B65" s="140" t="s">
        <v>98</v>
      </c>
      <c r="C65" s="219"/>
      <c r="D65" s="219"/>
      <c r="E65" s="219"/>
      <c r="F65" s="219"/>
      <c r="G65" s="219"/>
      <c r="H65" s="219"/>
      <c r="I65" s="219"/>
      <c r="J65" s="219"/>
      <c r="K65" s="219"/>
      <c r="L65" s="219"/>
      <c r="M65" s="219"/>
      <c r="N65" s="219"/>
      <c r="O65" s="169"/>
      <c r="P65" s="169"/>
      <c r="Q65" s="169"/>
      <c r="R65" s="169"/>
      <c r="S65" s="169"/>
      <c r="T65" s="169"/>
      <c r="U65" s="169"/>
      <c r="V65" s="169"/>
      <c r="W65" s="169"/>
      <c r="X65" s="169"/>
      <c r="Y65" s="169"/>
      <c r="Z65" s="169"/>
      <c r="AA65" s="169"/>
      <c r="AB65" s="169"/>
      <c r="AC65" s="169"/>
      <c r="AD65" s="169"/>
      <c r="AE65" s="169"/>
      <c r="AF65" s="169"/>
      <c r="AG65" s="169"/>
      <c r="AH65" s="169"/>
      <c r="AI65" s="208"/>
    </row>
    <row r="66" spans="1:35" ht="24" customHeight="1" x14ac:dyDescent="0.4">
      <c r="A66" s="130"/>
      <c r="B66" s="219"/>
      <c r="C66" s="219"/>
      <c r="D66" s="219"/>
      <c r="E66" s="219"/>
      <c r="F66" s="219"/>
      <c r="G66" s="219"/>
      <c r="H66" s="219"/>
      <c r="I66" s="219"/>
      <c r="J66" s="219"/>
      <c r="K66" s="219"/>
      <c r="L66" s="219"/>
      <c r="M66" s="219"/>
      <c r="N66" s="219"/>
      <c r="O66" s="169"/>
      <c r="P66" s="539" t="s">
        <v>28</v>
      </c>
      <c r="Q66" s="539"/>
      <c r="R66" s="539"/>
      <c r="S66" s="540">
        <v>6</v>
      </c>
      <c r="T66" s="540"/>
      <c r="U66" s="138" t="s">
        <v>20</v>
      </c>
      <c r="V66" s="540">
        <v>3</v>
      </c>
      <c r="W66" s="540"/>
      <c r="X66" s="138" t="s">
        <v>21</v>
      </c>
      <c r="Y66" s="540">
        <v>31</v>
      </c>
      <c r="Z66" s="540"/>
      <c r="AA66" s="139" t="s">
        <v>22</v>
      </c>
      <c r="AB66" s="7"/>
      <c r="AC66" s="7"/>
      <c r="AD66" s="169"/>
      <c r="AE66" s="169"/>
      <c r="AF66" s="169"/>
      <c r="AG66" s="169"/>
      <c r="AH66" s="169"/>
      <c r="AI66" s="208"/>
    </row>
    <row r="67" spans="1:35" ht="24" customHeight="1" x14ac:dyDescent="0.4">
      <c r="A67" s="130"/>
      <c r="B67" s="219"/>
      <c r="C67" s="219"/>
      <c r="D67" s="219"/>
      <c r="E67" s="219"/>
      <c r="F67" s="219"/>
      <c r="G67" s="219"/>
      <c r="H67" s="219"/>
      <c r="I67" s="219"/>
      <c r="J67" s="219"/>
      <c r="K67" s="219"/>
      <c r="L67" s="219"/>
      <c r="M67" s="219"/>
      <c r="N67" s="219"/>
      <c r="O67" s="169"/>
      <c r="P67" s="169"/>
      <c r="Q67" s="169"/>
      <c r="R67" s="169"/>
      <c r="S67" s="169"/>
      <c r="T67" s="169"/>
      <c r="U67" s="169"/>
      <c r="V67" s="169"/>
      <c r="W67" s="169"/>
      <c r="X67" s="169"/>
      <c r="Y67" s="169"/>
      <c r="Z67" s="169"/>
      <c r="AA67" s="169"/>
      <c r="AB67" s="169"/>
      <c r="AC67" s="169"/>
      <c r="AD67" s="169"/>
      <c r="AE67" s="169"/>
      <c r="AF67" s="169"/>
      <c r="AG67" s="169"/>
      <c r="AH67" s="169"/>
      <c r="AI67" s="208"/>
    </row>
    <row r="68" spans="1:35" ht="19.5" x14ac:dyDescent="0.4">
      <c r="A68" s="7"/>
      <c r="B68" s="7"/>
      <c r="C68" s="7"/>
      <c r="D68" s="7"/>
      <c r="E68" s="7"/>
      <c r="F68" s="7"/>
      <c r="G68" s="7"/>
      <c r="H68" s="7"/>
      <c r="I68" s="7"/>
      <c r="J68" s="7"/>
      <c r="K68" s="7"/>
      <c r="L68" s="7"/>
      <c r="M68" s="7"/>
      <c r="N68" s="7"/>
      <c r="O68" s="7"/>
      <c r="P68" s="7"/>
      <c r="Q68" s="508" t="s">
        <v>8</v>
      </c>
      <c r="R68" s="508"/>
      <c r="S68" s="508"/>
      <c r="T68" s="508"/>
      <c r="U68" s="508"/>
      <c r="V68" s="508"/>
      <c r="W68" s="508"/>
      <c r="X68" s="513" t="str">
        <f>IFERROR(VLOOKUP(一番最初に入力!C8,【適宜更新してください】法人情報!1:1048576,5,0),"")</f>
        <v/>
      </c>
      <c r="Y68" s="513"/>
      <c r="Z68" s="513"/>
      <c r="AA68" s="513"/>
      <c r="AB68" s="513"/>
      <c r="AC68" s="513"/>
      <c r="AD68" s="513"/>
      <c r="AE68" s="513"/>
      <c r="AF68" s="513"/>
      <c r="AG68" s="513"/>
      <c r="AH68" s="513"/>
    </row>
    <row r="69" spans="1:35" ht="19.5" x14ac:dyDescent="0.4">
      <c r="A69" s="7"/>
      <c r="B69" s="7"/>
      <c r="C69" s="7"/>
      <c r="D69" s="7"/>
      <c r="E69" s="7"/>
      <c r="F69" s="7"/>
      <c r="G69" s="7"/>
      <c r="H69" s="7"/>
      <c r="I69" s="7"/>
      <c r="J69" s="7"/>
      <c r="K69" s="7"/>
      <c r="L69" s="7"/>
      <c r="M69" s="7"/>
      <c r="N69" s="7"/>
      <c r="O69" s="7"/>
      <c r="P69" s="7"/>
      <c r="Q69" s="508" t="s">
        <v>9</v>
      </c>
      <c r="R69" s="508"/>
      <c r="S69" s="508"/>
      <c r="T69" s="508"/>
      <c r="U69" s="508"/>
      <c r="V69" s="508"/>
      <c r="W69" s="508"/>
      <c r="X69" s="514"/>
      <c r="Y69" s="514"/>
      <c r="Z69" s="514"/>
      <c r="AA69" s="514"/>
      <c r="AB69" s="514"/>
      <c r="AC69" s="514"/>
      <c r="AD69" s="514"/>
      <c r="AE69" s="514"/>
      <c r="AF69" s="514"/>
      <c r="AG69" s="514"/>
      <c r="AH69" s="514"/>
    </row>
    <row r="70" spans="1:35" ht="19.5" x14ac:dyDescent="0.4">
      <c r="A70" s="7"/>
      <c r="B70" s="7"/>
      <c r="C70" s="7"/>
      <c r="D70" s="7"/>
      <c r="E70" s="7"/>
      <c r="F70" s="7"/>
      <c r="G70" s="7"/>
      <c r="H70" s="7"/>
      <c r="I70" s="7"/>
      <c r="J70" s="7"/>
      <c r="K70" s="7"/>
      <c r="L70" s="7"/>
      <c r="M70" s="7"/>
      <c r="N70" s="7"/>
      <c r="O70" s="7"/>
      <c r="P70" s="7"/>
      <c r="Q70" s="7"/>
      <c r="R70" s="7"/>
      <c r="S70" s="7"/>
      <c r="T70" s="7"/>
      <c r="U70" s="7"/>
      <c r="V70" s="7"/>
      <c r="W70" s="7"/>
      <c r="X70" s="7"/>
      <c r="Y70" s="7"/>
      <c r="Z70" s="7"/>
      <c r="AA70" s="7"/>
      <c r="AB70" s="7"/>
      <c r="AC70" s="7"/>
      <c r="AD70" s="7"/>
      <c r="AE70" s="7"/>
      <c r="AF70" s="7"/>
      <c r="AG70" s="7"/>
      <c r="AH70" s="169"/>
    </row>
    <row r="71" spans="1:35" ht="33" customHeight="1" x14ac:dyDescent="0.4"/>
  </sheetData>
  <sheetProtection algorithmName="SHA-512" hashValue="iM2kLrvKyAesd7Xvsn5fBkm0mV1BSzf/Pgvs67isnIR5QqpSzmxawlXWwcUlh+YoLTgata6OS7f1PjMSxtnw1A==" saltValue="TbzB/en5Hw4hqwK8rOxdNQ==" spinCount="100000" sheet="1" formatCells="0" formatColumns="0" formatRows="0"/>
  <mergeCells count="121">
    <mergeCell ref="A11:A13"/>
    <mergeCell ref="B13:N13"/>
    <mergeCell ref="AG12:AH12"/>
    <mergeCell ref="A2:D2"/>
    <mergeCell ref="AA4:AH4"/>
    <mergeCell ref="U5:Z5"/>
    <mergeCell ref="AA5:AH5"/>
    <mergeCell ref="B9:N9"/>
    <mergeCell ref="O9:AG9"/>
    <mergeCell ref="B10:N10"/>
    <mergeCell ref="O10:AG10"/>
    <mergeCell ref="Y11:AH11"/>
    <mergeCell ref="O12:X12"/>
    <mergeCell ref="O1:Q1"/>
    <mergeCell ref="U2:AH2"/>
    <mergeCell ref="U3:AH3"/>
    <mergeCell ref="B14:H14"/>
    <mergeCell ref="B15:N17"/>
    <mergeCell ref="B18:N20"/>
    <mergeCell ref="P15:AH15"/>
    <mergeCell ref="P16:AH16"/>
    <mergeCell ref="P17:AH17"/>
    <mergeCell ref="O18:AH18"/>
    <mergeCell ref="O19:AH19"/>
    <mergeCell ref="O20:AH20"/>
    <mergeCell ref="AE1:AH1"/>
    <mergeCell ref="N2:T2"/>
    <mergeCell ref="N3:T3"/>
    <mergeCell ref="N4:T5"/>
    <mergeCell ref="Y12:Z12"/>
    <mergeCell ref="AE12:AF12"/>
    <mergeCell ref="AA12:AB12"/>
    <mergeCell ref="O13:AH13"/>
    <mergeCell ref="H7:I7"/>
    <mergeCell ref="U4:Z4"/>
    <mergeCell ref="B11:N12"/>
    <mergeCell ref="O11:X11"/>
    <mergeCell ref="A54:A55"/>
    <mergeCell ref="B54:N55"/>
    <mergeCell ref="O54:X54"/>
    <mergeCell ref="O55:X55"/>
    <mergeCell ref="Y55:Z55"/>
    <mergeCell ref="AE55:AF55"/>
    <mergeCell ref="P58:AH58"/>
    <mergeCell ref="A32:A41"/>
    <mergeCell ref="B32:O32"/>
    <mergeCell ref="C41:O41"/>
    <mergeCell ref="A56:A62"/>
    <mergeCell ref="Y51:AH51"/>
    <mergeCell ref="A51:A52"/>
    <mergeCell ref="Y54:AH54"/>
    <mergeCell ref="O62:AH62"/>
    <mergeCell ref="AG55:AH55"/>
    <mergeCell ref="AA55:AB55"/>
    <mergeCell ref="P39:AG39"/>
    <mergeCell ref="D37:O37"/>
    <mergeCell ref="P37:AG37"/>
    <mergeCell ref="Q69:W69"/>
    <mergeCell ref="Q68:W68"/>
    <mergeCell ref="B33:B41"/>
    <mergeCell ref="C33:O33"/>
    <mergeCell ref="B46:O46"/>
    <mergeCell ref="E47:O47"/>
    <mergeCell ref="X68:AH68"/>
    <mergeCell ref="X69:AH69"/>
    <mergeCell ref="O60:AH60"/>
    <mergeCell ref="P47:AG47"/>
    <mergeCell ref="B51:N52"/>
    <mergeCell ref="O52:AG52"/>
    <mergeCell ref="O51:X51"/>
    <mergeCell ref="P59:AH59"/>
    <mergeCell ref="B56:H56"/>
    <mergeCell ref="P56:AH56"/>
    <mergeCell ref="B57:N59"/>
    <mergeCell ref="P57:AH57"/>
    <mergeCell ref="P66:R66"/>
    <mergeCell ref="S66:T66"/>
    <mergeCell ref="V66:W66"/>
    <mergeCell ref="Y66:Z66"/>
    <mergeCell ref="O61:AH61"/>
    <mergeCell ref="B60:N62"/>
    <mergeCell ref="A24:A27"/>
    <mergeCell ref="B24:P24"/>
    <mergeCell ref="P46:AG46"/>
    <mergeCell ref="A46:A47"/>
    <mergeCell ref="B28:P28"/>
    <mergeCell ref="B26:B27"/>
    <mergeCell ref="Q24:AG24"/>
    <mergeCell ref="Q25:AG25"/>
    <mergeCell ref="Q26:AG26"/>
    <mergeCell ref="Q27:AG27"/>
    <mergeCell ref="Q28:AH28"/>
    <mergeCell ref="D26:P26"/>
    <mergeCell ref="D27:P27"/>
    <mergeCell ref="C26:C27"/>
    <mergeCell ref="P40:AG40"/>
    <mergeCell ref="B29:AH29"/>
    <mergeCell ref="B21:AH21"/>
    <mergeCell ref="A14:A20"/>
    <mergeCell ref="P14:AH14"/>
    <mergeCell ref="E39:O39"/>
    <mergeCell ref="P41:AG41"/>
    <mergeCell ref="A44:A45"/>
    <mergeCell ref="B44:O44"/>
    <mergeCell ref="E45:O45"/>
    <mergeCell ref="D35:O35"/>
    <mergeCell ref="D36:O36"/>
    <mergeCell ref="D38:O38"/>
    <mergeCell ref="E40:O40"/>
    <mergeCell ref="B25:P25"/>
    <mergeCell ref="P32:AG32"/>
    <mergeCell ref="P44:AG44"/>
    <mergeCell ref="P45:AG45"/>
    <mergeCell ref="C34:C40"/>
    <mergeCell ref="D34:O34"/>
    <mergeCell ref="D39:D40"/>
    <mergeCell ref="P33:AG33"/>
    <mergeCell ref="P34:AG34"/>
    <mergeCell ref="P35:AG35"/>
    <mergeCell ref="P36:AG36"/>
    <mergeCell ref="P38:AG38"/>
  </mergeCells>
  <phoneticPr fontId="6"/>
  <conditionalFormatting sqref="O13:AH13">
    <cfRule type="expression" dxfId="9" priority="6">
      <formula>$O$12="有"</formula>
    </cfRule>
  </conditionalFormatting>
  <conditionalFormatting sqref="A10:AH20">
    <cfRule type="expression" dxfId="8" priority="8">
      <formula>$O$9=0</formula>
    </cfRule>
  </conditionalFormatting>
  <conditionalFormatting sqref="A54:AH62">
    <cfRule type="expression" dxfId="7" priority="5">
      <formula>$O$52&lt;=0</formula>
    </cfRule>
  </conditionalFormatting>
  <dataValidations count="3">
    <dataValidation type="list" allowBlank="1" showInputMessage="1" showErrorMessage="1" sqref="O14:O17 O56:O59">
      <formula1>"　,〇"</formula1>
    </dataValidation>
    <dataValidation type="list" allowBlank="1" showInputMessage="1" showErrorMessage="1" sqref="O55:X55">
      <formula1>"有,無"</formula1>
    </dataValidation>
    <dataValidation type="list" allowBlank="1" showInputMessage="1" showErrorMessage="1" sqref="P31 O31:O41">
      <formula1>"平成,令和"</formula1>
    </dataValidation>
  </dataValidations>
  <pageMargins left="0.82677165354330717" right="0.23622047244094491" top="0.74803149606299213" bottom="0.74803149606299213" header="0.31496062992125984" footer="0.31496062992125984"/>
  <pageSetup paperSize="9" scale="81" fitToHeight="2" orientation="portrait" useFirstPageNumber="1" r:id="rId1"/>
  <headerFooter>
    <oddFooter>&amp;C&amp;P / 2</oddFooter>
  </headerFooter>
  <rowBreaks count="1" manualBreakCount="1">
    <brk id="42" max="34" man="1"/>
  </rowBreaks>
  <drawing r:id="rId2"/>
  <legacyDrawing r:id="rId3"/>
  <extLst>
    <ext xmlns:x14="http://schemas.microsoft.com/office/spreadsheetml/2009/9/main" uri="{78C0D931-6437-407d-A8EE-F0AAD7539E65}">
      <x14:conditionalFormattings>
        <x14:conditionalFormatting xmlns:xm="http://schemas.microsoft.com/office/excel/2006/main">
          <x14:cfRule type="expression" priority="3" id="{98FB375A-BEBE-4E73-AE03-A3F8C72F1A0D}">
            <xm:f>一番最初に入力!$F$16="無"</xm:f>
            <x14:dxf>
              <fill>
                <patternFill>
                  <bgColor theme="1" tint="0.14996795556505021"/>
                </patternFill>
              </fill>
            </x14:dxf>
          </x14:cfRule>
          <xm:sqref>A24:AH25 A26:D26 Q26:AH27 A27:B27 D27</xm:sqref>
        </x14:conditionalFormatting>
        <x14:conditionalFormatting xmlns:xm="http://schemas.microsoft.com/office/excel/2006/main">
          <x14:cfRule type="expression" priority="2" id="{7B20A4B3-460D-4FBD-8A5D-32D64653020E}">
            <xm:f>一番最初に入力!$F$16="無"</xm:f>
            <x14:dxf>
              <fill>
                <patternFill>
                  <bgColor theme="1" tint="0.14996795556505021"/>
                </patternFill>
              </fill>
            </x14:dxf>
          </x14:cfRule>
          <xm:sqref>P32:AH33</xm:sqref>
        </x14:conditionalFormatting>
        <x14:conditionalFormatting xmlns:xm="http://schemas.microsoft.com/office/excel/2006/main">
          <x14:cfRule type="expression" priority="1" id="{6D4DD458-9A9E-49D5-9F10-D5FDF17CC5DC}">
            <xm:f>一番最初に入力!$F$16="無"</xm:f>
            <x14:dxf>
              <fill>
                <patternFill>
                  <bgColor theme="1" tint="0.14996795556505021"/>
                </patternFill>
              </fill>
            </x14:dxf>
          </x14:cfRule>
          <xm:sqref>P41:AH41</xm:sqref>
        </x14:conditionalFormatting>
      </x14:conditionalFormatting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1:AT142"/>
  <sheetViews>
    <sheetView showZeros="0" view="pageBreakPreview" zoomScale="50" zoomScaleNormal="100" zoomScaleSheetLayoutView="50" workbookViewId="0">
      <selection activeCell="K6" sqref="K6"/>
    </sheetView>
  </sheetViews>
  <sheetFormatPr defaultColWidth="9.125" defaultRowHeight="16.5" x14ac:dyDescent="0.35"/>
  <cols>
    <col min="1" max="1" width="5.25" style="38" customWidth="1"/>
    <col min="2" max="4" width="6.125" style="38" customWidth="1"/>
    <col min="5" max="5" width="4.875" style="38" customWidth="1"/>
    <col min="6" max="6" width="8.625" style="39" customWidth="1"/>
    <col min="7" max="7" width="5.625" style="38" customWidth="1"/>
    <col min="8" max="8" width="4.875" style="38" customWidth="1"/>
    <col min="9" max="9" width="5.625" style="38" customWidth="1"/>
    <col min="10" max="10" width="4.875" style="39" customWidth="1"/>
    <col min="11" max="13" width="8.25" style="38" customWidth="1"/>
    <col min="14" max="14" width="6.25" style="38" customWidth="1"/>
    <col min="15" max="17" width="10.75" style="38" customWidth="1"/>
    <col min="18" max="20" width="10.875" style="38" customWidth="1"/>
    <col min="21" max="22" width="10.5" style="38" customWidth="1"/>
    <col min="23" max="23" width="11.5" style="38" customWidth="1"/>
    <col min="24" max="25" width="10.75" style="38" customWidth="1"/>
    <col min="26" max="26" width="12" style="38" customWidth="1"/>
    <col min="27" max="30" width="11.625" style="38" customWidth="1"/>
    <col min="31" max="34" width="11.5" style="38" customWidth="1"/>
    <col min="35" max="35" width="12" style="38" customWidth="1"/>
    <col min="36" max="38" width="10.75" style="38" customWidth="1"/>
    <col min="39" max="39" width="14.875" style="38" customWidth="1"/>
    <col min="40" max="40" width="7" style="38" customWidth="1"/>
    <col min="41" max="41" width="7" style="42" customWidth="1"/>
    <col min="42" max="42" width="5.25" style="42" customWidth="1"/>
    <col min="43" max="43" width="6.75" style="42" customWidth="1"/>
    <col min="44" max="44" width="25.375" style="42" customWidth="1"/>
    <col min="45" max="45" width="13.875" style="42" customWidth="1"/>
    <col min="46" max="46" width="9.125" style="42" hidden="1" customWidth="1"/>
    <col min="47" max="47" width="0" style="42" hidden="1" customWidth="1"/>
    <col min="48" max="48" width="15.875" style="42" customWidth="1"/>
    <col min="49" max="264" width="9.125" style="42"/>
    <col min="265" max="265" width="5.25" style="42" customWidth="1"/>
    <col min="266" max="268" width="6.125" style="42" customWidth="1"/>
    <col min="269" max="269" width="4.875" style="42" customWidth="1"/>
    <col min="270" max="270" width="8.625" style="42" customWidth="1"/>
    <col min="271" max="271" width="5.625" style="42" customWidth="1"/>
    <col min="272" max="272" width="4.875" style="42" customWidth="1"/>
    <col min="273" max="273" width="5.625" style="42" customWidth="1"/>
    <col min="274" max="274" width="4.875" style="42" customWidth="1"/>
    <col min="275" max="277" width="8.25" style="42" customWidth="1"/>
    <col min="278" max="278" width="6.25" style="42" customWidth="1"/>
    <col min="279" max="280" width="10.75" style="42" customWidth="1"/>
    <col min="281" max="282" width="10.875" style="42" customWidth="1"/>
    <col min="283" max="283" width="10.5" style="42" customWidth="1"/>
    <col min="284" max="284" width="11.5" style="42" customWidth="1"/>
    <col min="285" max="285" width="10.75" style="42" customWidth="1"/>
    <col min="286" max="286" width="12" style="42" customWidth="1"/>
    <col min="287" max="289" width="11.625" style="42" customWidth="1"/>
    <col min="290" max="291" width="11.5" style="42" customWidth="1"/>
    <col min="292" max="292" width="12" style="42" customWidth="1"/>
    <col min="293" max="294" width="10.75" style="42" customWidth="1"/>
    <col min="295" max="295" width="14.875" style="42" customWidth="1"/>
    <col min="296" max="297" width="7" style="42" customWidth="1"/>
    <col min="298" max="298" width="5.25" style="42" customWidth="1"/>
    <col min="299" max="299" width="6.75" style="42" customWidth="1"/>
    <col min="300" max="520" width="9.125" style="42"/>
    <col min="521" max="521" width="5.25" style="42" customWidth="1"/>
    <col min="522" max="524" width="6.125" style="42" customWidth="1"/>
    <col min="525" max="525" width="4.875" style="42" customWidth="1"/>
    <col min="526" max="526" width="8.625" style="42" customWidth="1"/>
    <col min="527" max="527" width="5.625" style="42" customWidth="1"/>
    <col min="528" max="528" width="4.875" style="42" customWidth="1"/>
    <col min="529" max="529" width="5.625" style="42" customWidth="1"/>
    <col min="530" max="530" width="4.875" style="42" customWidth="1"/>
    <col min="531" max="533" width="8.25" style="42" customWidth="1"/>
    <col min="534" max="534" width="6.25" style="42" customWidth="1"/>
    <col min="535" max="536" width="10.75" style="42" customWidth="1"/>
    <col min="537" max="538" width="10.875" style="42" customWidth="1"/>
    <col min="539" max="539" width="10.5" style="42" customWidth="1"/>
    <col min="540" max="540" width="11.5" style="42" customWidth="1"/>
    <col min="541" max="541" width="10.75" style="42" customWidth="1"/>
    <col min="542" max="542" width="12" style="42" customWidth="1"/>
    <col min="543" max="545" width="11.625" style="42" customWidth="1"/>
    <col min="546" max="547" width="11.5" style="42" customWidth="1"/>
    <col min="548" max="548" width="12" style="42" customWidth="1"/>
    <col min="549" max="550" width="10.75" style="42" customWidth="1"/>
    <col min="551" max="551" width="14.875" style="42" customWidth="1"/>
    <col min="552" max="553" width="7" style="42" customWidth="1"/>
    <col min="554" max="554" width="5.25" style="42" customWidth="1"/>
    <col min="555" max="555" width="6.75" style="42" customWidth="1"/>
    <col min="556" max="776" width="9.125" style="42"/>
    <col min="777" max="777" width="5.25" style="42" customWidth="1"/>
    <col min="778" max="780" width="6.125" style="42" customWidth="1"/>
    <col min="781" max="781" width="4.875" style="42" customWidth="1"/>
    <col min="782" max="782" width="8.625" style="42" customWidth="1"/>
    <col min="783" max="783" width="5.625" style="42" customWidth="1"/>
    <col min="784" max="784" width="4.875" style="42" customWidth="1"/>
    <col min="785" max="785" width="5.625" style="42" customWidth="1"/>
    <col min="786" max="786" width="4.875" style="42" customWidth="1"/>
    <col min="787" max="789" width="8.25" style="42" customWidth="1"/>
    <col min="790" max="790" width="6.25" style="42" customWidth="1"/>
    <col min="791" max="792" width="10.75" style="42" customWidth="1"/>
    <col min="793" max="794" width="10.875" style="42" customWidth="1"/>
    <col min="795" max="795" width="10.5" style="42" customWidth="1"/>
    <col min="796" max="796" width="11.5" style="42" customWidth="1"/>
    <col min="797" max="797" width="10.75" style="42" customWidth="1"/>
    <col min="798" max="798" width="12" style="42" customWidth="1"/>
    <col min="799" max="801" width="11.625" style="42" customWidth="1"/>
    <col min="802" max="803" width="11.5" style="42" customWidth="1"/>
    <col min="804" max="804" width="12" style="42" customWidth="1"/>
    <col min="805" max="806" width="10.75" style="42" customWidth="1"/>
    <col min="807" max="807" width="14.875" style="42" customWidth="1"/>
    <col min="808" max="809" width="7" style="42" customWidth="1"/>
    <col min="810" max="810" width="5.25" style="42" customWidth="1"/>
    <col min="811" max="811" width="6.75" style="42" customWidth="1"/>
    <col min="812" max="1032" width="9.125" style="42"/>
    <col min="1033" max="1033" width="5.25" style="42" customWidth="1"/>
    <col min="1034" max="1036" width="6.125" style="42" customWidth="1"/>
    <col min="1037" max="1037" width="4.875" style="42" customWidth="1"/>
    <col min="1038" max="1038" width="8.625" style="42" customWidth="1"/>
    <col min="1039" max="1039" width="5.625" style="42" customWidth="1"/>
    <col min="1040" max="1040" width="4.875" style="42" customWidth="1"/>
    <col min="1041" max="1041" width="5.625" style="42" customWidth="1"/>
    <col min="1042" max="1042" width="4.875" style="42" customWidth="1"/>
    <col min="1043" max="1045" width="8.25" style="42" customWidth="1"/>
    <col min="1046" max="1046" width="6.25" style="42" customWidth="1"/>
    <col min="1047" max="1048" width="10.75" style="42" customWidth="1"/>
    <col min="1049" max="1050" width="10.875" style="42" customWidth="1"/>
    <col min="1051" max="1051" width="10.5" style="42" customWidth="1"/>
    <col min="1052" max="1052" width="11.5" style="42" customWidth="1"/>
    <col min="1053" max="1053" width="10.75" style="42" customWidth="1"/>
    <col min="1054" max="1054" width="12" style="42" customWidth="1"/>
    <col min="1055" max="1057" width="11.625" style="42" customWidth="1"/>
    <col min="1058" max="1059" width="11.5" style="42" customWidth="1"/>
    <col min="1060" max="1060" width="12" style="42" customWidth="1"/>
    <col min="1061" max="1062" width="10.75" style="42" customWidth="1"/>
    <col min="1063" max="1063" width="14.875" style="42" customWidth="1"/>
    <col min="1064" max="1065" width="7" style="42" customWidth="1"/>
    <col min="1066" max="1066" width="5.25" style="42" customWidth="1"/>
    <col min="1067" max="1067" width="6.75" style="42" customWidth="1"/>
    <col min="1068" max="1288" width="9.125" style="42"/>
    <col min="1289" max="1289" width="5.25" style="42" customWidth="1"/>
    <col min="1290" max="1292" width="6.125" style="42" customWidth="1"/>
    <col min="1293" max="1293" width="4.875" style="42" customWidth="1"/>
    <col min="1294" max="1294" width="8.625" style="42" customWidth="1"/>
    <col min="1295" max="1295" width="5.625" style="42" customWidth="1"/>
    <col min="1296" max="1296" width="4.875" style="42" customWidth="1"/>
    <col min="1297" max="1297" width="5.625" style="42" customWidth="1"/>
    <col min="1298" max="1298" width="4.875" style="42" customWidth="1"/>
    <col min="1299" max="1301" width="8.25" style="42" customWidth="1"/>
    <col min="1302" max="1302" width="6.25" style="42" customWidth="1"/>
    <col min="1303" max="1304" width="10.75" style="42" customWidth="1"/>
    <col min="1305" max="1306" width="10.875" style="42" customWidth="1"/>
    <col min="1307" max="1307" width="10.5" style="42" customWidth="1"/>
    <col min="1308" max="1308" width="11.5" style="42" customWidth="1"/>
    <col min="1309" max="1309" width="10.75" style="42" customWidth="1"/>
    <col min="1310" max="1310" width="12" style="42" customWidth="1"/>
    <col min="1311" max="1313" width="11.625" style="42" customWidth="1"/>
    <col min="1314" max="1315" width="11.5" style="42" customWidth="1"/>
    <col min="1316" max="1316" width="12" style="42" customWidth="1"/>
    <col min="1317" max="1318" width="10.75" style="42" customWidth="1"/>
    <col min="1319" max="1319" width="14.875" style="42" customWidth="1"/>
    <col min="1320" max="1321" width="7" style="42" customWidth="1"/>
    <col min="1322" max="1322" width="5.25" style="42" customWidth="1"/>
    <col min="1323" max="1323" width="6.75" style="42" customWidth="1"/>
    <col min="1324" max="1544" width="9.125" style="42"/>
    <col min="1545" max="1545" width="5.25" style="42" customWidth="1"/>
    <col min="1546" max="1548" width="6.125" style="42" customWidth="1"/>
    <col min="1549" max="1549" width="4.875" style="42" customWidth="1"/>
    <col min="1550" max="1550" width="8.625" style="42" customWidth="1"/>
    <col min="1551" max="1551" width="5.625" style="42" customWidth="1"/>
    <col min="1552" max="1552" width="4.875" style="42" customWidth="1"/>
    <col min="1553" max="1553" width="5.625" style="42" customWidth="1"/>
    <col min="1554" max="1554" width="4.875" style="42" customWidth="1"/>
    <col min="1555" max="1557" width="8.25" style="42" customWidth="1"/>
    <col min="1558" max="1558" width="6.25" style="42" customWidth="1"/>
    <col min="1559" max="1560" width="10.75" style="42" customWidth="1"/>
    <col min="1561" max="1562" width="10.875" style="42" customWidth="1"/>
    <col min="1563" max="1563" width="10.5" style="42" customWidth="1"/>
    <col min="1564" max="1564" width="11.5" style="42" customWidth="1"/>
    <col min="1565" max="1565" width="10.75" style="42" customWidth="1"/>
    <col min="1566" max="1566" width="12" style="42" customWidth="1"/>
    <col min="1567" max="1569" width="11.625" style="42" customWidth="1"/>
    <col min="1570" max="1571" width="11.5" style="42" customWidth="1"/>
    <col min="1572" max="1572" width="12" style="42" customWidth="1"/>
    <col min="1573" max="1574" width="10.75" style="42" customWidth="1"/>
    <col min="1575" max="1575" width="14.875" style="42" customWidth="1"/>
    <col min="1576" max="1577" width="7" style="42" customWidth="1"/>
    <col min="1578" max="1578" width="5.25" style="42" customWidth="1"/>
    <col min="1579" max="1579" width="6.75" style="42" customWidth="1"/>
    <col min="1580" max="1800" width="9.125" style="42"/>
    <col min="1801" max="1801" width="5.25" style="42" customWidth="1"/>
    <col min="1802" max="1804" width="6.125" style="42" customWidth="1"/>
    <col min="1805" max="1805" width="4.875" style="42" customWidth="1"/>
    <col min="1806" max="1806" width="8.625" style="42" customWidth="1"/>
    <col min="1807" max="1807" width="5.625" style="42" customWidth="1"/>
    <col min="1808" max="1808" width="4.875" style="42" customWidth="1"/>
    <col min="1809" max="1809" width="5.625" style="42" customWidth="1"/>
    <col min="1810" max="1810" width="4.875" style="42" customWidth="1"/>
    <col min="1811" max="1813" width="8.25" style="42" customWidth="1"/>
    <col min="1814" max="1814" width="6.25" style="42" customWidth="1"/>
    <col min="1815" max="1816" width="10.75" style="42" customWidth="1"/>
    <col min="1817" max="1818" width="10.875" style="42" customWidth="1"/>
    <col min="1819" max="1819" width="10.5" style="42" customWidth="1"/>
    <col min="1820" max="1820" width="11.5" style="42" customWidth="1"/>
    <col min="1821" max="1821" width="10.75" style="42" customWidth="1"/>
    <col min="1822" max="1822" width="12" style="42" customWidth="1"/>
    <col min="1823" max="1825" width="11.625" style="42" customWidth="1"/>
    <col min="1826" max="1827" width="11.5" style="42" customWidth="1"/>
    <col min="1828" max="1828" width="12" style="42" customWidth="1"/>
    <col min="1829" max="1830" width="10.75" style="42" customWidth="1"/>
    <col min="1831" max="1831" width="14.875" style="42" customWidth="1"/>
    <col min="1832" max="1833" width="7" style="42" customWidth="1"/>
    <col min="1834" max="1834" width="5.25" style="42" customWidth="1"/>
    <col min="1835" max="1835" width="6.75" style="42" customWidth="1"/>
    <col min="1836" max="2056" width="9.125" style="42"/>
    <col min="2057" max="2057" width="5.25" style="42" customWidth="1"/>
    <col min="2058" max="2060" width="6.125" style="42" customWidth="1"/>
    <col min="2061" max="2061" width="4.875" style="42" customWidth="1"/>
    <col min="2062" max="2062" width="8.625" style="42" customWidth="1"/>
    <col min="2063" max="2063" width="5.625" style="42" customWidth="1"/>
    <col min="2064" max="2064" width="4.875" style="42" customWidth="1"/>
    <col min="2065" max="2065" width="5.625" style="42" customWidth="1"/>
    <col min="2066" max="2066" width="4.875" style="42" customWidth="1"/>
    <col min="2067" max="2069" width="8.25" style="42" customWidth="1"/>
    <col min="2070" max="2070" width="6.25" style="42" customWidth="1"/>
    <col min="2071" max="2072" width="10.75" style="42" customWidth="1"/>
    <col min="2073" max="2074" width="10.875" style="42" customWidth="1"/>
    <col min="2075" max="2075" width="10.5" style="42" customWidth="1"/>
    <col min="2076" max="2076" width="11.5" style="42" customWidth="1"/>
    <col min="2077" max="2077" width="10.75" style="42" customWidth="1"/>
    <col min="2078" max="2078" width="12" style="42" customWidth="1"/>
    <col min="2079" max="2081" width="11.625" style="42" customWidth="1"/>
    <col min="2082" max="2083" width="11.5" style="42" customWidth="1"/>
    <col min="2084" max="2084" width="12" style="42" customWidth="1"/>
    <col min="2085" max="2086" width="10.75" style="42" customWidth="1"/>
    <col min="2087" max="2087" width="14.875" style="42" customWidth="1"/>
    <col min="2088" max="2089" width="7" style="42" customWidth="1"/>
    <col min="2090" max="2090" width="5.25" style="42" customWidth="1"/>
    <col min="2091" max="2091" width="6.75" style="42" customWidth="1"/>
    <col min="2092" max="2312" width="9.125" style="42"/>
    <col min="2313" max="2313" width="5.25" style="42" customWidth="1"/>
    <col min="2314" max="2316" width="6.125" style="42" customWidth="1"/>
    <col min="2317" max="2317" width="4.875" style="42" customWidth="1"/>
    <col min="2318" max="2318" width="8.625" style="42" customWidth="1"/>
    <col min="2319" max="2319" width="5.625" style="42" customWidth="1"/>
    <col min="2320" max="2320" width="4.875" style="42" customWidth="1"/>
    <col min="2321" max="2321" width="5.625" style="42" customWidth="1"/>
    <col min="2322" max="2322" width="4.875" style="42" customWidth="1"/>
    <col min="2323" max="2325" width="8.25" style="42" customWidth="1"/>
    <col min="2326" max="2326" width="6.25" style="42" customWidth="1"/>
    <col min="2327" max="2328" width="10.75" style="42" customWidth="1"/>
    <col min="2329" max="2330" width="10.875" style="42" customWidth="1"/>
    <col min="2331" max="2331" width="10.5" style="42" customWidth="1"/>
    <col min="2332" max="2332" width="11.5" style="42" customWidth="1"/>
    <col min="2333" max="2333" width="10.75" style="42" customWidth="1"/>
    <col min="2334" max="2334" width="12" style="42" customWidth="1"/>
    <col min="2335" max="2337" width="11.625" style="42" customWidth="1"/>
    <col min="2338" max="2339" width="11.5" style="42" customWidth="1"/>
    <col min="2340" max="2340" width="12" style="42" customWidth="1"/>
    <col min="2341" max="2342" width="10.75" style="42" customWidth="1"/>
    <col min="2343" max="2343" width="14.875" style="42" customWidth="1"/>
    <col min="2344" max="2345" width="7" style="42" customWidth="1"/>
    <col min="2346" max="2346" width="5.25" style="42" customWidth="1"/>
    <col min="2347" max="2347" width="6.75" style="42" customWidth="1"/>
    <col min="2348" max="2568" width="9.125" style="42"/>
    <col min="2569" max="2569" width="5.25" style="42" customWidth="1"/>
    <col min="2570" max="2572" width="6.125" style="42" customWidth="1"/>
    <col min="2573" max="2573" width="4.875" style="42" customWidth="1"/>
    <col min="2574" max="2574" width="8.625" style="42" customWidth="1"/>
    <col min="2575" max="2575" width="5.625" style="42" customWidth="1"/>
    <col min="2576" max="2576" width="4.875" style="42" customWidth="1"/>
    <col min="2577" max="2577" width="5.625" style="42" customWidth="1"/>
    <col min="2578" max="2578" width="4.875" style="42" customWidth="1"/>
    <col min="2579" max="2581" width="8.25" style="42" customWidth="1"/>
    <col min="2582" max="2582" width="6.25" style="42" customWidth="1"/>
    <col min="2583" max="2584" width="10.75" style="42" customWidth="1"/>
    <col min="2585" max="2586" width="10.875" style="42" customWidth="1"/>
    <col min="2587" max="2587" width="10.5" style="42" customWidth="1"/>
    <col min="2588" max="2588" width="11.5" style="42" customWidth="1"/>
    <col min="2589" max="2589" width="10.75" style="42" customWidth="1"/>
    <col min="2590" max="2590" width="12" style="42" customWidth="1"/>
    <col min="2591" max="2593" width="11.625" style="42" customWidth="1"/>
    <col min="2594" max="2595" width="11.5" style="42" customWidth="1"/>
    <col min="2596" max="2596" width="12" style="42" customWidth="1"/>
    <col min="2597" max="2598" width="10.75" style="42" customWidth="1"/>
    <col min="2599" max="2599" width="14.875" style="42" customWidth="1"/>
    <col min="2600" max="2601" width="7" style="42" customWidth="1"/>
    <col min="2602" max="2602" width="5.25" style="42" customWidth="1"/>
    <col min="2603" max="2603" width="6.75" style="42" customWidth="1"/>
    <col min="2604" max="2824" width="9.125" style="42"/>
    <col min="2825" max="2825" width="5.25" style="42" customWidth="1"/>
    <col min="2826" max="2828" width="6.125" style="42" customWidth="1"/>
    <col min="2829" max="2829" width="4.875" style="42" customWidth="1"/>
    <col min="2830" max="2830" width="8.625" style="42" customWidth="1"/>
    <col min="2831" max="2831" width="5.625" style="42" customWidth="1"/>
    <col min="2832" max="2832" width="4.875" style="42" customWidth="1"/>
    <col min="2833" max="2833" width="5.625" style="42" customWidth="1"/>
    <col min="2834" max="2834" width="4.875" style="42" customWidth="1"/>
    <col min="2835" max="2837" width="8.25" style="42" customWidth="1"/>
    <col min="2838" max="2838" width="6.25" style="42" customWidth="1"/>
    <col min="2839" max="2840" width="10.75" style="42" customWidth="1"/>
    <col min="2841" max="2842" width="10.875" style="42" customWidth="1"/>
    <col min="2843" max="2843" width="10.5" style="42" customWidth="1"/>
    <col min="2844" max="2844" width="11.5" style="42" customWidth="1"/>
    <col min="2845" max="2845" width="10.75" style="42" customWidth="1"/>
    <col min="2846" max="2846" width="12" style="42" customWidth="1"/>
    <col min="2847" max="2849" width="11.625" style="42" customWidth="1"/>
    <col min="2850" max="2851" width="11.5" style="42" customWidth="1"/>
    <col min="2852" max="2852" width="12" style="42" customWidth="1"/>
    <col min="2853" max="2854" width="10.75" style="42" customWidth="1"/>
    <col min="2855" max="2855" width="14.875" style="42" customWidth="1"/>
    <col min="2856" max="2857" width="7" style="42" customWidth="1"/>
    <col min="2858" max="2858" width="5.25" style="42" customWidth="1"/>
    <col min="2859" max="2859" width="6.75" style="42" customWidth="1"/>
    <col min="2860" max="3080" width="9.125" style="42"/>
    <col min="3081" max="3081" width="5.25" style="42" customWidth="1"/>
    <col min="3082" max="3084" width="6.125" style="42" customWidth="1"/>
    <col min="3085" max="3085" width="4.875" style="42" customWidth="1"/>
    <col min="3086" max="3086" width="8.625" style="42" customWidth="1"/>
    <col min="3087" max="3087" width="5.625" style="42" customWidth="1"/>
    <col min="3088" max="3088" width="4.875" style="42" customWidth="1"/>
    <col min="3089" max="3089" width="5.625" style="42" customWidth="1"/>
    <col min="3090" max="3090" width="4.875" style="42" customWidth="1"/>
    <col min="3091" max="3093" width="8.25" style="42" customWidth="1"/>
    <col min="3094" max="3094" width="6.25" style="42" customWidth="1"/>
    <col min="3095" max="3096" width="10.75" style="42" customWidth="1"/>
    <col min="3097" max="3098" width="10.875" style="42" customWidth="1"/>
    <col min="3099" max="3099" width="10.5" style="42" customWidth="1"/>
    <col min="3100" max="3100" width="11.5" style="42" customWidth="1"/>
    <col min="3101" max="3101" width="10.75" style="42" customWidth="1"/>
    <col min="3102" max="3102" width="12" style="42" customWidth="1"/>
    <col min="3103" max="3105" width="11.625" style="42" customWidth="1"/>
    <col min="3106" max="3107" width="11.5" style="42" customWidth="1"/>
    <col min="3108" max="3108" width="12" style="42" customWidth="1"/>
    <col min="3109" max="3110" width="10.75" style="42" customWidth="1"/>
    <col min="3111" max="3111" width="14.875" style="42" customWidth="1"/>
    <col min="3112" max="3113" width="7" style="42" customWidth="1"/>
    <col min="3114" max="3114" width="5.25" style="42" customWidth="1"/>
    <col min="3115" max="3115" width="6.75" style="42" customWidth="1"/>
    <col min="3116" max="3336" width="9.125" style="42"/>
    <col min="3337" max="3337" width="5.25" style="42" customWidth="1"/>
    <col min="3338" max="3340" width="6.125" style="42" customWidth="1"/>
    <col min="3341" max="3341" width="4.875" style="42" customWidth="1"/>
    <col min="3342" max="3342" width="8.625" style="42" customWidth="1"/>
    <col min="3343" max="3343" width="5.625" style="42" customWidth="1"/>
    <col min="3344" max="3344" width="4.875" style="42" customWidth="1"/>
    <col min="3345" max="3345" width="5.625" style="42" customWidth="1"/>
    <col min="3346" max="3346" width="4.875" style="42" customWidth="1"/>
    <col min="3347" max="3349" width="8.25" style="42" customWidth="1"/>
    <col min="3350" max="3350" width="6.25" style="42" customWidth="1"/>
    <col min="3351" max="3352" width="10.75" style="42" customWidth="1"/>
    <col min="3353" max="3354" width="10.875" style="42" customWidth="1"/>
    <col min="3355" max="3355" width="10.5" style="42" customWidth="1"/>
    <col min="3356" max="3356" width="11.5" style="42" customWidth="1"/>
    <col min="3357" max="3357" width="10.75" style="42" customWidth="1"/>
    <col min="3358" max="3358" width="12" style="42" customWidth="1"/>
    <col min="3359" max="3361" width="11.625" style="42" customWidth="1"/>
    <col min="3362" max="3363" width="11.5" style="42" customWidth="1"/>
    <col min="3364" max="3364" width="12" style="42" customWidth="1"/>
    <col min="3365" max="3366" width="10.75" style="42" customWidth="1"/>
    <col min="3367" max="3367" width="14.875" style="42" customWidth="1"/>
    <col min="3368" max="3369" width="7" style="42" customWidth="1"/>
    <col min="3370" max="3370" width="5.25" style="42" customWidth="1"/>
    <col min="3371" max="3371" width="6.75" style="42" customWidth="1"/>
    <col min="3372" max="3592" width="9.125" style="42"/>
    <col min="3593" max="3593" width="5.25" style="42" customWidth="1"/>
    <col min="3594" max="3596" width="6.125" style="42" customWidth="1"/>
    <col min="3597" max="3597" width="4.875" style="42" customWidth="1"/>
    <col min="3598" max="3598" width="8.625" style="42" customWidth="1"/>
    <col min="3599" max="3599" width="5.625" style="42" customWidth="1"/>
    <col min="3600" max="3600" width="4.875" style="42" customWidth="1"/>
    <col min="3601" max="3601" width="5.625" style="42" customWidth="1"/>
    <col min="3602" max="3602" width="4.875" style="42" customWidth="1"/>
    <col min="3603" max="3605" width="8.25" style="42" customWidth="1"/>
    <col min="3606" max="3606" width="6.25" style="42" customWidth="1"/>
    <col min="3607" max="3608" width="10.75" style="42" customWidth="1"/>
    <col min="3609" max="3610" width="10.875" style="42" customWidth="1"/>
    <col min="3611" max="3611" width="10.5" style="42" customWidth="1"/>
    <col min="3612" max="3612" width="11.5" style="42" customWidth="1"/>
    <col min="3613" max="3613" width="10.75" style="42" customWidth="1"/>
    <col min="3614" max="3614" width="12" style="42" customWidth="1"/>
    <col min="3615" max="3617" width="11.625" style="42" customWidth="1"/>
    <col min="3618" max="3619" width="11.5" style="42" customWidth="1"/>
    <col min="3620" max="3620" width="12" style="42" customWidth="1"/>
    <col min="3621" max="3622" width="10.75" style="42" customWidth="1"/>
    <col min="3623" max="3623" width="14.875" style="42" customWidth="1"/>
    <col min="3624" max="3625" width="7" style="42" customWidth="1"/>
    <col min="3626" max="3626" width="5.25" style="42" customWidth="1"/>
    <col min="3627" max="3627" width="6.75" style="42" customWidth="1"/>
    <col min="3628" max="3848" width="9.125" style="42"/>
    <col min="3849" max="3849" width="5.25" style="42" customWidth="1"/>
    <col min="3850" max="3852" width="6.125" style="42" customWidth="1"/>
    <col min="3853" max="3853" width="4.875" style="42" customWidth="1"/>
    <col min="3854" max="3854" width="8.625" style="42" customWidth="1"/>
    <col min="3855" max="3855" width="5.625" style="42" customWidth="1"/>
    <col min="3856" max="3856" width="4.875" style="42" customWidth="1"/>
    <col min="3857" max="3857" width="5.625" style="42" customWidth="1"/>
    <col min="3858" max="3858" width="4.875" style="42" customWidth="1"/>
    <col min="3859" max="3861" width="8.25" style="42" customWidth="1"/>
    <col min="3862" max="3862" width="6.25" style="42" customWidth="1"/>
    <col min="3863" max="3864" width="10.75" style="42" customWidth="1"/>
    <col min="3865" max="3866" width="10.875" style="42" customWidth="1"/>
    <col min="3867" max="3867" width="10.5" style="42" customWidth="1"/>
    <col min="3868" max="3868" width="11.5" style="42" customWidth="1"/>
    <col min="3869" max="3869" width="10.75" style="42" customWidth="1"/>
    <col min="3870" max="3870" width="12" style="42" customWidth="1"/>
    <col min="3871" max="3873" width="11.625" style="42" customWidth="1"/>
    <col min="3874" max="3875" width="11.5" style="42" customWidth="1"/>
    <col min="3876" max="3876" width="12" style="42" customWidth="1"/>
    <col min="3877" max="3878" width="10.75" style="42" customWidth="1"/>
    <col min="3879" max="3879" width="14.875" style="42" customWidth="1"/>
    <col min="3880" max="3881" width="7" style="42" customWidth="1"/>
    <col min="3882" max="3882" width="5.25" style="42" customWidth="1"/>
    <col min="3883" max="3883" width="6.75" style="42" customWidth="1"/>
    <col min="3884" max="4104" width="9.125" style="42"/>
    <col min="4105" max="4105" width="5.25" style="42" customWidth="1"/>
    <col min="4106" max="4108" width="6.125" style="42" customWidth="1"/>
    <col min="4109" max="4109" width="4.875" style="42" customWidth="1"/>
    <col min="4110" max="4110" width="8.625" style="42" customWidth="1"/>
    <col min="4111" max="4111" width="5.625" style="42" customWidth="1"/>
    <col min="4112" max="4112" width="4.875" style="42" customWidth="1"/>
    <col min="4113" max="4113" width="5.625" style="42" customWidth="1"/>
    <col min="4114" max="4114" width="4.875" style="42" customWidth="1"/>
    <col min="4115" max="4117" width="8.25" style="42" customWidth="1"/>
    <col min="4118" max="4118" width="6.25" style="42" customWidth="1"/>
    <col min="4119" max="4120" width="10.75" style="42" customWidth="1"/>
    <col min="4121" max="4122" width="10.875" style="42" customWidth="1"/>
    <col min="4123" max="4123" width="10.5" style="42" customWidth="1"/>
    <col min="4124" max="4124" width="11.5" style="42" customWidth="1"/>
    <col min="4125" max="4125" width="10.75" style="42" customWidth="1"/>
    <col min="4126" max="4126" width="12" style="42" customWidth="1"/>
    <col min="4127" max="4129" width="11.625" style="42" customWidth="1"/>
    <col min="4130" max="4131" width="11.5" style="42" customWidth="1"/>
    <col min="4132" max="4132" width="12" style="42" customWidth="1"/>
    <col min="4133" max="4134" width="10.75" style="42" customWidth="1"/>
    <col min="4135" max="4135" width="14.875" style="42" customWidth="1"/>
    <col min="4136" max="4137" width="7" style="42" customWidth="1"/>
    <col min="4138" max="4138" width="5.25" style="42" customWidth="1"/>
    <col min="4139" max="4139" width="6.75" style="42" customWidth="1"/>
    <col min="4140" max="4360" width="9.125" style="42"/>
    <col min="4361" max="4361" width="5.25" style="42" customWidth="1"/>
    <col min="4362" max="4364" width="6.125" style="42" customWidth="1"/>
    <col min="4365" max="4365" width="4.875" style="42" customWidth="1"/>
    <col min="4366" max="4366" width="8.625" style="42" customWidth="1"/>
    <col min="4367" max="4367" width="5.625" style="42" customWidth="1"/>
    <col min="4368" max="4368" width="4.875" style="42" customWidth="1"/>
    <col min="4369" max="4369" width="5.625" style="42" customWidth="1"/>
    <col min="4370" max="4370" width="4.875" style="42" customWidth="1"/>
    <col min="4371" max="4373" width="8.25" style="42" customWidth="1"/>
    <col min="4374" max="4374" width="6.25" style="42" customWidth="1"/>
    <col min="4375" max="4376" width="10.75" style="42" customWidth="1"/>
    <col min="4377" max="4378" width="10.875" style="42" customWidth="1"/>
    <col min="4379" max="4379" width="10.5" style="42" customWidth="1"/>
    <col min="4380" max="4380" width="11.5" style="42" customWidth="1"/>
    <col min="4381" max="4381" width="10.75" style="42" customWidth="1"/>
    <col min="4382" max="4382" width="12" style="42" customWidth="1"/>
    <col min="4383" max="4385" width="11.625" style="42" customWidth="1"/>
    <col min="4386" max="4387" width="11.5" style="42" customWidth="1"/>
    <col min="4388" max="4388" width="12" style="42" customWidth="1"/>
    <col min="4389" max="4390" width="10.75" style="42" customWidth="1"/>
    <col min="4391" max="4391" width="14.875" style="42" customWidth="1"/>
    <col min="4392" max="4393" width="7" style="42" customWidth="1"/>
    <col min="4394" max="4394" width="5.25" style="42" customWidth="1"/>
    <col min="4395" max="4395" width="6.75" style="42" customWidth="1"/>
    <col min="4396" max="4616" width="9.125" style="42"/>
    <col min="4617" max="4617" width="5.25" style="42" customWidth="1"/>
    <col min="4618" max="4620" width="6.125" style="42" customWidth="1"/>
    <col min="4621" max="4621" width="4.875" style="42" customWidth="1"/>
    <col min="4622" max="4622" width="8.625" style="42" customWidth="1"/>
    <col min="4623" max="4623" width="5.625" style="42" customWidth="1"/>
    <col min="4624" max="4624" width="4.875" style="42" customWidth="1"/>
    <col min="4625" max="4625" width="5.625" style="42" customWidth="1"/>
    <col min="4626" max="4626" width="4.875" style="42" customWidth="1"/>
    <col min="4627" max="4629" width="8.25" style="42" customWidth="1"/>
    <col min="4630" max="4630" width="6.25" style="42" customWidth="1"/>
    <col min="4631" max="4632" width="10.75" style="42" customWidth="1"/>
    <col min="4633" max="4634" width="10.875" style="42" customWidth="1"/>
    <col min="4635" max="4635" width="10.5" style="42" customWidth="1"/>
    <col min="4636" max="4636" width="11.5" style="42" customWidth="1"/>
    <col min="4637" max="4637" width="10.75" style="42" customWidth="1"/>
    <col min="4638" max="4638" width="12" style="42" customWidth="1"/>
    <col min="4639" max="4641" width="11.625" style="42" customWidth="1"/>
    <col min="4642" max="4643" width="11.5" style="42" customWidth="1"/>
    <col min="4644" max="4644" width="12" style="42" customWidth="1"/>
    <col min="4645" max="4646" width="10.75" style="42" customWidth="1"/>
    <col min="4647" max="4647" width="14.875" style="42" customWidth="1"/>
    <col min="4648" max="4649" width="7" style="42" customWidth="1"/>
    <col min="4650" max="4650" width="5.25" style="42" customWidth="1"/>
    <col min="4651" max="4651" width="6.75" style="42" customWidth="1"/>
    <col min="4652" max="4872" width="9.125" style="42"/>
    <col min="4873" max="4873" width="5.25" style="42" customWidth="1"/>
    <col min="4874" max="4876" width="6.125" style="42" customWidth="1"/>
    <col min="4877" max="4877" width="4.875" style="42" customWidth="1"/>
    <col min="4878" max="4878" width="8.625" style="42" customWidth="1"/>
    <col min="4879" max="4879" width="5.625" style="42" customWidth="1"/>
    <col min="4880" max="4880" width="4.875" style="42" customWidth="1"/>
    <col min="4881" max="4881" width="5.625" style="42" customWidth="1"/>
    <col min="4882" max="4882" width="4.875" style="42" customWidth="1"/>
    <col min="4883" max="4885" width="8.25" style="42" customWidth="1"/>
    <col min="4886" max="4886" width="6.25" style="42" customWidth="1"/>
    <col min="4887" max="4888" width="10.75" style="42" customWidth="1"/>
    <col min="4889" max="4890" width="10.875" style="42" customWidth="1"/>
    <col min="4891" max="4891" width="10.5" style="42" customWidth="1"/>
    <col min="4892" max="4892" width="11.5" style="42" customWidth="1"/>
    <col min="4893" max="4893" width="10.75" style="42" customWidth="1"/>
    <col min="4894" max="4894" width="12" style="42" customWidth="1"/>
    <col min="4895" max="4897" width="11.625" style="42" customWidth="1"/>
    <col min="4898" max="4899" width="11.5" style="42" customWidth="1"/>
    <col min="4900" max="4900" width="12" style="42" customWidth="1"/>
    <col min="4901" max="4902" width="10.75" style="42" customWidth="1"/>
    <col min="4903" max="4903" width="14.875" style="42" customWidth="1"/>
    <col min="4904" max="4905" width="7" style="42" customWidth="1"/>
    <col min="4906" max="4906" width="5.25" style="42" customWidth="1"/>
    <col min="4907" max="4907" width="6.75" style="42" customWidth="1"/>
    <col min="4908" max="5128" width="9.125" style="42"/>
    <col min="5129" max="5129" width="5.25" style="42" customWidth="1"/>
    <col min="5130" max="5132" width="6.125" style="42" customWidth="1"/>
    <col min="5133" max="5133" width="4.875" style="42" customWidth="1"/>
    <col min="5134" max="5134" width="8.625" style="42" customWidth="1"/>
    <col min="5135" max="5135" width="5.625" style="42" customWidth="1"/>
    <col min="5136" max="5136" width="4.875" style="42" customWidth="1"/>
    <col min="5137" max="5137" width="5.625" style="42" customWidth="1"/>
    <col min="5138" max="5138" width="4.875" style="42" customWidth="1"/>
    <col min="5139" max="5141" width="8.25" style="42" customWidth="1"/>
    <col min="5142" max="5142" width="6.25" style="42" customWidth="1"/>
    <col min="5143" max="5144" width="10.75" style="42" customWidth="1"/>
    <col min="5145" max="5146" width="10.875" style="42" customWidth="1"/>
    <col min="5147" max="5147" width="10.5" style="42" customWidth="1"/>
    <col min="5148" max="5148" width="11.5" style="42" customWidth="1"/>
    <col min="5149" max="5149" width="10.75" style="42" customWidth="1"/>
    <col min="5150" max="5150" width="12" style="42" customWidth="1"/>
    <col min="5151" max="5153" width="11.625" style="42" customWidth="1"/>
    <col min="5154" max="5155" width="11.5" style="42" customWidth="1"/>
    <col min="5156" max="5156" width="12" style="42" customWidth="1"/>
    <col min="5157" max="5158" width="10.75" style="42" customWidth="1"/>
    <col min="5159" max="5159" width="14.875" style="42" customWidth="1"/>
    <col min="5160" max="5161" width="7" style="42" customWidth="1"/>
    <col min="5162" max="5162" width="5.25" style="42" customWidth="1"/>
    <col min="5163" max="5163" width="6.75" style="42" customWidth="1"/>
    <col min="5164" max="5384" width="9.125" style="42"/>
    <col min="5385" max="5385" width="5.25" style="42" customWidth="1"/>
    <col min="5386" max="5388" width="6.125" style="42" customWidth="1"/>
    <col min="5389" max="5389" width="4.875" style="42" customWidth="1"/>
    <col min="5390" max="5390" width="8.625" style="42" customWidth="1"/>
    <col min="5391" max="5391" width="5.625" style="42" customWidth="1"/>
    <col min="5392" max="5392" width="4.875" style="42" customWidth="1"/>
    <col min="5393" max="5393" width="5.625" style="42" customWidth="1"/>
    <col min="5394" max="5394" width="4.875" style="42" customWidth="1"/>
    <col min="5395" max="5397" width="8.25" style="42" customWidth="1"/>
    <col min="5398" max="5398" width="6.25" style="42" customWidth="1"/>
    <col min="5399" max="5400" width="10.75" style="42" customWidth="1"/>
    <col min="5401" max="5402" width="10.875" style="42" customWidth="1"/>
    <col min="5403" max="5403" width="10.5" style="42" customWidth="1"/>
    <col min="5404" max="5404" width="11.5" style="42" customWidth="1"/>
    <col min="5405" max="5405" width="10.75" style="42" customWidth="1"/>
    <col min="5406" max="5406" width="12" style="42" customWidth="1"/>
    <col min="5407" max="5409" width="11.625" style="42" customWidth="1"/>
    <col min="5410" max="5411" width="11.5" style="42" customWidth="1"/>
    <col min="5412" max="5412" width="12" style="42" customWidth="1"/>
    <col min="5413" max="5414" width="10.75" style="42" customWidth="1"/>
    <col min="5415" max="5415" width="14.875" style="42" customWidth="1"/>
    <col min="5416" max="5417" width="7" style="42" customWidth="1"/>
    <col min="5418" max="5418" width="5.25" style="42" customWidth="1"/>
    <col min="5419" max="5419" width="6.75" style="42" customWidth="1"/>
    <col min="5420" max="5640" width="9.125" style="42"/>
    <col min="5641" max="5641" width="5.25" style="42" customWidth="1"/>
    <col min="5642" max="5644" width="6.125" style="42" customWidth="1"/>
    <col min="5645" max="5645" width="4.875" style="42" customWidth="1"/>
    <col min="5646" max="5646" width="8.625" style="42" customWidth="1"/>
    <col min="5647" max="5647" width="5.625" style="42" customWidth="1"/>
    <col min="5648" max="5648" width="4.875" style="42" customWidth="1"/>
    <col min="5649" max="5649" width="5.625" style="42" customWidth="1"/>
    <col min="5650" max="5650" width="4.875" style="42" customWidth="1"/>
    <col min="5651" max="5653" width="8.25" style="42" customWidth="1"/>
    <col min="5654" max="5654" width="6.25" style="42" customWidth="1"/>
    <col min="5655" max="5656" width="10.75" style="42" customWidth="1"/>
    <col min="5657" max="5658" width="10.875" style="42" customWidth="1"/>
    <col min="5659" max="5659" width="10.5" style="42" customWidth="1"/>
    <col min="5660" max="5660" width="11.5" style="42" customWidth="1"/>
    <col min="5661" max="5661" width="10.75" style="42" customWidth="1"/>
    <col min="5662" max="5662" width="12" style="42" customWidth="1"/>
    <col min="5663" max="5665" width="11.625" style="42" customWidth="1"/>
    <col min="5666" max="5667" width="11.5" style="42" customWidth="1"/>
    <col min="5668" max="5668" width="12" style="42" customWidth="1"/>
    <col min="5669" max="5670" width="10.75" style="42" customWidth="1"/>
    <col min="5671" max="5671" width="14.875" style="42" customWidth="1"/>
    <col min="5672" max="5673" width="7" style="42" customWidth="1"/>
    <col min="5674" max="5674" width="5.25" style="42" customWidth="1"/>
    <col min="5675" max="5675" width="6.75" style="42" customWidth="1"/>
    <col min="5676" max="5896" width="9.125" style="42"/>
    <col min="5897" max="5897" width="5.25" style="42" customWidth="1"/>
    <col min="5898" max="5900" width="6.125" style="42" customWidth="1"/>
    <col min="5901" max="5901" width="4.875" style="42" customWidth="1"/>
    <col min="5902" max="5902" width="8.625" style="42" customWidth="1"/>
    <col min="5903" max="5903" width="5.625" style="42" customWidth="1"/>
    <col min="5904" max="5904" width="4.875" style="42" customWidth="1"/>
    <col min="5905" max="5905" width="5.625" style="42" customWidth="1"/>
    <col min="5906" max="5906" width="4.875" style="42" customWidth="1"/>
    <col min="5907" max="5909" width="8.25" style="42" customWidth="1"/>
    <col min="5910" max="5910" width="6.25" style="42" customWidth="1"/>
    <col min="5911" max="5912" width="10.75" style="42" customWidth="1"/>
    <col min="5913" max="5914" width="10.875" style="42" customWidth="1"/>
    <col min="5915" max="5915" width="10.5" style="42" customWidth="1"/>
    <col min="5916" max="5916" width="11.5" style="42" customWidth="1"/>
    <col min="5917" max="5917" width="10.75" style="42" customWidth="1"/>
    <col min="5918" max="5918" width="12" style="42" customWidth="1"/>
    <col min="5919" max="5921" width="11.625" style="42" customWidth="1"/>
    <col min="5922" max="5923" width="11.5" style="42" customWidth="1"/>
    <col min="5924" max="5924" width="12" style="42" customWidth="1"/>
    <col min="5925" max="5926" width="10.75" style="42" customWidth="1"/>
    <col min="5927" max="5927" width="14.875" style="42" customWidth="1"/>
    <col min="5928" max="5929" width="7" style="42" customWidth="1"/>
    <col min="5930" max="5930" width="5.25" style="42" customWidth="1"/>
    <col min="5931" max="5931" width="6.75" style="42" customWidth="1"/>
    <col min="5932" max="6152" width="9.125" style="42"/>
    <col min="6153" max="6153" width="5.25" style="42" customWidth="1"/>
    <col min="6154" max="6156" width="6.125" style="42" customWidth="1"/>
    <col min="6157" max="6157" width="4.875" style="42" customWidth="1"/>
    <col min="6158" max="6158" width="8.625" style="42" customWidth="1"/>
    <col min="6159" max="6159" width="5.625" style="42" customWidth="1"/>
    <col min="6160" max="6160" width="4.875" style="42" customWidth="1"/>
    <col min="6161" max="6161" width="5.625" style="42" customWidth="1"/>
    <col min="6162" max="6162" width="4.875" style="42" customWidth="1"/>
    <col min="6163" max="6165" width="8.25" style="42" customWidth="1"/>
    <col min="6166" max="6166" width="6.25" style="42" customWidth="1"/>
    <col min="6167" max="6168" width="10.75" style="42" customWidth="1"/>
    <col min="6169" max="6170" width="10.875" style="42" customWidth="1"/>
    <col min="6171" max="6171" width="10.5" style="42" customWidth="1"/>
    <col min="6172" max="6172" width="11.5" style="42" customWidth="1"/>
    <col min="6173" max="6173" width="10.75" style="42" customWidth="1"/>
    <col min="6174" max="6174" width="12" style="42" customWidth="1"/>
    <col min="6175" max="6177" width="11.625" style="42" customWidth="1"/>
    <col min="6178" max="6179" width="11.5" style="42" customWidth="1"/>
    <col min="6180" max="6180" width="12" style="42" customWidth="1"/>
    <col min="6181" max="6182" width="10.75" style="42" customWidth="1"/>
    <col min="6183" max="6183" width="14.875" style="42" customWidth="1"/>
    <col min="6184" max="6185" width="7" style="42" customWidth="1"/>
    <col min="6186" max="6186" width="5.25" style="42" customWidth="1"/>
    <col min="6187" max="6187" width="6.75" style="42" customWidth="1"/>
    <col min="6188" max="6408" width="9.125" style="42"/>
    <col min="6409" max="6409" width="5.25" style="42" customWidth="1"/>
    <col min="6410" max="6412" width="6.125" style="42" customWidth="1"/>
    <col min="6413" max="6413" width="4.875" style="42" customWidth="1"/>
    <col min="6414" max="6414" width="8.625" style="42" customWidth="1"/>
    <col min="6415" max="6415" width="5.625" style="42" customWidth="1"/>
    <col min="6416" max="6416" width="4.875" style="42" customWidth="1"/>
    <col min="6417" max="6417" width="5.625" style="42" customWidth="1"/>
    <col min="6418" max="6418" width="4.875" style="42" customWidth="1"/>
    <col min="6419" max="6421" width="8.25" style="42" customWidth="1"/>
    <col min="6422" max="6422" width="6.25" style="42" customWidth="1"/>
    <col min="6423" max="6424" width="10.75" style="42" customWidth="1"/>
    <col min="6425" max="6426" width="10.875" style="42" customWidth="1"/>
    <col min="6427" max="6427" width="10.5" style="42" customWidth="1"/>
    <col min="6428" max="6428" width="11.5" style="42" customWidth="1"/>
    <col min="6429" max="6429" width="10.75" style="42" customWidth="1"/>
    <col min="6430" max="6430" width="12" style="42" customWidth="1"/>
    <col min="6431" max="6433" width="11.625" style="42" customWidth="1"/>
    <col min="6434" max="6435" width="11.5" style="42" customWidth="1"/>
    <col min="6436" max="6436" width="12" style="42" customWidth="1"/>
    <col min="6437" max="6438" width="10.75" style="42" customWidth="1"/>
    <col min="6439" max="6439" width="14.875" style="42" customWidth="1"/>
    <col min="6440" max="6441" width="7" style="42" customWidth="1"/>
    <col min="6442" max="6442" width="5.25" style="42" customWidth="1"/>
    <col min="6443" max="6443" width="6.75" style="42" customWidth="1"/>
    <col min="6444" max="6664" width="9.125" style="42"/>
    <col min="6665" max="6665" width="5.25" style="42" customWidth="1"/>
    <col min="6666" max="6668" width="6.125" style="42" customWidth="1"/>
    <col min="6669" max="6669" width="4.875" style="42" customWidth="1"/>
    <col min="6670" max="6670" width="8.625" style="42" customWidth="1"/>
    <col min="6671" max="6671" width="5.625" style="42" customWidth="1"/>
    <col min="6672" max="6672" width="4.875" style="42" customWidth="1"/>
    <col min="6673" max="6673" width="5.625" style="42" customWidth="1"/>
    <col min="6674" max="6674" width="4.875" style="42" customWidth="1"/>
    <col min="6675" max="6677" width="8.25" style="42" customWidth="1"/>
    <col min="6678" max="6678" width="6.25" style="42" customWidth="1"/>
    <col min="6679" max="6680" width="10.75" style="42" customWidth="1"/>
    <col min="6681" max="6682" width="10.875" style="42" customWidth="1"/>
    <col min="6683" max="6683" width="10.5" style="42" customWidth="1"/>
    <col min="6684" max="6684" width="11.5" style="42" customWidth="1"/>
    <col min="6685" max="6685" width="10.75" style="42" customWidth="1"/>
    <col min="6686" max="6686" width="12" style="42" customWidth="1"/>
    <col min="6687" max="6689" width="11.625" style="42" customWidth="1"/>
    <col min="6690" max="6691" width="11.5" style="42" customWidth="1"/>
    <col min="6692" max="6692" width="12" style="42" customWidth="1"/>
    <col min="6693" max="6694" width="10.75" style="42" customWidth="1"/>
    <col min="6695" max="6695" width="14.875" style="42" customWidth="1"/>
    <col min="6696" max="6697" width="7" style="42" customWidth="1"/>
    <col min="6698" max="6698" width="5.25" style="42" customWidth="1"/>
    <col min="6699" max="6699" width="6.75" style="42" customWidth="1"/>
    <col min="6700" max="6920" width="9.125" style="42"/>
    <col min="6921" max="6921" width="5.25" style="42" customWidth="1"/>
    <col min="6922" max="6924" width="6.125" style="42" customWidth="1"/>
    <col min="6925" max="6925" width="4.875" style="42" customWidth="1"/>
    <col min="6926" max="6926" width="8.625" style="42" customWidth="1"/>
    <col min="6927" max="6927" width="5.625" style="42" customWidth="1"/>
    <col min="6928" max="6928" width="4.875" style="42" customWidth="1"/>
    <col min="6929" max="6929" width="5.625" style="42" customWidth="1"/>
    <col min="6930" max="6930" width="4.875" style="42" customWidth="1"/>
    <col min="6931" max="6933" width="8.25" style="42" customWidth="1"/>
    <col min="6934" max="6934" width="6.25" style="42" customWidth="1"/>
    <col min="6935" max="6936" width="10.75" style="42" customWidth="1"/>
    <col min="6937" max="6938" width="10.875" style="42" customWidth="1"/>
    <col min="6939" max="6939" width="10.5" style="42" customWidth="1"/>
    <col min="6940" max="6940" width="11.5" style="42" customWidth="1"/>
    <col min="6941" max="6941" width="10.75" style="42" customWidth="1"/>
    <col min="6942" max="6942" width="12" style="42" customWidth="1"/>
    <col min="6943" max="6945" width="11.625" style="42" customWidth="1"/>
    <col min="6946" max="6947" width="11.5" style="42" customWidth="1"/>
    <col min="6948" max="6948" width="12" style="42" customWidth="1"/>
    <col min="6949" max="6950" width="10.75" style="42" customWidth="1"/>
    <col min="6951" max="6951" width="14.875" style="42" customWidth="1"/>
    <col min="6952" max="6953" width="7" style="42" customWidth="1"/>
    <col min="6954" max="6954" width="5.25" style="42" customWidth="1"/>
    <col min="6955" max="6955" width="6.75" style="42" customWidth="1"/>
    <col min="6956" max="7176" width="9.125" style="42"/>
    <col min="7177" max="7177" width="5.25" style="42" customWidth="1"/>
    <col min="7178" max="7180" width="6.125" style="42" customWidth="1"/>
    <col min="7181" max="7181" width="4.875" style="42" customWidth="1"/>
    <col min="7182" max="7182" width="8.625" style="42" customWidth="1"/>
    <col min="7183" max="7183" width="5.625" style="42" customWidth="1"/>
    <col min="7184" max="7184" width="4.875" style="42" customWidth="1"/>
    <col min="7185" max="7185" width="5.625" style="42" customWidth="1"/>
    <col min="7186" max="7186" width="4.875" style="42" customWidth="1"/>
    <col min="7187" max="7189" width="8.25" style="42" customWidth="1"/>
    <col min="7190" max="7190" width="6.25" style="42" customWidth="1"/>
    <col min="7191" max="7192" width="10.75" style="42" customWidth="1"/>
    <col min="7193" max="7194" width="10.875" style="42" customWidth="1"/>
    <col min="7195" max="7195" width="10.5" style="42" customWidth="1"/>
    <col min="7196" max="7196" width="11.5" style="42" customWidth="1"/>
    <col min="7197" max="7197" width="10.75" style="42" customWidth="1"/>
    <col min="7198" max="7198" width="12" style="42" customWidth="1"/>
    <col min="7199" max="7201" width="11.625" style="42" customWidth="1"/>
    <col min="7202" max="7203" width="11.5" style="42" customWidth="1"/>
    <col min="7204" max="7204" width="12" style="42" customWidth="1"/>
    <col min="7205" max="7206" width="10.75" style="42" customWidth="1"/>
    <col min="7207" max="7207" width="14.875" style="42" customWidth="1"/>
    <col min="7208" max="7209" width="7" style="42" customWidth="1"/>
    <col min="7210" max="7210" width="5.25" style="42" customWidth="1"/>
    <col min="7211" max="7211" width="6.75" style="42" customWidth="1"/>
    <col min="7212" max="7432" width="9.125" style="42"/>
    <col min="7433" max="7433" width="5.25" style="42" customWidth="1"/>
    <col min="7434" max="7436" width="6.125" style="42" customWidth="1"/>
    <col min="7437" max="7437" width="4.875" style="42" customWidth="1"/>
    <col min="7438" max="7438" width="8.625" style="42" customWidth="1"/>
    <col min="7439" max="7439" width="5.625" style="42" customWidth="1"/>
    <col min="7440" max="7440" width="4.875" style="42" customWidth="1"/>
    <col min="7441" max="7441" width="5.625" style="42" customWidth="1"/>
    <col min="7442" max="7442" width="4.875" style="42" customWidth="1"/>
    <col min="7443" max="7445" width="8.25" style="42" customWidth="1"/>
    <col min="7446" max="7446" width="6.25" style="42" customWidth="1"/>
    <col min="7447" max="7448" width="10.75" style="42" customWidth="1"/>
    <col min="7449" max="7450" width="10.875" style="42" customWidth="1"/>
    <col min="7451" max="7451" width="10.5" style="42" customWidth="1"/>
    <col min="7452" max="7452" width="11.5" style="42" customWidth="1"/>
    <col min="7453" max="7453" width="10.75" style="42" customWidth="1"/>
    <col min="7454" max="7454" width="12" style="42" customWidth="1"/>
    <col min="7455" max="7457" width="11.625" style="42" customWidth="1"/>
    <col min="7458" max="7459" width="11.5" style="42" customWidth="1"/>
    <col min="7460" max="7460" width="12" style="42" customWidth="1"/>
    <col min="7461" max="7462" width="10.75" style="42" customWidth="1"/>
    <col min="7463" max="7463" width="14.875" style="42" customWidth="1"/>
    <col min="7464" max="7465" width="7" style="42" customWidth="1"/>
    <col min="7466" max="7466" width="5.25" style="42" customWidth="1"/>
    <col min="7467" max="7467" width="6.75" style="42" customWidth="1"/>
    <col min="7468" max="7688" width="9.125" style="42"/>
    <col min="7689" max="7689" width="5.25" style="42" customWidth="1"/>
    <col min="7690" max="7692" width="6.125" style="42" customWidth="1"/>
    <col min="7693" max="7693" width="4.875" style="42" customWidth="1"/>
    <col min="7694" max="7694" width="8.625" style="42" customWidth="1"/>
    <col min="7695" max="7695" width="5.625" style="42" customWidth="1"/>
    <col min="7696" max="7696" width="4.875" style="42" customWidth="1"/>
    <col min="7697" max="7697" width="5.625" style="42" customWidth="1"/>
    <col min="7698" max="7698" width="4.875" style="42" customWidth="1"/>
    <col min="7699" max="7701" width="8.25" style="42" customWidth="1"/>
    <col min="7702" max="7702" width="6.25" style="42" customWidth="1"/>
    <col min="7703" max="7704" width="10.75" style="42" customWidth="1"/>
    <col min="7705" max="7706" width="10.875" style="42" customWidth="1"/>
    <col min="7707" max="7707" width="10.5" style="42" customWidth="1"/>
    <col min="7708" max="7708" width="11.5" style="42" customWidth="1"/>
    <col min="7709" max="7709" width="10.75" style="42" customWidth="1"/>
    <col min="7710" max="7710" width="12" style="42" customWidth="1"/>
    <col min="7711" max="7713" width="11.625" style="42" customWidth="1"/>
    <col min="7714" max="7715" width="11.5" style="42" customWidth="1"/>
    <col min="7716" max="7716" width="12" style="42" customWidth="1"/>
    <col min="7717" max="7718" width="10.75" style="42" customWidth="1"/>
    <col min="7719" max="7719" width="14.875" style="42" customWidth="1"/>
    <col min="7720" max="7721" width="7" style="42" customWidth="1"/>
    <col min="7722" max="7722" width="5.25" style="42" customWidth="1"/>
    <col min="7723" max="7723" width="6.75" style="42" customWidth="1"/>
    <col min="7724" max="7944" width="9.125" style="42"/>
    <col min="7945" max="7945" width="5.25" style="42" customWidth="1"/>
    <col min="7946" max="7948" width="6.125" style="42" customWidth="1"/>
    <col min="7949" max="7949" width="4.875" style="42" customWidth="1"/>
    <col min="7950" max="7950" width="8.625" style="42" customWidth="1"/>
    <col min="7951" max="7951" width="5.625" style="42" customWidth="1"/>
    <col min="7952" max="7952" width="4.875" style="42" customWidth="1"/>
    <col min="7953" max="7953" width="5.625" style="42" customWidth="1"/>
    <col min="7954" max="7954" width="4.875" style="42" customWidth="1"/>
    <col min="7955" max="7957" width="8.25" style="42" customWidth="1"/>
    <col min="7958" max="7958" width="6.25" style="42" customWidth="1"/>
    <col min="7959" max="7960" width="10.75" style="42" customWidth="1"/>
    <col min="7961" max="7962" width="10.875" style="42" customWidth="1"/>
    <col min="7963" max="7963" width="10.5" style="42" customWidth="1"/>
    <col min="7964" max="7964" width="11.5" style="42" customWidth="1"/>
    <col min="7965" max="7965" width="10.75" style="42" customWidth="1"/>
    <col min="7966" max="7966" width="12" style="42" customWidth="1"/>
    <col min="7967" max="7969" width="11.625" style="42" customWidth="1"/>
    <col min="7970" max="7971" width="11.5" style="42" customWidth="1"/>
    <col min="7972" max="7972" width="12" style="42" customWidth="1"/>
    <col min="7973" max="7974" width="10.75" style="42" customWidth="1"/>
    <col min="7975" max="7975" width="14.875" style="42" customWidth="1"/>
    <col min="7976" max="7977" width="7" style="42" customWidth="1"/>
    <col min="7978" max="7978" width="5.25" style="42" customWidth="1"/>
    <col min="7979" max="7979" width="6.75" style="42" customWidth="1"/>
    <col min="7980" max="8200" width="9.125" style="42"/>
    <col min="8201" max="8201" width="5.25" style="42" customWidth="1"/>
    <col min="8202" max="8204" width="6.125" style="42" customWidth="1"/>
    <col min="8205" max="8205" width="4.875" style="42" customWidth="1"/>
    <col min="8206" max="8206" width="8.625" style="42" customWidth="1"/>
    <col min="8207" max="8207" width="5.625" style="42" customWidth="1"/>
    <col min="8208" max="8208" width="4.875" style="42" customWidth="1"/>
    <col min="8209" max="8209" width="5.625" style="42" customWidth="1"/>
    <col min="8210" max="8210" width="4.875" style="42" customWidth="1"/>
    <col min="8211" max="8213" width="8.25" style="42" customWidth="1"/>
    <col min="8214" max="8214" width="6.25" style="42" customWidth="1"/>
    <col min="8215" max="8216" width="10.75" style="42" customWidth="1"/>
    <col min="8217" max="8218" width="10.875" style="42" customWidth="1"/>
    <col min="8219" max="8219" width="10.5" style="42" customWidth="1"/>
    <col min="8220" max="8220" width="11.5" style="42" customWidth="1"/>
    <col min="8221" max="8221" width="10.75" style="42" customWidth="1"/>
    <col min="8222" max="8222" width="12" style="42" customWidth="1"/>
    <col min="8223" max="8225" width="11.625" style="42" customWidth="1"/>
    <col min="8226" max="8227" width="11.5" style="42" customWidth="1"/>
    <col min="8228" max="8228" width="12" style="42" customWidth="1"/>
    <col min="8229" max="8230" width="10.75" style="42" customWidth="1"/>
    <col min="8231" max="8231" width="14.875" style="42" customWidth="1"/>
    <col min="8232" max="8233" width="7" style="42" customWidth="1"/>
    <col min="8234" max="8234" width="5.25" style="42" customWidth="1"/>
    <col min="8235" max="8235" width="6.75" style="42" customWidth="1"/>
    <col min="8236" max="8456" width="9.125" style="42"/>
    <col min="8457" max="8457" width="5.25" style="42" customWidth="1"/>
    <col min="8458" max="8460" width="6.125" style="42" customWidth="1"/>
    <col min="8461" max="8461" width="4.875" style="42" customWidth="1"/>
    <col min="8462" max="8462" width="8.625" style="42" customWidth="1"/>
    <col min="8463" max="8463" width="5.625" style="42" customWidth="1"/>
    <col min="8464" max="8464" width="4.875" style="42" customWidth="1"/>
    <col min="8465" max="8465" width="5.625" style="42" customWidth="1"/>
    <col min="8466" max="8466" width="4.875" style="42" customWidth="1"/>
    <col min="8467" max="8469" width="8.25" style="42" customWidth="1"/>
    <col min="8470" max="8470" width="6.25" style="42" customWidth="1"/>
    <col min="8471" max="8472" width="10.75" style="42" customWidth="1"/>
    <col min="8473" max="8474" width="10.875" style="42" customWidth="1"/>
    <col min="8475" max="8475" width="10.5" style="42" customWidth="1"/>
    <col min="8476" max="8476" width="11.5" style="42" customWidth="1"/>
    <col min="8477" max="8477" width="10.75" style="42" customWidth="1"/>
    <col min="8478" max="8478" width="12" style="42" customWidth="1"/>
    <col min="8479" max="8481" width="11.625" style="42" customWidth="1"/>
    <col min="8482" max="8483" width="11.5" style="42" customWidth="1"/>
    <col min="8484" max="8484" width="12" style="42" customWidth="1"/>
    <col min="8485" max="8486" width="10.75" style="42" customWidth="1"/>
    <col min="8487" max="8487" width="14.875" style="42" customWidth="1"/>
    <col min="8488" max="8489" width="7" style="42" customWidth="1"/>
    <col min="8490" max="8490" width="5.25" style="42" customWidth="1"/>
    <col min="8491" max="8491" width="6.75" style="42" customWidth="1"/>
    <col min="8492" max="8712" width="9.125" style="42"/>
    <col min="8713" max="8713" width="5.25" style="42" customWidth="1"/>
    <col min="8714" max="8716" width="6.125" style="42" customWidth="1"/>
    <col min="8717" max="8717" width="4.875" style="42" customWidth="1"/>
    <col min="8718" max="8718" width="8.625" style="42" customWidth="1"/>
    <col min="8719" max="8719" width="5.625" style="42" customWidth="1"/>
    <col min="8720" max="8720" width="4.875" style="42" customWidth="1"/>
    <col min="8721" max="8721" width="5.625" style="42" customWidth="1"/>
    <col min="8722" max="8722" width="4.875" style="42" customWidth="1"/>
    <col min="8723" max="8725" width="8.25" style="42" customWidth="1"/>
    <col min="8726" max="8726" width="6.25" style="42" customWidth="1"/>
    <col min="8727" max="8728" width="10.75" style="42" customWidth="1"/>
    <col min="8729" max="8730" width="10.875" style="42" customWidth="1"/>
    <col min="8731" max="8731" width="10.5" style="42" customWidth="1"/>
    <col min="8732" max="8732" width="11.5" style="42" customWidth="1"/>
    <col min="8733" max="8733" width="10.75" style="42" customWidth="1"/>
    <col min="8734" max="8734" width="12" style="42" customWidth="1"/>
    <col min="8735" max="8737" width="11.625" style="42" customWidth="1"/>
    <col min="8738" max="8739" width="11.5" style="42" customWidth="1"/>
    <col min="8740" max="8740" width="12" style="42" customWidth="1"/>
    <col min="8741" max="8742" width="10.75" style="42" customWidth="1"/>
    <col min="8743" max="8743" width="14.875" style="42" customWidth="1"/>
    <col min="8744" max="8745" width="7" style="42" customWidth="1"/>
    <col min="8746" max="8746" width="5.25" style="42" customWidth="1"/>
    <col min="8747" max="8747" width="6.75" style="42" customWidth="1"/>
    <col min="8748" max="8968" width="9.125" style="42"/>
    <col min="8969" max="8969" width="5.25" style="42" customWidth="1"/>
    <col min="8970" max="8972" width="6.125" style="42" customWidth="1"/>
    <col min="8973" max="8973" width="4.875" style="42" customWidth="1"/>
    <col min="8974" max="8974" width="8.625" style="42" customWidth="1"/>
    <col min="8975" max="8975" width="5.625" style="42" customWidth="1"/>
    <col min="8976" max="8976" width="4.875" style="42" customWidth="1"/>
    <col min="8977" max="8977" width="5.625" style="42" customWidth="1"/>
    <col min="8978" max="8978" width="4.875" style="42" customWidth="1"/>
    <col min="8979" max="8981" width="8.25" style="42" customWidth="1"/>
    <col min="8982" max="8982" width="6.25" style="42" customWidth="1"/>
    <col min="8983" max="8984" width="10.75" style="42" customWidth="1"/>
    <col min="8985" max="8986" width="10.875" style="42" customWidth="1"/>
    <col min="8987" max="8987" width="10.5" style="42" customWidth="1"/>
    <col min="8988" max="8988" width="11.5" style="42" customWidth="1"/>
    <col min="8989" max="8989" width="10.75" style="42" customWidth="1"/>
    <col min="8990" max="8990" width="12" style="42" customWidth="1"/>
    <col min="8991" max="8993" width="11.625" style="42" customWidth="1"/>
    <col min="8994" max="8995" width="11.5" style="42" customWidth="1"/>
    <col min="8996" max="8996" width="12" style="42" customWidth="1"/>
    <col min="8997" max="8998" width="10.75" style="42" customWidth="1"/>
    <col min="8999" max="8999" width="14.875" style="42" customWidth="1"/>
    <col min="9000" max="9001" width="7" style="42" customWidth="1"/>
    <col min="9002" max="9002" width="5.25" style="42" customWidth="1"/>
    <col min="9003" max="9003" width="6.75" style="42" customWidth="1"/>
    <col min="9004" max="9224" width="9.125" style="42"/>
    <col min="9225" max="9225" width="5.25" style="42" customWidth="1"/>
    <col min="9226" max="9228" width="6.125" style="42" customWidth="1"/>
    <col min="9229" max="9229" width="4.875" style="42" customWidth="1"/>
    <col min="9230" max="9230" width="8.625" style="42" customWidth="1"/>
    <col min="9231" max="9231" width="5.625" style="42" customWidth="1"/>
    <col min="9232" max="9232" width="4.875" style="42" customWidth="1"/>
    <col min="9233" max="9233" width="5.625" style="42" customWidth="1"/>
    <col min="9234" max="9234" width="4.875" style="42" customWidth="1"/>
    <col min="9235" max="9237" width="8.25" style="42" customWidth="1"/>
    <col min="9238" max="9238" width="6.25" style="42" customWidth="1"/>
    <col min="9239" max="9240" width="10.75" style="42" customWidth="1"/>
    <col min="9241" max="9242" width="10.875" style="42" customWidth="1"/>
    <col min="9243" max="9243" width="10.5" style="42" customWidth="1"/>
    <col min="9244" max="9244" width="11.5" style="42" customWidth="1"/>
    <col min="9245" max="9245" width="10.75" style="42" customWidth="1"/>
    <col min="9246" max="9246" width="12" style="42" customWidth="1"/>
    <col min="9247" max="9249" width="11.625" style="42" customWidth="1"/>
    <col min="9250" max="9251" width="11.5" style="42" customWidth="1"/>
    <col min="9252" max="9252" width="12" style="42" customWidth="1"/>
    <col min="9253" max="9254" width="10.75" style="42" customWidth="1"/>
    <col min="9255" max="9255" width="14.875" style="42" customWidth="1"/>
    <col min="9256" max="9257" width="7" style="42" customWidth="1"/>
    <col min="9258" max="9258" width="5.25" style="42" customWidth="1"/>
    <col min="9259" max="9259" width="6.75" style="42" customWidth="1"/>
    <col min="9260" max="9480" width="9.125" style="42"/>
    <col min="9481" max="9481" width="5.25" style="42" customWidth="1"/>
    <col min="9482" max="9484" width="6.125" style="42" customWidth="1"/>
    <col min="9485" max="9485" width="4.875" style="42" customWidth="1"/>
    <col min="9486" max="9486" width="8.625" style="42" customWidth="1"/>
    <col min="9487" max="9487" width="5.625" style="42" customWidth="1"/>
    <col min="9488" max="9488" width="4.875" style="42" customWidth="1"/>
    <col min="9489" max="9489" width="5.625" style="42" customWidth="1"/>
    <col min="9490" max="9490" width="4.875" style="42" customWidth="1"/>
    <col min="9491" max="9493" width="8.25" style="42" customWidth="1"/>
    <col min="9494" max="9494" width="6.25" style="42" customWidth="1"/>
    <col min="9495" max="9496" width="10.75" style="42" customWidth="1"/>
    <col min="9497" max="9498" width="10.875" style="42" customWidth="1"/>
    <col min="9499" max="9499" width="10.5" style="42" customWidth="1"/>
    <col min="9500" max="9500" width="11.5" style="42" customWidth="1"/>
    <col min="9501" max="9501" width="10.75" style="42" customWidth="1"/>
    <col min="9502" max="9502" width="12" style="42" customWidth="1"/>
    <col min="9503" max="9505" width="11.625" style="42" customWidth="1"/>
    <col min="9506" max="9507" width="11.5" style="42" customWidth="1"/>
    <col min="9508" max="9508" width="12" style="42" customWidth="1"/>
    <col min="9509" max="9510" width="10.75" style="42" customWidth="1"/>
    <col min="9511" max="9511" width="14.875" style="42" customWidth="1"/>
    <col min="9512" max="9513" width="7" style="42" customWidth="1"/>
    <col min="9514" max="9514" width="5.25" style="42" customWidth="1"/>
    <col min="9515" max="9515" width="6.75" style="42" customWidth="1"/>
    <col min="9516" max="9736" width="9.125" style="42"/>
    <col min="9737" max="9737" width="5.25" style="42" customWidth="1"/>
    <col min="9738" max="9740" width="6.125" style="42" customWidth="1"/>
    <col min="9741" max="9741" width="4.875" style="42" customWidth="1"/>
    <col min="9742" max="9742" width="8.625" style="42" customWidth="1"/>
    <col min="9743" max="9743" width="5.625" style="42" customWidth="1"/>
    <col min="9744" max="9744" width="4.875" style="42" customWidth="1"/>
    <col min="9745" max="9745" width="5.625" style="42" customWidth="1"/>
    <col min="9746" max="9746" width="4.875" style="42" customWidth="1"/>
    <col min="9747" max="9749" width="8.25" style="42" customWidth="1"/>
    <col min="9750" max="9750" width="6.25" style="42" customWidth="1"/>
    <col min="9751" max="9752" width="10.75" style="42" customWidth="1"/>
    <col min="9753" max="9754" width="10.875" style="42" customWidth="1"/>
    <col min="9755" max="9755" width="10.5" style="42" customWidth="1"/>
    <col min="9756" max="9756" width="11.5" style="42" customWidth="1"/>
    <col min="9757" max="9757" width="10.75" style="42" customWidth="1"/>
    <col min="9758" max="9758" width="12" style="42" customWidth="1"/>
    <col min="9759" max="9761" width="11.625" style="42" customWidth="1"/>
    <col min="9762" max="9763" width="11.5" style="42" customWidth="1"/>
    <col min="9764" max="9764" width="12" style="42" customWidth="1"/>
    <col min="9765" max="9766" width="10.75" style="42" customWidth="1"/>
    <col min="9767" max="9767" width="14.875" style="42" customWidth="1"/>
    <col min="9768" max="9769" width="7" style="42" customWidth="1"/>
    <col min="9770" max="9770" width="5.25" style="42" customWidth="1"/>
    <col min="9771" max="9771" width="6.75" style="42" customWidth="1"/>
    <col min="9772" max="9992" width="9.125" style="42"/>
    <col min="9993" max="9993" width="5.25" style="42" customWidth="1"/>
    <col min="9994" max="9996" width="6.125" style="42" customWidth="1"/>
    <col min="9997" max="9997" width="4.875" style="42" customWidth="1"/>
    <col min="9998" max="9998" width="8.625" style="42" customWidth="1"/>
    <col min="9999" max="9999" width="5.625" style="42" customWidth="1"/>
    <col min="10000" max="10000" width="4.875" style="42" customWidth="1"/>
    <col min="10001" max="10001" width="5.625" style="42" customWidth="1"/>
    <col min="10002" max="10002" width="4.875" style="42" customWidth="1"/>
    <col min="10003" max="10005" width="8.25" style="42" customWidth="1"/>
    <col min="10006" max="10006" width="6.25" style="42" customWidth="1"/>
    <col min="10007" max="10008" width="10.75" style="42" customWidth="1"/>
    <col min="10009" max="10010" width="10.875" style="42" customWidth="1"/>
    <col min="10011" max="10011" width="10.5" style="42" customWidth="1"/>
    <col min="10012" max="10012" width="11.5" style="42" customWidth="1"/>
    <col min="10013" max="10013" width="10.75" style="42" customWidth="1"/>
    <col min="10014" max="10014" width="12" style="42" customWidth="1"/>
    <col min="10015" max="10017" width="11.625" style="42" customWidth="1"/>
    <col min="10018" max="10019" width="11.5" style="42" customWidth="1"/>
    <col min="10020" max="10020" width="12" style="42" customWidth="1"/>
    <col min="10021" max="10022" width="10.75" style="42" customWidth="1"/>
    <col min="10023" max="10023" width="14.875" style="42" customWidth="1"/>
    <col min="10024" max="10025" width="7" style="42" customWidth="1"/>
    <col min="10026" max="10026" width="5.25" style="42" customWidth="1"/>
    <col min="10027" max="10027" width="6.75" style="42" customWidth="1"/>
    <col min="10028" max="10248" width="9.125" style="42"/>
    <col min="10249" max="10249" width="5.25" style="42" customWidth="1"/>
    <col min="10250" max="10252" width="6.125" style="42" customWidth="1"/>
    <col min="10253" max="10253" width="4.875" style="42" customWidth="1"/>
    <col min="10254" max="10254" width="8.625" style="42" customWidth="1"/>
    <col min="10255" max="10255" width="5.625" style="42" customWidth="1"/>
    <col min="10256" max="10256" width="4.875" style="42" customWidth="1"/>
    <col min="10257" max="10257" width="5.625" style="42" customWidth="1"/>
    <col min="10258" max="10258" width="4.875" style="42" customWidth="1"/>
    <col min="10259" max="10261" width="8.25" style="42" customWidth="1"/>
    <col min="10262" max="10262" width="6.25" style="42" customWidth="1"/>
    <col min="10263" max="10264" width="10.75" style="42" customWidth="1"/>
    <col min="10265" max="10266" width="10.875" style="42" customWidth="1"/>
    <col min="10267" max="10267" width="10.5" style="42" customWidth="1"/>
    <col min="10268" max="10268" width="11.5" style="42" customWidth="1"/>
    <col min="10269" max="10269" width="10.75" style="42" customWidth="1"/>
    <col min="10270" max="10270" width="12" style="42" customWidth="1"/>
    <col min="10271" max="10273" width="11.625" style="42" customWidth="1"/>
    <col min="10274" max="10275" width="11.5" style="42" customWidth="1"/>
    <col min="10276" max="10276" width="12" style="42" customWidth="1"/>
    <col min="10277" max="10278" width="10.75" style="42" customWidth="1"/>
    <col min="10279" max="10279" width="14.875" style="42" customWidth="1"/>
    <col min="10280" max="10281" width="7" style="42" customWidth="1"/>
    <col min="10282" max="10282" width="5.25" style="42" customWidth="1"/>
    <col min="10283" max="10283" width="6.75" style="42" customWidth="1"/>
    <col min="10284" max="10504" width="9.125" style="42"/>
    <col min="10505" max="10505" width="5.25" style="42" customWidth="1"/>
    <col min="10506" max="10508" width="6.125" style="42" customWidth="1"/>
    <col min="10509" max="10509" width="4.875" style="42" customWidth="1"/>
    <col min="10510" max="10510" width="8.625" style="42" customWidth="1"/>
    <col min="10511" max="10511" width="5.625" style="42" customWidth="1"/>
    <col min="10512" max="10512" width="4.875" style="42" customWidth="1"/>
    <col min="10513" max="10513" width="5.625" style="42" customWidth="1"/>
    <col min="10514" max="10514" width="4.875" style="42" customWidth="1"/>
    <col min="10515" max="10517" width="8.25" style="42" customWidth="1"/>
    <col min="10518" max="10518" width="6.25" style="42" customWidth="1"/>
    <col min="10519" max="10520" width="10.75" style="42" customWidth="1"/>
    <col min="10521" max="10522" width="10.875" style="42" customWidth="1"/>
    <col min="10523" max="10523" width="10.5" style="42" customWidth="1"/>
    <col min="10524" max="10524" width="11.5" style="42" customWidth="1"/>
    <col min="10525" max="10525" width="10.75" style="42" customWidth="1"/>
    <col min="10526" max="10526" width="12" style="42" customWidth="1"/>
    <col min="10527" max="10529" width="11.625" style="42" customWidth="1"/>
    <col min="10530" max="10531" width="11.5" style="42" customWidth="1"/>
    <col min="10532" max="10532" width="12" style="42" customWidth="1"/>
    <col min="10533" max="10534" width="10.75" style="42" customWidth="1"/>
    <col min="10535" max="10535" width="14.875" style="42" customWidth="1"/>
    <col min="10536" max="10537" width="7" style="42" customWidth="1"/>
    <col min="10538" max="10538" width="5.25" style="42" customWidth="1"/>
    <col min="10539" max="10539" width="6.75" style="42" customWidth="1"/>
    <col min="10540" max="10760" width="9.125" style="42"/>
    <col min="10761" max="10761" width="5.25" style="42" customWidth="1"/>
    <col min="10762" max="10764" width="6.125" style="42" customWidth="1"/>
    <col min="10765" max="10765" width="4.875" style="42" customWidth="1"/>
    <col min="10766" max="10766" width="8.625" style="42" customWidth="1"/>
    <col min="10767" max="10767" width="5.625" style="42" customWidth="1"/>
    <col min="10768" max="10768" width="4.875" style="42" customWidth="1"/>
    <col min="10769" max="10769" width="5.625" style="42" customWidth="1"/>
    <col min="10770" max="10770" width="4.875" style="42" customWidth="1"/>
    <col min="10771" max="10773" width="8.25" style="42" customWidth="1"/>
    <col min="10774" max="10774" width="6.25" style="42" customWidth="1"/>
    <col min="10775" max="10776" width="10.75" style="42" customWidth="1"/>
    <col min="10777" max="10778" width="10.875" style="42" customWidth="1"/>
    <col min="10779" max="10779" width="10.5" style="42" customWidth="1"/>
    <col min="10780" max="10780" width="11.5" style="42" customWidth="1"/>
    <col min="10781" max="10781" width="10.75" style="42" customWidth="1"/>
    <col min="10782" max="10782" width="12" style="42" customWidth="1"/>
    <col min="10783" max="10785" width="11.625" style="42" customWidth="1"/>
    <col min="10786" max="10787" width="11.5" style="42" customWidth="1"/>
    <col min="10788" max="10788" width="12" style="42" customWidth="1"/>
    <col min="10789" max="10790" width="10.75" style="42" customWidth="1"/>
    <col min="10791" max="10791" width="14.875" style="42" customWidth="1"/>
    <col min="10792" max="10793" width="7" style="42" customWidth="1"/>
    <col min="10794" max="10794" width="5.25" style="42" customWidth="1"/>
    <col min="10795" max="10795" width="6.75" style="42" customWidth="1"/>
    <col min="10796" max="11016" width="9.125" style="42"/>
    <col min="11017" max="11017" width="5.25" style="42" customWidth="1"/>
    <col min="11018" max="11020" width="6.125" style="42" customWidth="1"/>
    <col min="11021" max="11021" width="4.875" style="42" customWidth="1"/>
    <col min="11022" max="11022" width="8.625" style="42" customWidth="1"/>
    <col min="11023" max="11023" width="5.625" style="42" customWidth="1"/>
    <col min="11024" max="11024" width="4.875" style="42" customWidth="1"/>
    <col min="11025" max="11025" width="5.625" style="42" customWidth="1"/>
    <col min="11026" max="11026" width="4.875" style="42" customWidth="1"/>
    <col min="11027" max="11029" width="8.25" style="42" customWidth="1"/>
    <col min="11030" max="11030" width="6.25" style="42" customWidth="1"/>
    <col min="11031" max="11032" width="10.75" style="42" customWidth="1"/>
    <col min="11033" max="11034" width="10.875" style="42" customWidth="1"/>
    <col min="11035" max="11035" width="10.5" style="42" customWidth="1"/>
    <col min="11036" max="11036" width="11.5" style="42" customWidth="1"/>
    <col min="11037" max="11037" width="10.75" style="42" customWidth="1"/>
    <col min="11038" max="11038" width="12" style="42" customWidth="1"/>
    <col min="11039" max="11041" width="11.625" style="42" customWidth="1"/>
    <col min="11042" max="11043" width="11.5" style="42" customWidth="1"/>
    <col min="11044" max="11044" width="12" style="42" customWidth="1"/>
    <col min="11045" max="11046" width="10.75" style="42" customWidth="1"/>
    <col min="11047" max="11047" width="14.875" style="42" customWidth="1"/>
    <col min="11048" max="11049" width="7" style="42" customWidth="1"/>
    <col min="11050" max="11050" width="5.25" style="42" customWidth="1"/>
    <col min="11051" max="11051" width="6.75" style="42" customWidth="1"/>
    <col min="11052" max="11272" width="9.125" style="42"/>
    <col min="11273" max="11273" width="5.25" style="42" customWidth="1"/>
    <col min="11274" max="11276" width="6.125" style="42" customWidth="1"/>
    <col min="11277" max="11277" width="4.875" style="42" customWidth="1"/>
    <col min="11278" max="11278" width="8.625" style="42" customWidth="1"/>
    <col min="11279" max="11279" width="5.625" style="42" customWidth="1"/>
    <col min="11280" max="11280" width="4.875" style="42" customWidth="1"/>
    <col min="11281" max="11281" width="5.625" style="42" customWidth="1"/>
    <col min="11282" max="11282" width="4.875" style="42" customWidth="1"/>
    <col min="11283" max="11285" width="8.25" style="42" customWidth="1"/>
    <col min="11286" max="11286" width="6.25" style="42" customWidth="1"/>
    <col min="11287" max="11288" width="10.75" style="42" customWidth="1"/>
    <col min="11289" max="11290" width="10.875" style="42" customWidth="1"/>
    <col min="11291" max="11291" width="10.5" style="42" customWidth="1"/>
    <col min="11292" max="11292" width="11.5" style="42" customWidth="1"/>
    <col min="11293" max="11293" width="10.75" style="42" customWidth="1"/>
    <col min="11294" max="11294" width="12" style="42" customWidth="1"/>
    <col min="11295" max="11297" width="11.625" style="42" customWidth="1"/>
    <col min="11298" max="11299" width="11.5" style="42" customWidth="1"/>
    <col min="11300" max="11300" width="12" style="42" customWidth="1"/>
    <col min="11301" max="11302" width="10.75" style="42" customWidth="1"/>
    <col min="11303" max="11303" width="14.875" style="42" customWidth="1"/>
    <col min="11304" max="11305" width="7" style="42" customWidth="1"/>
    <col min="11306" max="11306" width="5.25" style="42" customWidth="1"/>
    <col min="11307" max="11307" width="6.75" style="42" customWidth="1"/>
    <col min="11308" max="11528" width="9.125" style="42"/>
    <col min="11529" max="11529" width="5.25" style="42" customWidth="1"/>
    <col min="11530" max="11532" width="6.125" style="42" customWidth="1"/>
    <col min="11533" max="11533" width="4.875" style="42" customWidth="1"/>
    <col min="11534" max="11534" width="8.625" style="42" customWidth="1"/>
    <col min="11535" max="11535" width="5.625" style="42" customWidth="1"/>
    <col min="11536" max="11536" width="4.875" style="42" customWidth="1"/>
    <col min="11537" max="11537" width="5.625" style="42" customWidth="1"/>
    <col min="11538" max="11538" width="4.875" style="42" customWidth="1"/>
    <col min="11539" max="11541" width="8.25" style="42" customWidth="1"/>
    <col min="11542" max="11542" width="6.25" style="42" customWidth="1"/>
    <col min="11543" max="11544" width="10.75" style="42" customWidth="1"/>
    <col min="11545" max="11546" width="10.875" style="42" customWidth="1"/>
    <col min="11547" max="11547" width="10.5" style="42" customWidth="1"/>
    <col min="11548" max="11548" width="11.5" style="42" customWidth="1"/>
    <col min="11549" max="11549" width="10.75" style="42" customWidth="1"/>
    <col min="11550" max="11550" width="12" style="42" customWidth="1"/>
    <col min="11551" max="11553" width="11.625" style="42" customWidth="1"/>
    <col min="11554" max="11555" width="11.5" style="42" customWidth="1"/>
    <col min="11556" max="11556" width="12" style="42" customWidth="1"/>
    <col min="11557" max="11558" width="10.75" style="42" customWidth="1"/>
    <col min="11559" max="11559" width="14.875" style="42" customWidth="1"/>
    <col min="11560" max="11561" width="7" style="42" customWidth="1"/>
    <col min="11562" max="11562" width="5.25" style="42" customWidth="1"/>
    <col min="11563" max="11563" width="6.75" style="42" customWidth="1"/>
    <col min="11564" max="11784" width="9.125" style="42"/>
    <col min="11785" max="11785" width="5.25" style="42" customWidth="1"/>
    <col min="11786" max="11788" width="6.125" style="42" customWidth="1"/>
    <col min="11789" max="11789" width="4.875" style="42" customWidth="1"/>
    <col min="11790" max="11790" width="8.625" style="42" customWidth="1"/>
    <col min="11791" max="11791" width="5.625" style="42" customWidth="1"/>
    <col min="11792" max="11792" width="4.875" style="42" customWidth="1"/>
    <col min="11793" max="11793" width="5.625" style="42" customWidth="1"/>
    <col min="11794" max="11794" width="4.875" style="42" customWidth="1"/>
    <col min="11795" max="11797" width="8.25" style="42" customWidth="1"/>
    <col min="11798" max="11798" width="6.25" style="42" customWidth="1"/>
    <col min="11799" max="11800" width="10.75" style="42" customWidth="1"/>
    <col min="11801" max="11802" width="10.875" style="42" customWidth="1"/>
    <col min="11803" max="11803" width="10.5" style="42" customWidth="1"/>
    <col min="11804" max="11804" width="11.5" style="42" customWidth="1"/>
    <col min="11805" max="11805" width="10.75" style="42" customWidth="1"/>
    <col min="11806" max="11806" width="12" style="42" customWidth="1"/>
    <col min="11807" max="11809" width="11.625" style="42" customWidth="1"/>
    <col min="11810" max="11811" width="11.5" style="42" customWidth="1"/>
    <col min="11812" max="11812" width="12" style="42" customWidth="1"/>
    <col min="11813" max="11814" width="10.75" style="42" customWidth="1"/>
    <col min="11815" max="11815" width="14.875" style="42" customWidth="1"/>
    <col min="11816" max="11817" width="7" style="42" customWidth="1"/>
    <col min="11818" max="11818" width="5.25" style="42" customWidth="1"/>
    <col min="11819" max="11819" width="6.75" style="42" customWidth="1"/>
    <col min="11820" max="12040" width="9.125" style="42"/>
    <col min="12041" max="12041" width="5.25" style="42" customWidth="1"/>
    <col min="12042" max="12044" width="6.125" style="42" customWidth="1"/>
    <col min="12045" max="12045" width="4.875" style="42" customWidth="1"/>
    <col min="12046" max="12046" width="8.625" style="42" customWidth="1"/>
    <col min="12047" max="12047" width="5.625" style="42" customWidth="1"/>
    <col min="12048" max="12048" width="4.875" style="42" customWidth="1"/>
    <col min="12049" max="12049" width="5.625" style="42" customWidth="1"/>
    <col min="12050" max="12050" width="4.875" style="42" customWidth="1"/>
    <col min="12051" max="12053" width="8.25" style="42" customWidth="1"/>
    <col min="12054" max="12054" width="6.25" style="42" customWidth="1"/>
    <col min="12055" max="12056" width="10.75" style="42" customWidth="1"/>
    <col min="12057" max="12058" width="10.875" style="42" customWidth="1"/>
    <col min="12059" max="12059" width="10.5" style="42" customWidth="1"/>
    <col min="12060" max="12060" width="11.5" style="42" customWidth="1"/>
    <col min="12061" max="12061" width="10.75" style="42" customWidth="1"/>
    <col min="12062" max="12062" width="12" style="42" customWidth="1"/>
    <col min="12063" max="12065" width="11.625" style="42" customWidth="1"/>
    <col min="12066" max="12067" width="11.5" style="42" customWidth="1"/>
    <col min="12068" max="12068" width="12" style="42" customWidth="1"/>
    <col min="12069" max="12070" width="10.75" style="42" customWidth="1"/>
    <col min="12071" max="12071" width="14.875" style="42" customWidth="1"/>
    <col min="12072" max="12073" width="7" style="42" customWidth="1"/>
    <col min="12074" max="12074" width="5.25" style="42" customWidth="1"/>
    <col min="12075" max="12075" width="6.75" style="42" customWidth="1"/>
    <col min="12076" max="12296" width="9.125" style="42"/>
    <col min="12297" max="12297" width="5.25" style="42" customWidth="1"/>
    <col min="12298" max="12300" width="6.125" style="42" customWidth="1"/>
    <col min="12301" max="12301" width="4.875" style="42" customWidth="1"/>
    <col min="12302" max="12302" width="8.625" style="42" customWidth="1"/>
    <col min="12303" max="12303" width="5.625" style="42" customWidth="1"/>
    <col min="12304" max="12304" width="4.875" style="42" customWidth="1"/>
    <col min="12305" max="12305" width="5.625" style="42" customWidth="1"/>
    <col min="12306" max="12306" width="4.875" style="42" customWidth="1"/>
    <col min="12307" max="12309" width="8.25" style="42" customWidth="1"/>
    <col min="12310" max="12310" width="6.25" style="42" customWidth="1"/>
    <col min="12311" max="12312" width="10.75" style="42" customWidth="1"/>
    <col min="12313" max="12314" width="10.875" style="42" customWidth="1"/>
    <col min="12315" max="12315" width="10.5" style="42" customWidth="1"/>
    <col min="12316" max="12316" width="11.5" style="42" customWidth="1"/>
    <col min="12317" max="12317" width="10.75" style="42" customWidth="1"/>
    <col min="12318" max="12318" width="12" style="42" customWidth="1"/>
    <col min="12319" max="12321" width="11.625" style="42" customWidth="1"/>
    <col min="12322" max="12323" width="11.5" style="42" customWidth="1"/>
    <col min="12324" max="12324" width="12" style="42" customWidth="1"/>
    <col min="12325" max="12326" width="10.75" style="42" customWidth="1"/>
    <col min="12327" max="12327" width="14.875" style="42" customWidth="1"/>
    <col min="12328" max="12329" width="7" style="42" customWidth="1"/>
    <col min="12330" max="12330" width="5.25" style="42" customWidth="1"/>
    <col min="12331" max="12331" width="6.75" style="42" customWidth="1"/>
    <col min="12332" max="12552" width="9.125" style="42"/>
    <col min="12553" max="12553" width="5.25" style="42" customWidth="1"/>
    <col min="12554" max="12556" width="6.125" style="42" customWidth="1"/>
    <col min="12557" max="12557" width="4.875" style="42" customWidth="1"/>
    <col min="12558" max="12558" width="8.625" style="42" customWidth="1"/>
    <col min="12559" max="12559" width="5.625" style="42" customWidth="1"/>
    <col min="12560" max="12560" width="4.875" style="42" customWidth="1"/>
    <col min="12561" max="12561" width="5.625" style="42" customWidth="1"/>
    <col min="12562" max="12562" width="4.875" style="42" customWidth="1"/>
    <col min="12563" max="12565" width="8.25" style="42" customWidth="1"/>
    <col min="12566" max="12566" width="6.25" style="42" customWidth="1"/>
    <col min="12567" max="12568" width="10.75" style="42" customWidth="1"/>
    <col min="12569" max="12570" width="10.875" style="42" customWidth="1"/>
    <col min="12571" max="12571" width="10.5" style="42" customWidth="1"/>
    <col min="12572" max="12572" width="11.5" style="42" customWidth="1"/>
    <col min="12573" max="12573" width="10.75" style="42" customWidth="1"/>
    <col min="12574" max="12574" width="12" style="42" customWidth="1"/>
    <col min="12575" max="12577" width="11.625" style="42" customWidth="1"/>
    <col min="12578" max="12579" width="11.5" style="42" customWidth="1"/>
    <col min="12580" max="12580" width="12" style="42" customWidth="1"/>
    <col min="12581" max="12582" width="10.75" style="42" customWidth="1"/>
    <col min="12583" max="12583" width="14.875" style="42" customWidth="1"/>
    <col min="12584" max="12585" width="7" style="42" customWidth="1"/>
    <col min="12586" max="12586" width="5.25" style="42" customWidth="1"/>
    <col min="12587" max="12587" width="6.75" style="42" customWidth="1"/>
    <col min="12588" max="12808" width="9.125" style="42"/>
    <col min="12809" max="12809" width="5.25" style="42" customWidth="1"/>
    <col min="12810" max="12812" width="6.125" style="42" customWidth="1"/>
    <col min="12813" max="12813" width="4.875" style="42" customWidth="1"/>
    <col min="12814" max="12814" width="8.625" style="42" customWidth="1"/>
    <col min="12815" max="12815" width="5.625" style="42" customWidth="1"/>
    <col min="12816" max="12816" width="4.875" style="42" customWidth="1"/>
    <col min="12817" max="12817" width="5.625" style="42" customWidth="1"/>
    <col min="12818" max="12818" width="4.875" style="42" customWidth="1"/>
    <col min="12819" max="12821" width="8.25" style="42" customWidth="1"/>
    <col min="12822" max="12822" width="6.25" style="42" customWidth="1"/>
    <col min="12823" max="12824" width="10.75" style="42" customWidth="1"/>
    <col min="12825" max="12826" width="10.875" style="42" customWidth="1"/>
    <col min="12827" max="12827" width="10.5" style="42" customWidth="1"/>
    <col min="12828" max="12828" width="11.5" style="42" customWidth="1"/>
    <col min="12829" max="12829" width="10.75" style="42" customWidth="1"/>
    <col min="12830" max="12830" width="12" style="42" customWidth="1"/>
    <col min="12831" max="12833" width="11.625" style="42" customWidth="1"/>
    <col min="12834" max="12835" width="11.5" style="42" customWidth="1"/>
    <col min="12836" max="12836" width="12" style="42" customWidth="1"/>
    <col min="12837" max="12838" width="10.75" style="42" customWidth="1"/>
    <col min="12839" max="12839" width="14.875" style="42" customWidth="1"/>
    <col min="12840" max="12841" width="7" style="42" customWidth="1"/>
    <col min="12842" max="12842" width="5.25" style="42" customWidth="1"/>
    <col min="12843" max="12843" width="6.75" style="42" customWidth="1"/>
    <col min="12844" max="13064" width="9.125" style="42"/>
    <col min="13065" max="13065" width="5.25" style="42" customWidth="1"/>
    <col min="13066" max="13068" width="6.125" style="42" customWidth="1"/>
    <col min="13069" max="13069" width="4.875" style="42" customWidth="1"/>
    <col min="13070" max="13070" width="8.625" style="42" customWidth="1"/>
    <col min="13071" max="13071" width="5.625" style="42" customWidth="1"/>
    <col min="13072" max="13072" width="4.875" style="42" customWidth="1"/>
    <col min="13073" max="13073" width="5.625" style="42" customWidth="1"/>
    <col min="13074" max="13074" width="4.875" style="42" customWidth="1"/>
    <col min="13075" max="13077" width="8.25" style="42" customWidth="1"/>
    <col min="13078" max="13078" width="6.25" style="42" customWidth="1"/>
    <col min="13079" max="13080" width="10.75" style="42" customWidth="1"/>
    <col min="13081" max="13082" width="10.875" style="42" customWidth="1"/>
    <col min="13083" max="13083" width="10.5" style="42" customWidth="1"/>
    <col min="13084" max="13084" width="11.5" style="42" customWidth="1"/>
    <col min="13085" max="13085" width="10.75" style="42" customWidth="1"/>
    <col min="13086" max="13086" width="12" style="42" customWidth="1"/>
    <col min="13087" max="13089" width="11.625" style="42" customWidth="1"/>
    <col min="13090" max="13091" width="11.5" style="42" customWidth="1"/>
    <col min="13092" max="13092" width="12" style="42" customWidth="1"/>
    <col min="13093" max="13094" width="10.75" style="42" customWidth="1"/>
    <col min="13095" max="13095" width="14.875" style="42" customWidth="1"/>
    <col min="13096" max="13097" width="7" style="42" customWidth="1"/>
    <col min="13098" max="13098" width="5.25" style="42" customWidth="1"/>
    <col min="13099" max="13099" width="6.75" style="42" customWidth="1"/>
    <col min="13100" max="13320" width="9.125" style="42"/>
    <col min="13321" max="13321" width="5.25" style="42" customWidth="1"/>
    <col min="13322" max="13324" width="6.125" style="42" customWidth="1"/>
    <col min="13325" max="13325" width="4.875" style="42" customWidth="1"/>
    <col min="13326" max="13326" width="8.625" style="42" customWidth="1"/>
    <col min="13327" max="13327" width="5.625" style="42" customWidth="1"/>
    <col min="13328" max="13328" width="4.875" style="42" customWidth="1"/>
    <col min="13329" max="13329" width="5.625" style="42" customWidth="1"/>
    <col min="13330" max="13330" width="4.875" style="42" customWidth="1"/>
    <col min="13331" max="13333" width="8.25" style="42" customWidth="1"/>
    <col min="13334" max="13334" width="6.25" style="42" customWidth="1"/>
    <col min="13335" max="13336" width="10.75" style="42" customWidth="1"/>
    <col min="13337" max="13338" width="10.875" style="42" customWidth="1"/>
    <col min="13339" max="13339" width="10.5" style="42" customWidth="1"/>
    <col min="13340" max="13340" width="11.5" style="42" customWidth="1"/>
    <col min="13341" max="13341" width="10.75" style="42" customWidth="1"/>
    <col min="13342" max="13342" width="12" style="42" customWidth="1"/>
    <col min="13343" max="13345" width="11.625" style="42" customWidth="1"/>
    <col min="13346" max="13347" width="11.5" style="42" customWidth="1"/>
    <col min="13348" max="13348" width="12" style="42" customWidth="1"/>
    <col min="13349" max="13350" width="10.75" style="42" customWidth="1"/>
    <col min="13351" max="13351" width="14.875" style="42" customWidth="1"/>
    <col min="13352" max="13353" width="7" style="42" customWidth="1"/>
    <col min="13354" max="13354" width="5.25" style="42" customWidth="1"/>
    <col min="13355" max="13355" width="6.75" style="42" customWidth="1"/>
    <col min="13356" max="13576" width="9.125" style="42"/>
    <col min="13577" max="13577" width="5.25" style="42" customWidth="1"/>
    <col min="13578" max="13580" width="6.125" style="42" customWidth="1"/>
    <col min="13581" max="13581" width="4.875" style="42" customWidth="1"/>
    <col min="13582" max="13582" width="8.625" style="42" customWidth="1"/>
    <col min="13583" max="13583" width="5.625" style="42" customWidth="1"/>
    <col min="13584" max="13584" width="4.875" style="42" customWidth="1"/>
    <col min="13585" max="13585" width="5.625" style="42" customWidth="1"/>
    <col min="13586" max="13586" width="4.875" style="42" customWidth="1"/>
    <col min="13587" max="13589" width="8.25" style="42" customWidth="1"/>
    <col min="13590" max="13590" width="6.25" style="42" customWidth="1"/>
    <col min="13591" max="13592" width="10.75" style="42" customWidth="1"/>
    <col min="13593" max="13594" width="10.875" style="42" customWidth="1"/>
    <col min="13595" max="13595" width="10.5" style="42" customWidth="1"/>
    <col min="13596" max="13596" width="11.5" style="42" customWidth="1"/>
    <col min="13597" max="13597" width="10.75" style="42" customWidth="1"/>
    <col min="13598" max="13598" width="12" style="42" customWidth="1"/>
    <col min="13599" max="13601" width="11.625" style="42" customWidth="1"/>
    <col min="13602" max="13603" width="11.5" style="42" customWidth="1"/>
    <col min="13604" max="13604" width="12" style="42" customWidth="1"/>
    <col min="13605" max="13606" width="10.75" style="42" customWidth="1"/>
    <col min="13607" max="13607" width="14.875" style="42" customWidth="1"/>
    <col min="13608" max="13609" width="7" style="42" customWidth="1"/>
    <col min="13610" max="13610" width="5.25" style="42" customWidth="1"/>
    <col min="13611" max="13611" width="6.75" style="42" customWidth="1"/>
    <col min="13612" max="13832" width="9.125" style="42"/>
    <col min="13833" max="13833" width="5.25" style="42" customWidth="1"/>
    <col min="13834" max="13836" width="6.125" style="42" customWidth="1"/>
    <col min="13837" max="13837" width="4.875" style="42" customWidth="1"/>
    <col min="13838" max="13838" width="8.625" style="42" customWidth="1"/>
    <col min="13839" max="13839" width="5.625" style="42" customWidth="1"/>
    <col min="13840" max="13840" width="4.875" style="42" customWidth="1"/>
    <col min="13841" max="13841" width="5.625" style="42" customWidth="1"/>
    <col min="13842" max="13842" width="4.875" style="42" customWidth="1"/>
    <col min="13843" max="13845" width="8.25" style="42" customWidth="1"/>
    <col min="13846" max="13846" width="6.25" style="42" customWidth="1"/>
    <col min="13847" max="13848" width="10.75" style="42" customWidth="1"/>
    <col min="13849" max="13850" width="10.875" style="42" customWidth="1"/>
    <col min="13851" max="13851" width="10.5" style="42" customWidth="1"/>
    <col min="13852" max="13852" width="11.5" style="42" customWidth="1"/>
    <col min="13853" max="13853" width="10.75" style="42" customWidth="1"/>
    <col min="13854" max="13854" width="12" style="42" customWidth="1"/>
    <col min="13855" max="13857" width="11.625" style="42" customWidth="1"/>
    <col min="13858" max="13859" width="11.5" style="42" customWidth="1"/>
    <col min="13860" max="13860" width="12" style="42" customWidth="1"/>
    <col min="13861" max="13862" width="10.75" style="42" customWidth="1"/>
    <col min="13863" max="13863" width="14.875" style="42" customWidth="1"/>
    <col min="13864" max="13865" width="7" style="42" customWidth="1"/>
    <col min="13866" max="13866" width="5.25" style="42" customWidth="1"/>
    <col min="13867" max="13867" width="6.75" style="42" customWidth="1"/>
    <col min="13868" max="14088" width="9.125" style="42"/>
    <col min="14089" max="14089" width="5.25" style="42" customWidth="1"/>
    <col min="14090" max="14092" width="6.125" style="42" customWidth="1"/>
    <col min="14093" max="14093" width="4.875" style="42" customWidth="1"/>
    <col min="14094" max="14094" width="8.625" style="42" customWidth="1"/>
    <col min="14095" max="14095" width="5.625" style="42" customWidth="1"/>
    <col min="14096" max="14096" width="4.875" style="42" customWidth="1"/>
    <col min="14097" max="14097" width="5.625" style="42" customWidth="1"/>
    <col min="14098" max="14098" width="4.875" style="42" customWidth="1"/>
    <col min="14099" max="14101" width="8.25" style="42" customWidth="1"/>
    <col min="14102" max="14102" width="6.25" style="42" customWidth="1"/>
    <col min="14103" max="14104" width="10.75" style="42" customWidth="1"/>
    <col min="14105" max="14106" width="10.875" style="42" customWidth="1"/>
    <col min="14107" max="14107" width="10.5" style="42" customWidth="1"/>
    <col min="14108" max="14108" width="11.5" style="42" customWidth="1"/>
    <col min="14109" max="14109" width="10.75" style="42" customWidth="1"/>
    <col min="14110" max="14110" width="12" style="42" customWidth="1"/>
    <col min="14111" max="14113" width="11.625" style="42" customWidth="1"/>
    <col min="14114" max="14115" width="11.5" style="42" customWidth="1"/>
    <col min="14116" max="14116" width="12" style="42" customWidth="1"/>
    <col min="14117" max="14118" width="10.75" style="42" customWidth="1"/>
    <col min="14119" max="14119" width="14.875" style="42" customWidth="1"/>
    <col min="14120" max="14121" width="7" style="42" customWidth="1"/>
    <col min="14122" max="14122" width="5.25" style="42" customWidth="1"/>
    <col min="14123" max="14123" width="6.75" style="42" customWidth="1"/>
    <col min="14124" max="14344" width="9.125" style="42"/>
    <col min="14345" max="14345" width="5.25" style="42" customWidth="1"/>
    <col min="14346" max="14348" width="6.125" style="42" customWidth="1"/>
    <col min="14349" max="14349" width="4.875" style="42" customWidth="1"/>
    <col min="14350" max="14350" width="8.625" style="42" customWidth="1"/>
    <col min="14351" max="14351" width="5.625" style="42" customWidth="1"/>
    <col min="14352" max="14352" width="4.875" style="42" customWidth="1"/>
    <col min="14353" max="14353" width="5.625" style="42" customWidth="1"/>
    <col min="14354" max="14354" width="4.875" style="42" customWidth="1"/>
    <col min="14355" max="14357" width="8.25" style="42" customWidth="1"/>
    <col min="14358" max="14358" width="6.25" style="42" customWidth="1"/>
    <col min="14359" max="14360" width="10.75" style="42" customWidth="1"/>
    <col min="14361" max="14362" width="10.875" style="42" customWidth="1"/>
    <col min="14363" max="14363" width="10.5" style="42" customWidth="1"/>
    <col min="14364" max="14364" width="11.5" style="42" customWidth="1"/>
    <col min="14365" max="14365" width="10.75" style="42" customWidth="1"/>
    <col min="14366" max="14366" width="12" style="42" customWidth="1"/>
    <col min="14367" max="14369" width="11.625" style="42" customWidth="1"/>
    <col min="14370" max="14371" width="11.5" style="42" customWidth="1"/>
    <col min="14372" max="14372" width="12" style="42" customWidth="1"/>
    <col min="14373" max="14374" width="10.75" style="42" customWidth="1"/>
    <col min="14375" max="14375" width="14.875" style="42" customWidth="1"/>
    <col min="14376" max="14377" width="7" style="42" customWidth="1"/>
    <col min="14378" max="14378" width="5.25" style="42" customWidth="1"/>
    <col min="14379" max="14379" width="6.75" style="42" customWidth="1"/>
    <col min="14380" max="14600" width="9.125" style="42"/>
    <col min="14601" max="14601" width="5.25" style="42" customWidth="1"/>
    <col min="14602" max="14604" width="6.125" style="42" customWidth="1"/>
    <col min="14605" max="14605" width="4.875" style="42" customWidth="1"/>
    <col min="14606" max="14606" width="8.625" style="42" customWidth="1"/>
    <col min="14607" max="14607" width="5.625" style="42" customWidth="1"/>
    <col min="14608" max="14608" width="4.875" style="42" customWidth="1"/>
    <col min="14609" max="14609" width="5.625" style="42" customWidth="1"/>
    <col min="14610" max="14610" width="4.875" style="42" customWidth="1"/>
    <col min="14611" max="14613" width="8.25" style="42" customWidth="1"/>
    <col min="14614" max="14614" width="6.25" style="42" customWidth="1"/>
    <col min="14615" max="14616" width="10.75" style="42" customWidth="1"/>
    <col min="14617" max="14618" width="10.875" style="42" customWidth="1"/>
    <col min="14619" max="14619" width="10.5" style="42" customWidth="1"/>
    <col min="14620" max="14620" width="11.5" style="42" customWidth="1"/>
    <col min="14621" max="14621" width="10.75" style="42" customWidth="1"/>
    <col min="14622" max="14622" width="12" style="42" customWidth="1"/>
    <col min="14623" max="14625" width="11.625" style="42" customWidth="1"/>
    <col min="14626" max="14627" width="11.5" style="42" customWidth="1"/>
    <col min="14628" max="14628" width="12" style="42" customWidth="1"/>
    <col min="14629" max="14630" width="10.75" style="42" customWidth="1"/>
    <col min="14631" max="14631" width="14.875" style="42" customWidth="1"/>
    <col min="14632" max="14633" width="7" style="42" customWidth="1"/>
    <col min="14634" max="14634" width="5.25" style="42" customWidth="1"/>
    <col min="14635" max="14635" width="6.75" style="42" customWidth="1"/>
    <col min="14636" max="14856" width="9.125" style="42"/>
    <col min="14857" max="14857" width="5.25" style="42" customWidth="1"/>
    <col min="14858" max="14860" width="6.125" style="42" customWidth="1"/>
    <col min="14861" max="14861" width="4.875" style="42" customWidth="1"/>
    <col min="14862" max="14862" width="8.625" style="42" customWidth="1"/>
    <col min="14863" max="14863" width="5.625" style="42" customWidth="1"/>
    <col min="14864" max="14864" width="4.875" style="42" customWidth="1"/>
    <col min="14865" max="14865" width="5.625" style="42" customWidth="1"/>
    <col min="14866" max="14866" width="4.875" style="42" customWidth="1"/>
    <col min="14867" max="14869" width="8.25" style="42" customWidth="1"/>
    <col min="14870" max="14870" width="6.25" style="42" customWidth="1"/>
    <col min="14871" max="14872" width="10.75" style="42" customWidth="1"/>
    <col min="14873" max="14874" width="10.875" style="42" customWidth="1"/>
    <col min="14875" max="14875" width="10.5" style="42" customWidth="1"/>
    <col min="14876" max="14876" width="11.5" style="42" customWidth="1"/>
    <col min="14877" max="14877" width="10.75" style="42" customWidth="1"/>
    <col min="14878" max="14878" width="12" style="42" customWidth="1"/>
    <col min="14879" max="14881" width="11.625" style="42" customWidth="1"/>
    <col min="14882" max="14883" width="11.5" style="42" customWidth="1"/>
    <col min="14884" max="14884" width="12" style="42" customWidth="1"/>
    <col min="14885" max="14886" width="10.75" style="42" customWidth="1"/>
    <col min="14887" max="14887" width="14.875" style="42" customWidth="1"/>
    <col min="14888" max="14889" width="7" style="42" customWidth="1"/>
    <col min="14890" max="14890" width="5.25" style="42" customWidth="1"/>
    <col min="14891" max="14891" width="6.75" style="42" customWidth="1"/>
    <col min="14892" max="15112" width="9.125" style="42"/>
    <col min="15113" max="15113" width="5.25" style="42" customWidth="1"/>
    <col min="15114" max="15116" width="6.125" style="42" customWidth="1"/>
    <col min="15117" max="15117" width="4.875" style="42" customWidth="1"/>
    <col min="15118" max="15118" width="8.625" style="42" customWidth="1"/>
    <col min="15119" max="15119" width="5.625" style="42" customWidth="1"/>
    <col min="15120" max="15120" width="4.875" style="42" customWidth="1"/>
    <col min="15121" max="15121" width="5.625" style="42" customWidth="1"/>
    <col min="15122" max="15122" width="4.875" style="42" customWidth="1"/>
    <col min="15123" max="15125" width="8.25" style="42" customWidth="1"/>
    <col min="15126" max="15126" width="6.25" style="42" customWidth="1"/>
    <col min="15127" max="15128" width="10.75" style="42" customWidth="1"/>
    <col min="15129" max="15130" width="10.875" style="42" customWidth="1"/>
    <col min="15131" max="15131" width="10.5" style="42" customWidth="1"/>
    <col min="15132" max="15132" width="11.5" style="42" customWidth="1"/>
    <col min="15133" max="15133" width="10.75" style="42" customWidth="1"/>
    <col min="15134" max="15134" width="12" style="42" customWidth="1"/>
    <col min="15135" max="15137" width="11.625" style="42" customWidth="1"/>
    <col min="15138" max="15139" width="11.5" style="42" customWidth="1"/>
    <col min="15140" max="15140" width="12" style="42" customWidth="1"/>
    <col min="15141" max="15142" width="10.75" style="42" customWidth="1"/>
    <col min="15143" max="15143" width="14.875" style="42" customWidth="1"/>
    <col min="15144" max="15145" width="7" style="42" customWidth="1"/>
    <col min="15146" max="15146" width="5.25" style="42" customWidth="1"/>
    <col min="15147" max="15147" width="6.75" style="42" customWidth="1"/>
    <col min="15148" max="15368" width="9.125" style="42"/>
    <col min="15369" max="15369" width="5.25" style="42" customWidth="1"/>
    <col min="15370" max="15372" width="6.125" style="42" customWidth="1"/>
    <col min="15373" max="15373" width="4.875" style="42" customWidth="1"/>
    <col min="15374" max="15374" width="8.625" style="42" customWidth="1"/>
    <col min="15375" max="15375" width="5.625" style="42" customWidth="1"/>
    <col min="15376" max="15376" width="4.875" style="42" customWidth="1"/>
    <col min="15377" max="15377" width="5.625" style="42" customWidth="1"/>
    <col min="15378" max="15378" width="4.875" style="42" customWidth="1"/>
    <col min="15379" max="15381" width="8.25" style="42" customWidth="1"/>
    <col min="15382" max="15382" width="6.25" style="42" customWidth="1"/>
    <col min="15383" max="15384" width="10.75" style="42" customWidth="1"/>
    <col min="15385" max="15386" width="10.875" style="42" customWidth="1"/>
    <col min="15387" max="15387" width="10.5" style="42" customWidth="1"/>
    <col min="15388" max="15388" width="11.5" style="42" customWidth="1"/>
    <col min="15389" max="15389" width="10.75" style="42" customWidth="1"/>
    <col min="15390" max="15390" width="12" style="42" customWidth="1"/>
    <col min="15391" max="15393" width="11.625" style="42" customWidth="1"/>
    <col min="15394" max="15395" width="11.5" style="42" customWidth="1"/>
    <col min="15396" max="15396" width="12" style="42" customWidth="1"/>
    <col min="15397" max="15398" width="10.75" style="42" customWidth="1"/>
    <col min="15399" max="15399" width="14.875" style="42" customWidth="1"/>
    <col min="15400" max="15401" width="7" style="42" customWidth="1"/>
    <col min="15402" max="15402" width="5.25" style="42" customWidth="1"/>
    <col min="15403" max="15403" width="6.75" style="42" customWidth="1"/>
    <col min="15404" max="15624" width="9.125" style="42"/>
    <col min="15625" max="15625" width="5.25" style="42" customWidth="1"/>
    <col min="15626" max="15628" width="6.125" style="42" customWidth="1"/>
    <col min="15629" max="15629" width="4.875" style="42" customWidth="1"/>
    <col min="15630" max="15630" width="8.625" style="42" customWidth="1"/>
    <col min="15631" max="15631" width="5.625" style="42" customWidth="1"/>
    <col min="15632" max="15632" width="4.875" style="42" customWidth="1"/>
    <col min="15633" max="15633" width="5.625" style="42" customWidth="1"/>
    <col min="15634" max="15634" width="4.875" style="42" customWidth="1"/>
    <col min="15635" max="15637" width="8.25" style="42" customWidth="1"/>
    <col min="15638" max="15638" width="6.25" style="42" customWidth="1"/>
    <col min="15639" max="15640" width="10.75" style="42" customWidth="1"/>
    <col min="15641" max="15642" width="10.875" style="42" customWidth="1"/>
    <col min="15643" max="15643" width="10.5" style="42" customWidth="1"/>
    <col min="15644" max="15644" width="11.5" style="42" customWidth="1"/>
    <col min="15645" max="15645" width="10.75" style="42" customWidth="1"/>
    <col min="15646" max="15646" width="12" style="42" customWidth="1"/>
    <col min="15647" max="15649" width="11.625" style="42" customWidth="1"/>
    <col min="15650" max="15651" width="11.5" style="42" customWidth="1"/>
    <col min="15652" max="15652" width="12" style="42" customWidth="1"/>
    <col min="15653" max="15654" width="10.75" style="42" customWidth="1"/>
    <col min="15655" max="15655" width="14.875" style="42" customWidth="1"/>
    <col min="15656" max="15657" width="7" style="42" customWidth="1"/>
    <col min="15658" max="15658" width="5.25" style="42" customWidth="1"/>
    <col min="15659" max="15659" width="6.75" style="42" customWidth="1"/>
    <col min="15660" max="15880" width="9.125" style="42"/>
    <col min="15881" max="15881" width="5.25" style="42" customWidth="1"/>
    <col min="15882" max="15884" width="6.125" style="42" customWidth="1"/>
    <col min="15885" max="15885" width="4.875" style="42" customWidth="1"/>
    <col min="15886" max="15886" width="8.625" style="42" customWidth="1"/>
    <col min="15887" max="15887" width="5.625" style="42" customWidth="1"/>
    <col min="15888" max="15888" width="4.875" style="42" customWidth="1"/>
    <col min="15889" max="15889" width="5.625" style="42" customWidth="1"/>
    <col min="15890" max="15890" width="4.875" style="42" customWidth="1"/>
    <col min="15891" max="15893" width="8.25" style="42" customWidth="1"/>
    <col min="15894" max="15894" width="6.25" style="42" customWidth="1"/>
    <col min="15895" max="15896" width="10.75" style="42" customWidth="1"/>
    <col min="15897" max="15898" width="10.875" style="42" customWidth="1"/>
    <col min="15899" max="15899" width="10.5" style="42" customWidth="1"/>
    <col min="15900" max="15900" width="11.5" style="42" customWidth="1"/>
    <col min="15901" max="15901" width="10.75" style="42" customWidth="1"/>
    <col min="15902" max="15902" width="12" style="42" customWidth="1"/>
    <col min="15903" max="15905" width="11.625" style="42" customWidth="1"/>
    <col min="15906" max="15907" width="11.5" style="42" customWidth="1"/>
    <col min="15908" max="15908" width="12" style="42" customWidth="1"/>
    <col min="15909" max="15910" width="10.75" style="42" customWidth="1"/>
    <col min="15911" max="15911" width="14.875" style="42" customWidth="1"/>
    <col min="15912" max="15913" width="7" style="42" customWidth="1"/>
    <col min="15914" max="15914" width="5.25" style="42" customWidth="1"/>
    <col min="15915" max="15915" width="6.75" style="42" customWidth="1"/>
    <col min="15916" max="16136" width="9.125" style="42"/>
    <col min="16137" max="16137" width="5.25" style="42" customWidth="1"/>
    <col min="16138" max="16140" width="6.125" style="42" customWidth="1"/>
    <col min="16141" max="16141" width="4.875" style="42" customWidth="1"/>
    <col min="16142" max="16142" width="8.625" style="42" customWidth="1"/>
    <col min="16143" max="16143" width="5.625" style="42" customWidth="1"/>
    <col min="16144" max="16144" width="4.875" style="42" customWidth="1"/>
    <col min="16145" max="16145" width="5.625" style="42" customWidth="1"/>
    <col min="16146" max="16146" width="4.875" style="42" customWidth="1"/>
    <col min="16147" max="16149" width="8.25" style="42" customWidth="1"/>
    <col min="16150" max="16150" width="6.25" style="42" customWidth="1"/>
    <col min="16151" max="16152" width="10.75" style="42" customWidth="1"/>
    <col min="16153" max="16154" width="10.875" style="42" customWidth="1"/>
    <col min="16155" max="16155" width="10.5" style="42" customWidth="1"/>
    <col min="16156" max="16156" width="11.5" style="42" customWidth="1"/>
    <col min="16157" max="16157" width="10.75" style="42" customWidth="1"/>
    <col min="16158" max="16158" width="12" style="42" customWidth="1"/>
    <col min="16159" max="16161" width="11.625" style="42" customWidth="1"/>
    <col min="16162" max="16163" width="11.5" style="42" customWidth="1"/>
    <col min="16164" max="16164" width="12" style="42" customWidth="1"/>
    <col min="16165" max="16166" width="10.75" style="42" customWidth="1"/>
    <col min="16167" max="16167" width="14.875" style="42" customWidth="1"/>
    <col min="16168" max="16169" width="7" style="42" customWidth="1"/>
    <col min="16170" max="16170" width="5.25" style="42" customWidth="1"/>
    <col min="16171" max="16171" width="6.75" style="42" customWidth="1"/>
    <col min="16172" max="16384" width="9.125" style="42"/>
  </cols>
  <sheetData>
    <row r="1" spans="1:46" ht="15.75" customHeight="1" x14ac:dyDescent="0.35">
      <c r="A1" s="37" t="s">
        <v>1314</v>
      </c>
      <c r="AI1" s="40"/>
      <c r="AJ1" s="41"/>
      <c r="AK1" s="41"/>
      <c r="AL1" s="41"/>
      <c r="AM1" s="41"/>
      <c r="AP1" s="38"/>
      <c r="AT1" s="42" t="s">
        <v>867</v>
      </c>
    </row>
    <row r="2" spans="1:46" ht="15.75" customHeight="1" x14ac:dyDescent="0.4">
      <c r="A2" s="43"/>
      <c r="AI2" s="167"/>
      <c r="AJ2" s="167"/>
      <c r="AK2" s="167"/>
      <c r="AL2" s="167"/>
      <c r="AM2" s="167"/>
      <c r="AT2" s="42" t="s">
        <v>103</v>
      </c>
    </row>
    <row r="3" spans="1:46" ht="27" customHeight="1" x14ac:dyDescent="0.5">
      <c r="A3" s="771" t="s">
        <v>50</v>
      </c>
      <c r="B3" s="771"/>
      <c r="C3" s="771"/>
      <c r="D3" s="771"/>
      <c r="E3" s="771"/>
      <c r="F3" s="771"/>
      <c r="G3" s="771"/>
      <c r="H3" s="771"/>
      <c r="I3" s="226"/>
      <c r="J3" s="226"/>
      <c r="K3" s="226"/>
      <c r="L3" s="226"/>
      <c r="AA3" s="772"/>
      <c r="AB3" s="227"/>
      <c r="AC3" s="249"/>
      <c r="AD3" s="40"/>
      <c r="AG3" s="44"/>
      <c r="AH3" s="44" t="s">
        <v>853</v>
      </c>
      <c r="AI3" s="699" t="str">
        <f>'賃金改善実績報告書（別紙様式6）'!U2</f>
        <v/>
      </c>
      <c r="AJ3" s="699"/>
      <c r="AK3" s="699"/>
      <c r="AL3" s="699"/>
      <c r="AM3" s="699"/>
      <c r="AN3" s="45"/>
      <c r="AT3" s="42" t="s">
        <v>104</v>
      </c>
    </row>
    <row r="4" spans="1:46" ht="15.75" customHeight="1" x14ac:dyDescent="0.5">
      <c r="A4" s="771"/>
      <c r="B4" s="771"/>
      <c r="C4" s="771"/>
      <c r="D4" s="771"/>
      <c r="E4" s="771"/>
      <c r="F4" s="771"/>
      <c r="G4" s="771"/>
      <c r="H4" s="771"/>
      <c r="I4" s="226"/>
      <c r="J4" s="226"/>
      <c r="K4" s="226"/>
      <c r="L4" s="226"/>
      <c r="M4" s="42"/>
      <c r="N4" s="42"/>
      <c r="O4" s="42"/>
      <c r="P4" s="42"/>
      <c r="Q4" s="42"/>
      <c r="R4" s="42"/>
      <c r="S4" s="42"/>
      <c r="T4" s="42"/>
      <c r="U4" s="42"/>
      <c r="V4" s="42"/>
      <c r="W4" s="42"/>
      <c r="X4" s="42"/>
      <c r="Y4" s="42"/>
      <c r="Z4" s="42"/>
      <c r="AA4" s="772"/>
      <c r="AB4" s="227"/>
      <c r="AC4" s="249"/>
      <c r="AD4" s="227"/>
      <c r="AE4" s="40"/>
      <c r="AF4" s="40"/>
      <c r="AG4" s="40"/>
      <c r="AH4" s="40"/>
      <c r="AI4" s="227"/>
      <c r="AJ4" s="46"/>
      <c r="AK4" s="46"/>
      <c r="AL4" s="46"/>
      <c r="AM4" s="47"/>
      <c r="AN4" s="45"/>
      <c r="AT4" s="42" t="s">
        <v>105</v>
      </c>
    </row>
    <row r="5" spans="1:46" ht="15.75" customHeight="1" x14ac:dyDescent="0.5">
      <c r="A5" s="226"/>
      <c r="B5" s="48"/>
      <c r="C5" s="228"/>
      <c r="D5" s="228"/>
      <c r="E5" s="228"/>
      <c r="F5" s="228"/>
      <c r="G5" s="228"/>
      <c r="H5" s="49"/>
      <c r="I5" s="48"/>
      <c r="J5" s="226"/>
      <c r="K5" s="226"/>
      <c r="L5" s="226"/>
      <c r="M5" s="226"/>
      <c r="N5" s="228"/>
      <c r="O5" s="228"/>
      <c r="P5" s="228"/>
      <c r="Q5" s="250"/>
      <c r="R5" s="228"/>
      <c r="S5" s="228"/>
      <c r="T5" s="250"/>
      <c r="U5" s="228"/>
      <c r="V5" s="250"/>
      <c r="W5" s="228"/>
      <c r="X5" s="49"/>
      <c r="Y5" s="49"/>
      <c r="Z5" s="48"/>
      <c r="AA5" s="227"/>
      <c r="AB5" s="227"/>
      <c r="AC5" s="249"/>
      <c r="AD5" s="227"/>
      <c r="AE5" s="40"/>
      <c r="AF5" s="40"/>
      <c r="AG5" s="40"/>
      <c r="AH5" s="40"/>
      <c r="AI5" s="227"/>
      <c r="AJ5" s="46"/>
      <c r="AK5" s="46"/>
      <c r="AL5" s="46"/>
      <c r="AM5" s="46"/>
      <c r="AN5" s="45"/>
      <c r="AT5" s="42" t="s">
        <v>106</v>
      </c>
    </row>
    <row r="6" spans="1:46" ht="22.5" customHeight="1" thickBot="1" x14ac:dyDescent="0.55000000000000004">
      <c r="A6" s="226"/>
      <c r="B6" s="770" t="s">
        <v>183</v>
      </c>
      <c r="C6" s="770"/>
      <c r="D6" s="770"/>
      <c r="E6" s="770"/>
      <c r="F6" s="770"/>
      <c r="G6" s="770"/>
      <c r="H6" s="770"/>
      <c r="I6" s="770"/>
      <c r="J6" s="770"/>
      <c r="K6" s="205"/>
      <c r="L6" s="50" t="s">
        <v>51</v>
      </c>
      <c r="M6" s="51"/>
      <c r="N6" s="773"/>
      <c r="O6" s="773"/>
      <c r="P6" s="773"/>
      <c r="Q6" s="773"/>
      <c r="R6" s="773"/>
      <c r="S6" s="774"/>
      <c r="T6" s="774"/>
      <c r="U6" s="774"/>
      <c r="V6" s="251"/>
      <c r="W6" s="143"/>
      <c r="X6" s="770" t="s">
        <v>852</v>
      </c>
      <c r="Y6" s="770"/>
      <c r="Z6" s="770"/>
      <c r="AA6" s="770"/>
      <c r="AB6" s="204" t="str">
        <f>一番最初に入力!F17</f>
        <v>無</v>
      </c>
      <c r="AC6" s="264"/>
      <c r="AD6" s="770" t="s">
        <v>1320</v>
      </c>
      <c r="AE6" s="770"/>
      <c r="AF6" s="770"/>
      <c r="AG6" s="770"/>
      <c r="AH6" s="204" t="str">
        <f>一番最初に入力!F18</f>
        <v>無</v>
      </c>
      <c r="AI6" s="46"/>
      <c r="AJ6" s="52"/>
      <c r="AK6" s="48"/>
      <c r="AL6" s="48"/>
      <c r="AM6" s="45"/>
      <c r="AN6" s="42"/>
      <c r="AO6" s="228"/>
      <c r="AT6" s="42" t="s">
        <v>107</v>
      </c>
    </row>
    <row r="7" spans="1:46" ht="15.75" customHeight="1" thickBot="1" x14ac:dyDescent="0.55000000000000004">
      <c r="A7" s="226"/>
      <c r="B7" s="226"/>
      <c r="C7" s="226"/>
      <c r="D7" s="226"/>
      <c r="E7" s="226"/>
      <c r="F7" s="226"/>
      <c r="G7" s="226"/>
      <c r="H7" s="226"/>
      <c r="I7" s="226"/>
      <c r="J7" s="226"/>
      <c r="K7" s="226"/>
      <c r="L7" s="226"/>
      <c r="M7" s="226"/>
      <c r="N7" s="228"/>
      <c r="O7" s="228"/>
      <c r="P7" s="228"/>
      <c r="Q7" s="250"/>
      <c r="R7" s="228"/>
      <c r="S7" s="228"/>
      <c r="T7" s="250"/>
      <c r="U7" s="228"/>
      <c r="V7" s="250"/>
      <c r="W7" s="228"/>
      <c r="X7" s="49"/>
      <c r="Y7" s="49"/>
      <c r="Z7" s="48"/>
      <c r="AA7" s="227"/>
      <c r="AB7" s="227"/>
      <c r="AC7" s="249"/>
      <c r="AD7" s="227"/>
      <c r="AE7" s="40"/>
      <c r="AF7" s="40"/>
      <c r="AG7" s="40"/>
      <c r="AH7" s="40"/>
      <c r="AI7" s="227"/>
      <c r="AJ7" s="46"/>
      <c r="AK7" s="46"/>
      <c r="AL7" s="46"/>
      <c r="AM7" s="46"/>
      <c r="AN7" s="45"/>
      <c r="AT7" s="42" t="s">
        <v>108</v>
      </c>
    </row>
    <row r="8" spans="1:46" ht="21.75" customHeight="1" x14ac:dyDescent="0.15">
      <c r="A8" s="730" t="s">
        <v>52</v>
      </c>
      <c r="B8" s="733" t="s">
        <v>53</v>
      </c>
      <c r="C8" s="734"/>
      <c r="D8" s="735"/>
      <c r="E8" s="742" t="s">
        <v>54</v>
      </c>
      <c r="F8" s="742" t="s">
        <v>55</v>
      </c>
      <c r="G8" s="733" t="s">
        <v>56</v>
      </c>
      <c r="H8" s="734"/>
      <c r="I8" s="734"/>
      <c r="J8" s="735"/>
      <c r="K8" s="742" t="s">
        <v>57</v>
      </c>
      <c r="L8" s="742" t="s">
        <v>58</v>
      </c>
      <c r="M8" s="742" t="s">
        <v>59</v>
      </c>
      <c r="N8" s="754" t="s">
        <v>60</v>
      </c>
      <c r="O8" s="757" t="s">
        <v>61</v>
      </c>
      <c r="P8" s="758"/>
      <c r="Q8" s="758"/>
      <c r="R8" s="758"/>
      <c r="S8" s="758"/>
      <c r="T8" s="758"/>
      <c r="U8" s="758"/>
      <c r="V8" s="758"/>
      <c r="W8" s="758"/>
      <c r="X8" s="758"/>
      <c r="Y8" s="758"/>
      <c r="Z8" s="759"/>
      <c r="AA8" s="760" t="s">
        <v>62</v>
      </c>
      <c r="AB8" s="761"/>
      <c r="AC8" s="761"/>
      <c r="AD8" s="761"/>
      <c r="AE8" s="761"/>
      <c r="AF8" s="761"/>
      <c r="AG8" s="761"/>
      <c r="AH8" s="761"/>
      <c r="AI8" s="762"/>
      <c r="AJ8" s="709" t="s">
        <v>63</v>
      </c>
      <c r="AK8" s="712" t="s">
        <v>64</v>
      </c>
      <c r="AL8" s="656" t="s">
        <v>1316</v>
      </c>
      <c r="AM8" s="715" t="s">
        <v>1167</v>
      </c>
      <c r="AN8" s="718" t="s">
        <v>65</v>
      </c>
      <c r="AO8" s="719"/>
      <c r="AP8" s="720"/>
      <c r="AQ8" s="45"/>
      <c r="AT8" s="42" t="s">
        <v>109</v>
      </c>
    </row>
    <row r="9" spans="1:46" ht="18" customHeight="1" x14ac:dyDescent="0.15">
      <c r="A9" s="731"/>
      <c r="B9" s="736"/>
      <c r="C9" s="737"/>
      <c r="D9" s="738"/>
      <c r="E9" s="743"/>
      <c r="F9" s="743"/>
      <c r="G9" s="736"/>
      <c r="H9" s="737"/>
      <c r="I9" s="737"/>
      <c r="J9" s="738"/>
      <c r="K9" s="743"/>
      <c r="L9" s="743"/>
      <c r="M9" s="743"/>
      <c r="N9" s="755"/>
      <c r="O9" s="727" t="s">
        <v>66</v>
      </c>
      <c r="P9" s="728"/>
      <c r="Q9" s="728"/>
      <c r="R9" s="728"/>
      <c r="S9" s="728"/>
      <c r="T9" s="728"/>
      <c r="U9" s="728"/>
      <c r="V9" s="728"/>
      <c r="W9" s="729"/>
      <c r="X9" s="640" t="s">
        <v>1301</v>
      </c>
      <c r="Y9" s="640" t="s">
        <v>1302</v>
      </c>
      <c r="Z9" s="643" t="s">
        <v>67</v>
      </c>
      <c r="AA9" s="673" t="s">
        <v>68</v>
      </c>
      <c r="AB9" s="674"/>
      <c r="AC9" s="674"/>
      <c r="AD9" s="674"/>
      <c r="AE9" s="674"/>
      <c r="AF9" s="674"/>
      <c r="AG9" s="674"/>
      <c r="AH9" s="675"/>
      <c r="AI9" s="646" t="s">
        <v>69</v>
      </c>
      <c r="AJ9" s="710"/>
      <c r="AK9" s="713"/>
      <c r="AL9" s="657"/>
      <c r="AM9" s="716"/>
      <c r="AN9" s="721"/>
      <c r="AO9" s="722"/>
      <c r="AP9" s="723"/>
      <c r="AQ9" s="227"/>
      <c r="AT9" s="42" t="s">
        <v>110</v>
      </c>
    </row>
    <row r="10" spans="1:46" ht="18" customHeight="1" x14ac:dyDescent="0.15">
      <c r="A10" s="731"/>
      <c r="B10" s="736"/>
      <c r="C10" s="737"/>
      <c r="D10" s="738"/>
      <c r="E10" s="743"/>
      <c r="F10" s="743"/>
      <c r="G10" s="736"/>
      <c r="H10" s="737"/>
      <c r="I10" s="737"/>
      <c r="J10" s="738"/>
      <c r="K10" s="743"/>
      <c r="L10" s="743"/>
      <c r="M10" s="743"/>
      <c r="N10" s="755"/>
      <c r="O10" s="650" t="s">
        <v>70</v>
      </c>
      <c r="P10" s="651"/>
      <c r="Q10" s="652"/>
      <c r="R10" s="655" t="s">
        <v>71</v>
      </c>
      <c r="S10" s="651"/>
      <c r="T10" s="652"/>
      <c r="U10" s="653" t="s">
        <v>1159</v>
      </c>
      <c r="V10" s="654"/>
      <c r="W10" s="763" t="s">
        <v>1318</v>
      </c>
      <c r="X10" s="641"/>
      <c r="Y10" s="641"/>
      <c r="Z10" s="644"/>
      <c r="AA10" s="650" t="s">
        <v>72</v>
      </c>
      <c r="AB10" s="651"/>
      <c r="AC10" s="652"/>
      <c r="AD10" s="655" t="s">
        <v>73</v>
      </c>
      <c r="AE10" s="651"/>
      <c r="AF10" s="652"/>
      <c r="AG10" s="768" t="s">
        <v>1168</v>
      </c>
      <c r="AH10" s="769"/>
      <c r="AI10" s="647"/>
      <c r="AJ10" s="710"/>
      <c r="AK10" s="713"/>
      <c r="AL10" s="657"/>
      <c r="AM10" s="716"/>
      <c r="AN10" s="721"/>
      <c r="AO10" s="722"/>
      <c r="AP10" s="723"/>
      <c r="AQ10" s="227"/>
      <c r="AT10" s="42" t="s">
        <v>111</v>
      </c>
    </row>
    <row r="11" spans="1:46" ht="84.75" customHeight="1" thickBot="1" x14ac:dyDescent="0.2">
      <c r="A11" s="732"/>
      <c r="B11" s="739"/>
      <c r="C11" s="740"/>
      <c r="D11" s="741"/>
      <c r="E11" s="744"/>
      <c r="F11" s="744"/>
      <c r="G11" s="739"/>
      <c r="H11" s="740"/>
      <c r="I11" s="740"/>
      <c r="J11" s="741"/>
      <c r="K11" s="744"/>
      <c r="L11" s="743"/>
      <c r="M11" s="743"/>
      <c r="N11" s="756"/>
      <c r="O11" s="53" t="s">
        <v>1160</v>
      </c>
      <c r="P11" s="261" t="s">
        <v>74</v>
      </c>
      <c r="Q11" s="54" t="s">
        <v>1155</v>
      </c>
      <c r="R11" s="54" t="s">
        <v>1161</v>
      </c>
      <c r="S11" s="55" t="s">
        <v>75</v>
      </c>
      <c r="T11" s="55" t="s">
        <v>1156</v>
      </c>
      <c r="U11" s="260" t="s">
        <v>1157</v>
      </c>
      <c r="V11" s="260" t="s">
        <v>1158</v>
      </c>
      <c r="W11" s="764"/>
      <c r="X11" s="642"/>
      <c r="Y11" s="642"/>
      <c r="Z11" s="645"/>
      <c r="AA11" s="272" t="s">
        <v>1160</v>
      </c>
      <c r="AB11" s="246" t="s">
        <v>76</v>
      </c>
      <c r="AC11" s="246" t="s">
        <v>1162</v>
      </c>
      <c r="AD11" s="246" t="s">
        <v>1163</v>
      </c>
      <c r="AE11" s="246" t="s">
        <v>77</v>
      </c>
      <c r="AF11" s="246" t="s">
        <v>1164</v>
      </c>
      <c r="AG11" s="263" t="s">
        <v>1165</v>
      </c>
      <c r="AH11" s="263" t="s">
        <v>1166</v>
      </c>
      <c r="AI11" s="648"/>
      <c r="AJ11" s="711"/>
      <c r="AK11" s="714"/>
      <c r="AL11" s="658"/>
      <c r="AM11" s="717"/>
      <c r="AN11" s="724"/>
      <c r="AO11" s="725"/>
      <c r="AP11" s="726"/>
      <c r="AQ11" s="56"/>
      <c r="AT11" s="42" t="s">
        <v>112</v>
      </c>
    </row>
    <row r="12" spans="1:46" ht="21.75" customHeight="1" x14ac:dyDescent="0.15">
      <c r="A12" s="57">
        <v>1</v>
      </c>
      <c r="B12" s="767"/>
      <c r="C12" s="767"/>
      <c r="D12" s="767"/>
      <c r="E12" s="181"/>
      <c r="F12" s="181"/>
      <c r="G12" s="177"/>
      <c r="H12" s="58" t="s">
        <v>39</v>
      </c>
      <c r="I12" s="184"/>
      <c r="J12" s="59" t="s">
        <v>40</v>
      </c>
      <c r="K12" s="181"/>
      <c r="L12" s="201"/>
      <c r="M12" s="60" t="str">
        <f t="shared" ref="M12:M56" si="0">IF($K12="常勤",1,IF($K12="非常勤",ROUND($L12/$K$6,1),""))</f>
        <v/>
      </c>
      <c r="N12" s="190"/>
      <c r="O12" s="193"/>
      <c r="P12" s="262">
        <f t="shared" ref="P12:P56" si="1">IF($AB$6="有",0,$AB12)</f>
        <v>0</v>
      </c>
      <c r="Q12" s="259">
        <f>IF($AH$6="有",0,$AC12)</f>
        <v>0</v>
      </c>
      <c r="R12" s="194"/>
      <c r="S12" s="62">
        <f t="shared" ref="S12:S56" si="2">IF($AB$6="有",0,$AE12)</f>
        <v>0</v>
      </c>
      <c r="T12" s="62">
        <f>IF($AH$6="有",0,$AF12)</f>
        <v>0</v>
      </c>
      <c r="U12" s="195"/>
      <c r="V12" s="62">
        <f>IF($AH$6="有",0,$AH12)</f>
        <v>0</v>
      </c>
      <c r="W12" s="62">
        <f>SUM(O12:V12)-Q12-T12-V12</f>
        <v>0</v>
      </c>
      <c r="X12" s="195"/>
      <c r="Y12" s="195"/>
      <c r="Z12" s="63">
        <f>SUM(W12:X12)</f>
        <v>0</v>
      </c>
      <c r="AA12" s="273"/>
      <c r="AB12" s="271"/>
      <c r="AC12" s="271"/>
      <c r="AD12" s="271"/>
      <c r="AE12" s="271"/>
      <c r="AF12" s="271"/>
      <c r="AG12" s="271"/>
      <c r="AH12" s="271"/>
      <c r="AI12" s="64">
        <f>SUM(AA12:AH12)</f>
        <v>0</v>
      </c>
      <c r="AJ12" s="195"/>
      <c r="AK12" s="62">
        <f>IF(一番最初に入力!$F$17="有",$AB12+$AE12,0)</f>
        <v>0</v>
      </c>
      <c r="AL12" s="62">
        <f>IF(一番最初に入力!$F$18="有",$AC12+$AF12+AH12,0)</f>
        <v>0</v>
      </c>
      <c r="AM12" s="241">
        <f>AI12-Z12-AJ12-AK12-AL12</f>
        <v>0</v>
      </c>
      <c r="AN12" s="638"/>
      <c r="AO12" s="638"/>
      <c r="AP12" s="639"/>
      <c r="AQ12" s="65"/>
      <c r="AT12" s="42" t="s">
        <v>113</v>
      </c>
    </row>
    <row r="13" spans="1:46" ht="21.75" customHeight="1" x14ac:dyDescent="0.15">
      <c r="A13" s="66">
        <f>A12+1</f>
        <v>2</v>
      </c>
      <c r="B13" s="649"/>
      <c r="C13" s="649"/>
      <c r="D13" s="649"/>
      <c r="E13" s="182"/>
      <c r="F13" s="182"/>
      <c r="G13" s="179"/>
      <c r="H13" s="72" t="s">
        <v>39</v>
      </c>
      <c r="I13" s="186"/>
      <c r="J13" s="73" t="s">
        <v>78</v>
      </c>
      <c r="K13" s="188"/>
      <c r="L13" s="202"/>
      <c r="M13" s="69" t="str">
        <f t="shared" si="0"/>
        <v/>
      </c>
      <c r="N13" s="191"/>
      <c r="O13" s="193"/>
      <c r="P13" s="259">
        <f t="shared" si="1"/>
        <v>0</v>
      </c>
      <c r="Q13" s="259">
        <f t="shared" ref="Q13:Q56" si="3">IF($AH$6="有",0,$AC13)</f>
        <v>0</v>
      </c>
      <c r="R13" s="194"/>
      <c r="S13" s="62">
        <f t="shared" si="2"/>
        <v>0</v>
      </c>
      <c r="T13" s="62">
        <f>IF($AH$6="有",0,$AF13)</f>
        <v>0</v>
      </c>
      <c r="U13" s="195"/>
      <c r="V13" s="315">
        <f t="shared" ref="V13:V56" si="4">IF($AH$6="有",0,$AH13)</f>
        <v>0</v>
      </c>
      <c r="W13" s="62">
        <f>SUM(O13:V13)-Q13-T13-V13</f>
        <v>0</v>
      </c>
      <c r="X13" s="195"/>
      <c r="Y13" s="195"/>
      <c r="Z13" s="71">
        <f>SUM(W13:X13)</f>
        <v>0</v>
      </c>
      <c r="AA13" s="265"/>
      <c r="AB13" s="266"/>
      <c r="AC13" s="266"/>
      <c r="AD13" s="266"/>
      <c r="AE13" s="266"/>
      <c r="AF13" s="266"/>
      <c r="AG13" s="266"/>
      <c r="AH13" s="266"/>
      <c r="AI13" s="64">
        <f>SUM(AA13:AH13)</f>
        <v>0</v>
      </c>
      <c r="AJ13" s="195"/>
      <c r="AK13" s="62">
        <f>IF(一番最初に入力!$F$17="有",$AB13+$AE13,0)</f>
        <v>0</v>
      </c>
      <c r="AL13" s="62">
        <f>IF(一番最初に入力!$F$18="有",$AC13+$AF13+AH13,0)</f>
        <v>0</v>
      </c>
      <c r="AM13" s="241">
        <f>AI13-Z13-AJ13-AK13-AL13</f>
        <v>0</v>
      </c>
      <c r="AN13" s="637"/>
      <c r="AO13" s="638"/>
      <c r="AP13" s="639"/>
      <c r="AQ13" s="65"/>
      <c r="AT13" s="42" t="s">
        <v>114</v>
      </c>
    </row>
    <row r="14" spans="1:46" ht="21.75" customHeight="1" x14ac:dyDescent="0.15">
      <c r="A14" s="66">
        <f t="shared" ref="A14:A56" si="5">A13+1</f>
        <v>3</v>
      </c>
      <c r="B14" s="649"/>
      <c r="C14" s="649"/>
      <c r="D14" s="649"/>
      <c r="E14" s="182"/>
      <c r="F14" s="182"/>
      <c r="G14" s="179"/>
      <c r="H14" s="72" t="s">
        <v>39</v>
      </c>
      <c r="I14" s="186"/>
      <c r="J14" s="73" t="s">
        <v>78</v>
      </c>
      <c r="K14" s="182"/>
      <c r="L14" s="202">
        <v>10</v>
      </c>
      <c r="M14" s="69" t="str">
        <f t="shared" si="0"/>
        <v/>
      </c>
      <c r="N14" s="192"/>
      <c r="O14" s="193"/>
      <c r="P14" s="259">
        <f t="shared" si="1"/>
        <v>0</v>
      </c>
      <c r="Q14" s="259">
        <f t="shared" si="3"/>
        <v>0</v>
      </c>
      <c r="R14" s="194"/>
      <c r="S14" s="62">
        <f t="shared" si="2"/>
        <v>0</v>
      </c>
      <c r="T14" s="62">
        <f t="shared" ref="T14:T56" si="6">IF($AH$6="有",0,$AF14)</f>
        <v>0</v>
      </c>
      <c r="U14" s="195"/>
      <c r="V14" s="315">
        <f t="shared" si="4"/>
        <v>0</v>
      </c>
      <c r="W14" s="62">
        <f t="shared" ref="W14:W55" si="7">SUM(O14:V14)-Q14-T14-V14</f>
        <v>0</v>
      </c>
      <c r="X14" s="195"/>
      <c r="Y14" s="195"/>
      <c r="Z14" s="71">
        <f t="shared" ref="Z14:Z55" si="8">SUM(W14:X14)</f>
        <v>0</v>
      </c>
      <c r="AA14" s="265"/>
      <c r="AB14" s="266"/>
      <c r="AC14" s="266"/>
      <c r="AD14" s="266"/>
      <c r="AE14" s="266"/>
      <c r="AF14" s="266"/>
      <c r="AG14" s="266"/>
      <c r="AH14" s="266"/>
      <c r="AI14" s="64">
        <f t="shared" ref="AI14:AI55" si="9">SUM(AA14:AH14)</f>
        <v>0</v>
      </c>
      <c r="AJ14" s="195"/>
      <c r="AK14" s="62">
        <f>IF(一番最初に入力!$F$17="有",$AB14+$AE14,0)</f>
        <v>0</v>
      </c>
      <c r="AL14" s="62">
        <f>IF(一番最初に入力!$F$18="有",$AC14+$AF14+AH14,0)</f>
        <v>0</v>
      </c>
      <c r="AM14" s="241">
        <f>AI14-Z14-AJ14-AK14-AL14</f>
        <v>0</v>
      </c>
      <c r="AN14" s="627"/>
      <c r="AO14" s="628"/>
      <c r="AP14" s="629"/>
      <c r="AQ14" s="65"/>
      <c r="AT14" s="42" t="s">
        <v>115</v>
      </c>
    </row>
    <row r="15" spans="1:46" ht="21.75" customHeight="1" x14ac:dyDescent="0.15">
      <c r="A15" s="66">
        <f t="shared" si="5"/>
        <v>4</v>
      </c>
      <c r="B15" s="649"/>
      <c r="C15" s="649"/>
      <c r="D15" s="649"/>
      <c r="E15" s="182"/>
      <c r="F15" s="182"/>
      <c r="G15" s="179"/>
      <c r="H15" s="72" t="s">
        <v>39</v>
      </c>
      <c r="I15" s="186"/>
      <c r="J15" s="73" t="s">
        <v>79</v>
      </c>
      <c r="K15" s="182"/>
      <c r="L15" s="202">
        <v>10</v>
      </c>
      <c r="M15" s="69" t="str">
        <f t="shared" si="0"/>
        <v/>
      </c>
      <c r="N15" s="192"/>
      <c r="O15" s="193"/>
      <c r="P15" s="259">
        <f t="shared" si="1"/>
        <v>0</v>
      </c>
      <c r="Q15" s="259">
        <f t="shared" si="3"/>
        <v>0</v>
      </c>
      <c r="R15" s="194"/>
      <c r="S15" s="62">
        <f t="shared" si="2"/>
        <v>0</v>
      </c>
      <c r="T15" s="62">
        <f t="shared" si="6"/>
        <v>0</v>
      </c>
      <c r="U15" s="195"/>
      <c r="V15" s="315">
        <f t="shared" si="4"/>
        <v>0</v>
      </c>
      <c r="W15" s="62">
        <f t="shared" si="7"/>
        <v>0</v>
      </c>
      <c r="X15" s="195"/>
      <c r="Y15" s="195"/>
      <c r="Z15" s="71">
        <f t="shared" si="8"/>
        <v>0</v>
      </c>
      <c r="AA15" s="265"/>
      <c r="AB15" s="266"/>
      <c r="AC15" s="266"/>
      <c r="AD15" s="266"/>
      <c r="AE15" s="266"/>
      <c r="AF15" s="266"/>
      <c r="AG15" s="266"/>
      <c r="AH15" s="266"/>
      <c r="AI15" s="64">
        <f t="shared" si="9"/>
        <v>0</v>
      </c>
      <c r="AJ15" s="195"/>
      <c r="AK15" s="62">
        <f>IF(一番最初に入力!$F$17="有",$AB15+$AE15,0)</f>
        <v>0</v>
      </c>
      <c r="AL15" s="62">
        <f>IF(一番最初に入力!$F$18="有",$AC15+$AF15+AH15,0)</f>
        <v>0</v>
      </c>
      <c r="AM15" s="241">
        <f t="shared" ref="AM15:AM55" si="10">AI15-Z15-AJ15-AK15-AL15</f>
        <v>0</v>
      </c>
      <c r="AN15" s="627"/>
      <c r="AO15" s="628"/>
      <c r="AP15" s="629"/>
      <c r="AQ15" s="65"/>
      <c r="AT15" s="42" t="s">
        <v>116</v>
      </c>
    </row>
    <row r="16" spans="1:46" ht="21.75" customHeight="1" x14ac:dyDescent="0.15">
      <c r="A16" s="66">
        <f t="shared" si="5"/>
        <v>5</v>
      </c>
      <c r="B16" s="649"/>
      <c r="C16" s="649"/>
      <c r="D16" s="649"/>
      <c r="E16" s="182"/>
      <c r="F16" s="182"/>
      <c r="G16" s="179"/>
      <c r="H16" s="72" t="s">
        <v>39</v>
      </c>
      <c r="I16" s="186"/>
      <c r="J16" s="73" t="s">
        <v>79</v>
      </c>
      <c r="K16" s="182"/>
      <c r="L16" s="202">
        <v>10</v>
      </c>
      <c r="M16" s="69" t="str">
        <f t="shared" si="0"/>
        <v/>
      </c>
      <c r="N16" s="192"/>
      <c r="O16" s="193"/>
      <c r="P16" s="259">
        <f t="shared" si="1"/>
        <v>0</v>
      </c>
      <c r="Q16" s="259">
        <f t="shared" si="3"/>
        <v>0</v>
      </c>
      <c r="R16" s="194"/>
      <c r="S16" s="62">
        <f t="shared" si="2"/>
        <v>0</v>
      </c>
      <c r="T16" s="62">
        <f t="shared" si="6"/>
        <v>0</v>
      </c>
      <c r="U16" s="195"/>
      <c r="V16" s="315">
        <f t="shared" si="4"/>
        <v>0</v>
      </c>
      <c r="W16" s="62">
        <f t="shared" si="7"/>
        <v>0</v>
      </c>
      <c r="X16" s="195"/>
      <c r="Y16" s="195"/>
      <c r="Z16" s="71">
        <f t="shared" si="8"/>
        <v>0</v>
      </c>
      <c r="AA16" s="265"/>
      <c r="AB16" s="266"/>
      <c r="AC16" s="266"/>
      <c r="AD16" s="266"/>
      <c r="AE16" s="266"/>
      <c r="AF16" s="266"/>
      <c r="AG16" s="266"/>
      <c r="AH16" s="266"/>
      <c r="AI16" s="64">
        <f t="shared" si="9"/>
        <v>0</v>
      </c>
      <c r="AJ16" s="195"/>
      <c r="AK16" s="62">
        <f>IF(一番最初に入力!$F$17="有",$AB16+$AE16,0)</f>
        <v>0</v>
      </c>
      <c r="AL16" s="62">
        <f>IF(一番最初に入力!$F$18="有",$AC16+$AF16+AH16,0)</f>
        <v>0</v>
      </c>
      <c r="AM16" s="241">
        <f t="shared" si="10"/>
        <v>0</v>
      </c>
      <c r="AN16" s="637"/>
      <c r="AO16" s="638"/>
      <c r="AP16" s="639"/>
      <c r="AQ16" s="65"/>
    </row>
    <row r="17" spans="1:43" ht="21.75" customHeight="1" x14ac:dyDescent="0.15">
      <c r="A17" s="66">
        <f t="shared" si="5"/>
        <v>6</v>
      </c>
      <c r="B17" s="649"/>
      <c r="C17" s="649"/>
      <c r="D17" s="649"/>
      <c r="E17" s="182"/>
      <c r="F17" s="182"/>
      <c r="G17" s="179"/>
      <c r="H17" s="72" t="s">
        <v>39</v>
      </c>
      <c r="I17" s="186"/>
      <c r="J17" s="73" t="s">
        <v>79</v>
      </c>
      <c r="K17" s="189"/>
      <c r="L17" s="202">
        <v>10</v>
      </c>
      <c r="M17" s="69" t="str">
        <f t="shared" si="0"/>
        <v/>
      </c>
      <c r="N17" s="191"/>
      <c r="O17" s="193"/>
      <c r="P17" s="259">
        <f t="shared" si="1"/>
        <v>0</v>
      </c>
      <c r="Q17" s="259">
        <f t="shared" si="3"/>
        <v>0</v>
      </c>
      <c r="R17" s="194"/>
      <c r="S17" s="62">
        <f t="shared" si="2"/>
        <v>0</v>
      </c>
      <c r="T17" s="62">
        <f t="shared" si="6"/>
        <v>0</v>
      </c>
      <c r="U17" s="195"/>
      <c r="V17" s="315">
        <f t="shared" si="4"/>
        <v>0</v>
      </c>
      <c r="W17" s="62">
        <f t="shared" si="7"/>
        <v>0</v>
      </c>
      <c r="X17" s="195"/>
      <c r="Y17" s="195"/>
      <c r="Z17" s="71">
        <f t="shared" si="8"/>
        <v>0</v>
      </c>
      <c r="AA17" s="265"/>
      <c r="AB17" s="266"/>
      <c r="AC17" s="266"/>
      <c r="AD17" s="266"/>
      <c r="AE17" s="266"/>
      <c r="AF17" s="266"/>
      <c r="AG17" s="266"/>
      <c r="AH17" s="266"/>
      <c r="AI17" s="64">
        <f t="shared" si="9"/>
        <v>0</v>
      </c>
      <c r="AJ17" s="195"/>
      <c r="AK17" s="62">
        <f>IF(一番最初に入力!$F$17="有",$AB17+$AE17,0)</f>
        <v>0</v>
      </c>
      <c r="AL17" s="62">
        <f>IF(一番最初に入力!$F$18="有",$AC17+$AF17+AH17,0)</f>
        <v>0</v>
      </c>
      <c r="AM17" s="241">
        <f t="shared" si="10"/>
        <v>0</v>
      </c>
      <c r="AN17" s="627"/>
      <c r="AO17" s="628"/>
      <c r="AP17" s="629"/>
      <c r="AQ17" s="65"/>
    </row>
    <row r="18" spans="1:43" ht="21.75" customHeight="1" x14ac:dyDescent="0.15">
      <c r="A18" s="66">
        <f t="shared" si="5"/>
        <v>7</v>
      </c>
      <c r="B18" s="649"/>
      <c r="C18" s="649"/>
      <c r="D18" s="649"/>
      <c r="E18" s="182"/>
      <c r="F18" s="182"/>
      <c r="G18" s="179"/>
      <c r="H18" s="72" t="s">
        <v>39</v>
      </c>
      <c r="I18" s="186"/>
      <c r="J18" s="73" t="s">
        <v>79</v>
      </c>
      <c r="K18" s="182"/>
      <c r="L18" s="202">
        <v>10</v>
      </c>
      <c r="M18" s="69" t="str">
        <f t="shared" si="0"/>
        <v/>
      </c>
      <c r="N18" s="192"/>
      <c r="O18" s="193"/>
      <c r="P18" s="259">
        <f t="shared" si="1"/>
        <v>0</v>
      </c>
      <c r="Q18" s="259">
        <f t="shared" si="3"/>
        <v>0</v>
      </c>
      <c r="R18" s="194"/>
      <c r="S18" s="62">
        <f t="shared" si="2"/>
        <v>0</v>
      </c>
      <c r="T18" s="62">
        <f t="shared" si="6"/>
        <v>0</v>
      </c>
      <c r="U18" s="195"/>
      <c r="V18" s="315">
        <f t="shared" si="4"/>
        <v>0</v>
      </c>
      <c r="W18" s="62">
        <f t="shared" si="7"/>
        <v>0</v>
      </c>
      <c r="X18" s="195"/>
      <c r="Y18" s="195"/>
      <c r="Z18" s="71">
        <f t="shared" si="8"/>
        <v>0</v>
      </c>
      <c r="AA18" s="265"/>
      <c r="AB18" s="266"/>
      <c r="AC18" s="266"/>
      <c r="AD18" s="266"/>
      <c r="AE18" s="266"/>
      <c r="AF18" s="266"/>
      <c r="AG18" s="266"/>
      <c r="AH18" s="266"/>
      <c r="AI18" s="64">
        <f t="shared" si="9"/>
        <v>0</v>
      </c>
      <c r="AJ18" s="195"/>
      <c r="AK18" s="62">
        <f>IF(一番最初に入力!$F$17="有",$AB18+$AE18,0)</f>
        <v>0</v>
      </c>
      <c r="AL18" s="62">
        <f>IF(一番最初に入力!$F$18="有",$AC18+$AF18+AH18,0)</f>
        <v>0</v>
      </c>
      <c r="AM18" s="241">
        <f t="shared" si="10"/>
        <v>0</v>
      </c>
      <c r="AN18" s="627"/>
      <c r="AO18" s="628"/>
      <c r="AP18" s="629"/>
      <c r="AQ18" s="65"/>
    </row>
    <row r="19" spans="1:43" ht="21.75" customHeight="1" x14ac:dyDescent="0.15">
      <c r="A19" s="66">
        <f t="shared" si="5"/>
        <v>8</v>
      </c>
      <c r="B19" s="649"/>
      <c r="C19" s="649"/>
      <c r="D19" s="649"/>
      <c r="E19" s="182"/>
      <c r="F19" s="182"/>
      <c r="G19" s="179"/>
      <c r="H19" s="72" t="s">
        <v>39</v>
      </c>
      <c r="I19" s="186"/>
      <c r="J19" s="73" t="s">
        <v>79</v>
      </c>
      <c r="K19" s="182"/>
      <c r="L19" s="202">
        <v>10</v>
      </c>
      <c r="M19" s="69" t="str">
        <f t="shared" si="0"/>
        <v/>
      </c>
      <c r="N19" s="192"/>
      <c r="O19" s="193"/>
      <c r="P19" s="259">
        <f t="shared" si="1"/>
        <v>0</v>
      </c>
      <c r="Q19" s="259">
        <f t="shared" si="3"/>
        <v>0</v>
      </c>
      <c r="R19" s="194"/>
      <c r="S19" s="62">
        <f t="shared" si="2"/>
        <v>0</v>
      </c>
      <c r="T19" s="62">
        <f t="shared" si="6"/>
        <v>0</v>
      </c>
      <c r="U19" s="195"/>
      <c r="V19" s="315">
        <f t="shared" si="4"/>
        <v>0</v>
      </c>
      <c r="W19" s="62">
        <f t="shared" si="7"/>
        <v>0</v>
      </c>
      <c r="X19" s="195"/>
      <c r="Y19" s="195"/>
      <c r="Z19" s="71">
        <f t="shared" si="8"/>
        <v>0</v>
      </c>
      <c r="AA19" s="265"/>
      <c r="AB19" s="266"/>
      <c r="AC19" s="266"/>
      <c r="AD19" s="266"/>
      <c r="AE19" s="266"/>
      <c r="AF19" s="266"/>
      <c r="AG19" s="266"/>
      <c r="AH19" s="266"/>
      <c r="AI19" s="64">
        <f t="shared" si="9"/>
        <v>0</v>
      </c>
      <c r="AJ19" s="195"/>
      <c r="AK19" s="62">
        <f>IF(一番最初に入力!$F$17="有",$AB19+$AE19,0)</f>
        <v>0</v>
      </c>
      <c r="AL19" s="62">
        <f>IF(一番最初に入力!$F$18="有",$AC19+$AF19+AH19,0)</f>
        <v>0</v>
      </c>
      <c r="AM19" s="241">
        <f t="shared" si="10"/>
        <v>0</v>
      </c>
      <c r="AN19" s="627"/>
      <c r="AO19" s="628"/>
      <c r="AP19" s="629"/>
      <c r="AQ19" s="65"/>
    </row>
    <row r="20" spans="1:43" ht="21.75" customHeight="1" x14ac:dyDescent="0.15">
      <c r="A20" s="66">
        <f t="shared" si="5"/>
        <v>9</v>
      </c>
      <c r="B20" s="649"/>
      <c r="C20" s="649"/>
      <c r="D20" s="649"/>
      <c r="E20" s="182"/>
      <c r="F20" s="182"/>
      <c r="G20" s="179"/>
      <c r="H20" s="72" t="s">
        <v>39</v>
      </c>
      <c r="I20" s="186"/>
      <c r="J20" s="73" t="s">
        <v>79</v>
      </c>
      <c r="K20" s="182"/>
      <c r="L20" s="202">
        <v>10</v>
      </c>
      <c r="M20" s="69" t="str">
        <f t="shared" si="0"/>
        <v/>
      </c>
      <c r="N20" s="192"/>
      <c r="O20" s="193"/>
      <c r="P20" s="259">
        <f t="shared" si="1"/>
        <v>0</v>
      </c>
      <c r="Q20" s="259">
        <f t="shared" si="3"/>
        <v>0</v>
      </c>
      <c r="R20" s="194"/>
      <c r="S20" s="62">
        <f t="shared" si="2"/>
        <v>0</v>
      </c>
      <c r="T20" s="62">
        <f t="shared" si="6"/>
        <v>0</v>
      </c>
      <c r="U20" s="195"/>
      <c r="V20" s="315">
        <f t="shared" si="4"/>
        <v>0</v>
      </c>
      <c r="W20" s="62">
        <f t="shared" si="7"/>
        <v>0</v>
      </c>
      <c r="X20" s="195"/>
      <c r="Y20" s="195"/>
      <c r="Z20" s="71">
        <f t="shared" si="8"/>
        <v>0</v>
      </c>
      <c r="AA20" s="265"/>
      <c r="AB20" s="266"/>
      <c r="AC20" s="266"/>
      <c r="AD20" s="266"/>
      <c r="AE20" s="266"/>
      <c r="AF20" s="266"/>
      <c r="AG20" s="266"/>
      <c r="AH20" s="266"/>
      <c r="AI20" s="64">
        <f t="shared" si="9"/>
        <v>0</v>
      </c>
      <c r="AJ20" s="195"/>
      <c r="AK20" s="62">
        <f>IF(一番最初に入力!$F$17="有",$AB20+$AE20,0)</f>
        <v>0</v>
      </c>
      <c r="AL20" s="62">
        <f>IF(一番最初に入力!$F$18="有",$AC20+$AF20+AH20,0)</f>
        <v>0</v>
      </c>
      <c r="AM20" s="241">
        <f t="shared" si="10"/>
        <v>0</v>
      </c>
      <c r="AN20" s="627"/>
      <c r="AO20" s="628"/>
      <c r="AP20" s="629"/>
      <c r="AQ20" s="65"/>
    </row>
    <row r="21" spans="1:43" ht="21.75" customHeight="1" x14ac:dyDescent="0.15">
      <c r="A21" s="66">
        <f t="shared" si="5"/>
        <v>10</v>
      </c>
      <c r="B21" s="649"/>
      <c r="C21" s="649"/>
      <c r="D21" s="649"/>
      <c r="E21" s="182"/>
      <c r="F21" s="182"/>
      <c r="G21" s="179"/>
      <c r="H21" s="72" t="s">
        <v>39</v>
      </c>
      <c r="I21" s="186"/>
      <c r="J21" s="73" t="s">
        <v>79</v>
      </c>
      <c r="K21" s="182"/>
      <c r="L21" s="202">
        <v>10</v>
      </c>
      <c r="M21" s="69" t="str">
        <f t="shared" si="0"/>
        <v/>
      </c>
      <c r="N21" s="192"/>
      <c r="O21" s="193"/>
      <c r="P21" s="259">
        <f t="shared" si="1"/>
        <v>0</v>
      </c>
      <c r="Q21" s="259">
        <f t="shared" si="3"/>
        <v>0</v>
      </c>
      <c r="R21" s="194"/>
      <c r="S21" s="62">
        <f t="shared" si="2"/>
        <v>0</v>
      </c>
      <c r="T21" s="62">
        <f t="shared" si="6"/>
        <v>0</v>
      </c>
      <c r="U21" s="195"/>
      <c r="V21" s="315">
        <f t="shared" si="4"/>
        <v>0</v>
      </c>
      <c r="W21" s="62">
        <f t="shared" si="7"/>
        <v>0</v>
      </c>
      <c r="X21" s="195"/>
      <c r="Y21" s="195"/>
      <c r="Z21" s="71">
        <f t="shared" ref="Z21:Z36" si="11">SUM(W21:X21)</f>
        <v>0</v>
      </c>
      <c r="AA21" s="265"/>
      <c r="AB21" s="266"/>
      <c r="AC21" s="266"/>
      <c r="AD21" s="266"/>
      <c r="AE21" s="266"/>
      <c r="AF21" s="266"/>
      <c r="AG21" s="266"/>
      <c r="AH21" s="266"/>
      <c r="AI21" s="64">
        <f t="shared" si="9"/>
        <v>0</v>
      </c>
      <c r="AJ21" s="195"/>
      <c r="AK21" s="62">
        <f>IF(一番最初に入力!$F$17="有",$AB21+$AE21,0)</f>
        <v>0</v>
      </c>
      <c r="AL21" s="62">
        <f>IF(一番最初に入力!$F$18="有",$AC21+$AF21+AH21,0)</f>
        <v>0</v>
      </c>
      <c r="AM21" s="241">
        <f t="shared" si="10"/>
        <v>0</v>
      </c>
      <c r="AN21" s="627"/>
      <c r="AO21" s="628"/>
      <c r="AP21" s="629"/>
      <c r="AQ21" s="65"/>
    </row>
    <row r="22" spans="1:43" ht="21.75" customHeight="1" x14ac:dyDescent="0.15">
      <c r="A22" s="66">
        <f t="shared" si="5"/>
        <v>11</v>
      </c>
      <c r="B22" s="649"/>
      <c r="C22" s="649"/>
      <c r="D22" s="649"/>
      <c r="E22" s="182"/>
      <c r="F22" s="182"/>
      <c r="G22" s="179"/>
      <c r="H22" s="72" t="s">
        <v>39</v>
      </c>
      <c r="I22" s="186"/>
      <c r="J22" s="73" t="s">
        <v>79</v>
      </c>
      <c r="K22" s="182"/>
      <c r="L22" s="202">
        <v>10</v>
      </c>
      <c r="M22" s="69" t="str">
        <f t="shared" si="0"/>
        <v/>
      </c>
      <c r="N22" s="192"/>
      <c r="O22" s="193"/>
      <c r="P22" s="259">
        <f t="shared" si="1"/>
        <v>0</v>
      </c>
      <c r="Q22" s="259">
        <f t="shared" si="3"/>
        <v>0</v>
      </c>
      <c r="R22" s="194"/>
      <c r="S22" s="62">
        <f t="shared" si="2"/>
        <v>0</v>
      </c>
      <c r="T22" s="62">
        <f t="shared" si="6"/>
        <v>0</v>
      </c>
      <c r="U22" s="195"/>
      <c r="V22" s="315">
        <f t="shared" si="4"/>
        <v>0</v>
      </c>
      <c r="W22" s="62">
        <f t="shared" si="7"/>
        <v>0</v>
      </c>
      <c r="X22" s="195"/>
      <c r="Y22" s="195"/>
      <c r="Z22" s="71">
        <f t="shared" si="11"/>
        <v>0</v>
      </c>
      <c r="AA22" s="265"/>
      <c r="AB22" s="266"/>
      <c r="AC22" s="266"/>
      <c r="AD22" s="266"/>
      <c r="AE22" s="266"/>
      <c r="AF22" s="266"/>
      <c r="AG22" s="266"/>
      <c r="AH22" s="266"/>
      <c r="AI22" s="64">
        <f t="shared" si="9"/>
        <v>0</v>
      </c>
      <c r="AJ22" s="195"/>
      <c r="AK22" s="62">
        <f>IF(一番最初に入力!$F$17="有",$AB22+$AE22,0)</f>
        <v>0</v>
      </c>
      <c r="AL22" s="62">
        <f>IF(一番最初に入力!$F$18="有",$AC22+$AF22+AH22,0)</f>
        <v>0</v>
      </c>
      <c r="AM22" s="241">
        <f t="shared" si="10"/>
        <v>0</v>
      </c>
      <c r="AN22" s="627"/>
      <c r="AO22" s="628"/>
      <c r="AP22" s="629"/>
      <c r="AQ22" s="65"/>
    </row>
    <row r="23" spans="1:43" ht="21.75" customHeight="1" x14ac:dyDescent="0.15">
      <c r="A23" s="66">
        <f t="shared" si="5"/>
        <v>12</v>
      </c>
      <c r="B23" s="649"/>
      <c r="C23" s="649"/>
      <c r="D23" s="649"/>
      <c r="E23" s="182"/>
      <c r="F23" s="182"/>
      <c r="G23" s="179"/>
      <c r="H23" s="72" t="s">
        <v>39</v>
      </c>
      <c r="I23" s="186"/>
      <c r="J23" s="73" t="s">
        <v>79</v>
      </c>
      <c r="K23" s="182"/>
      <c r="L23" s="202">
        <v>10</v>
      </c>
      <c r="M23" s="69" t="str">
        <f t="shared" si="0"/>
        <v/>
      </c>
      <c r="N23" s="192"/>
      <c r="O23" s="193"/>
      <c r="P23" s="259">
        <f t="shared" si="1"/>
        <v>0</v>
      </c>
      <c r="Q23" s="259">
        <f t="shared" si="3"/>
        <v>0</v>
      </c>
      <c r="R23" s="194"/>
      <c r="S23" s="62">
        <f t="shared" si="2"/>
        <v>0</v>
      </c>
      <c r="T23" s="62">
        <f t="shared" si="6"/>
        <v>0</v>
      </c>
      <c r="U23" s="195"/>
      <c r="V23" s="315">
        <f t="shared" si="4"/>
        <v>0</v>
      </c>
      <c r="W23" s="62">
        <f t="shared" si="7"/>
        <v>0</v>
      </c>
      <c r="X23" s="195"/>
      <c r="Y23" s="195"/>
      <c r="Z23" s="71">
        <f t="shared" si="11"/>
        <v>0</v>
      </c>
      <c r="AA23" s="265"/>
      <c r="AB23" s="266"/>
      <c r="AC23" s="266"/>
      <c r="AD23" s="266"/>
      <c r="AE23" s="266"/>
      <c r="AF23" s="266"/>
      <c r="AG23" s="266"/>
      <c r="AH23" s="266"/>
      <c r="AI23" s="64">
        <f t="shared" si="9"/>
        <v>0</v>
      </c>
      <c r="AJ23" s="195"/>
      <c r="AK23" s="62">
        <f>IF(一番最初に入力!$F$17="有",$AB23+$AE23,0)</f>
        <v>0</v>
      </c>
      <c r="AL23" s="62">
        <f>IF(一番最初に入力!$F$18="有",$AC23+$AF23+AH23,0)</f>
        <v>0</v>
      </c>
      <c r="AM23" s="241">
        <f t="shared" si="10"/>
        <v>0</v>
      </c>
      <c r="AN23" s="627"/>
      <c r="AO23" s="628"/>
      <c r="AP23" s="629"/>
      <c r="AQ23" s="65"/>
    </row>
    <row r="24" spans="1:43" ht="21.75" customHeight="1" x14ac:dyDescent="0.15">
      <c r="A24" s="66">
        <f t="shared" si="5"/>
        <v>13</v>
      </c>
      <c r="B24" s="649"/>
      <c r="C24" s="649"/>
      <c r="D24" s="649"/>
      <c r="E24" s="182"/>
      <c r="F24" s="182"/>
      <c r="G24" s="179"/>
      <c r="H24" s="72" t="s">
        <v>39</v>
      </c>
      <c r="I24" s="186"/>
      <c r="J24" s="73" t="s">
        <v>79</v>
      </c>
      <c r="K24" s="182"/>
      <c r="L24" s="202">
        <v>10</v>
      </c>
      <c r="M24" s="69" t="str">
        <f t="shared" si="0"/>
        <v/>
      </c>
      <c r="N24" s="192"/>
      <c r="O24" s="193"/>
      <c r="P24" s="259">
        <f t="shared" si="1"/>
        <v>0</v>
      </c>
      <c r="Q24" s="259">
        <f t="shared" si="3"/>
        <v>0</v>
      </c>
      <c r="R24" s="194"/>
      <c r="S24" s="62">
        <f t="shared" si="2"/>
        <v>0</v>
      </c>
      <c r="T24" s="62">
        <f t="shared" si="6"/>
        <v>0</v>
      </c>
      <c r="U24" s="195"/>
      <c r="V24" s="315">
        <f t="shared" si="4"/>
        <v>0</v>
      </c>
      <c r="W24" s="62">
        <f t="shared" si="7"/>
        <v>0</v>
      </c>
      <c r="X24" s="195"/>
      <c r="Y24" s="195"/>
      <c r="Z24" s="71">
        <f t="shared" si="11"/>
        <v>0</v>
      </c>
      <c r="AA24" s="265"/>
      <c r="AB24" s="266"/>
      <c r="AC24" s="266"/>
      <c r="AD24" s="266"/>
      <c r="AE24" s="266"/>
      <c r="AF24" s="266"/>
      <c r="AG24" s="266"/>
      <c r="AH24" s="266"/>
      <c r="AI24" s="64">
        <f t="shared" si="9"/>
        <v>0</v>
      </c>
      <c r="AJ24" s="195"/>
      <c r="AK24" s="62">
        <f>IF(一番最初に入力!$F$17="有",$AB24+$AE24,0)</f>
        <v>0</v>
      </c>
      <c r="AL24" s="62">
        <f>IF(一番最初に入力!$F$18="有",$AC24+$AF24+AH24,0)</f>
        <v>0</v>
      </c>
      <c r="AM24" s="241">
        <f t="shared" si="10"/>
        <v>0</v>
      </c>
      <c r="AN24" s="627"/>
      <c r="AO24" s="628"/>
      <c r="AP24" s="629"/>
      <c r="AQ24" s="65"/>
    </row>
    <row r="25" spans="1:43" ht="21.75" customHeight="1" x14ac:dyDescent="0.15">
      <c r="A25" s="66">
        <f t="shared" si="5"/>
        <v>14</v>
      </c>
      <c r="B25" s="649"/>
      <c r="C25" s="649"/>
      <c r="D25" s="649"/>
      <c r="E25" s="182"/>
      <c r="F25" s="182"/>
      <c r="G25" s="179"/>
      <c r="H25" s="72" t="s">
        <v>39</v>
      </c>
      <c r="I25" s="186"/>
      <c r="J25" s="73" t="s">
        <v>79</v>
      </c>
      <c r="K25" s="182"/>
      <c r="L25" s="202">
        <v>10</v>
      </c>
      <c r="M25" s="69" t="str">
        <f t="shared" si="0"/>
        <v/>
      </c>
      <c r="N25" s="192"/>
      <c r="O25" s="193"/>
      <c r="P25" s="259">
        <f t="shared" si="1"/>
        <v>0</v>
      </c>
      <c r="Q25" s="259">
        <f t="shared" si="3"/>
        <v>0</v>
      </c>
      <c r="R25" s="194"/>
      <c r="S25" s="62">
        <f t="shared" si="2"/>
        <v>0</v>
      </c>
      <c r="T25" s="62">
        <f t="shared" si="6"/>
        <v>0</v>
      </c>
      <c r="U25" s="195"/>
      <c r="V25" s="315">
        <f t="shared" si="4"/>
        <v>0</v>
      </c>
      <c r="W25" s="62">
        <f t="shared" si="7"/>
        <v>0</v>
      </c>
      <c r="X25" s="195"/>
      <c r="Y25" s="195"/>
      <c r="Z25" s="71">
        <f t="shared" si="11"/>
        <v>0</v>
      </c>
      <c r="AA25" s="265"/>
      <c r="AB25" s="266"/>
      <c r="AC25" s="266"/>
      <c r="AD25" s="266"/>
      <c r="AE25" s="266"/>
      <c r="AF25" s="266"/>
      <c r="AG25" s="266"/>
      <c r="AH25" s="266"/>
      <c r="AI25" s="64">
        <f t="shared" si="9"/>
        <v>0</v>
      </c>
      <c r="AJ25" s="195"/>
      <c r="AK25" s="62">
        <f>IF(一番最初に入力!$F$17="有",$AB25+$AE25,0)</f>
        <v>0</v>
      </c>
      <c r="AL25" s="62">
        <f>IF(一番最初に入力!$F$18="有",$AC25+$AF25+AH25,0)</f>
        <v>0</v>
      </c>
      <c r="AM25" s="241">
        <f t="shared" si="10"/>
        <v>0</v>
      </c>
      <c r="AN25" s="627"/>
      <c r="AO25" s="628"/>
      <c r="AP25" s="629"/>
      <c r="AQ25" s="65"/>
    </row>
    <row r="26" spans="1:43" ht="21.75" customHeight="1" x14ac:dyDescent="0.15">
      <c r="A26" s="66">
        <f t="shared" si="5"/>
        <v>15</v>
      </c>
      <c r="B26" s="649"/>
      <c r="C26" s="649"/>
      <c r="D26" s="649"/>
      <c r="E26" s="182"/>
      <c r="F26" s="182"/>
      <c r="G26" s="179"/>
      <c r="H26" s="72" t="s">
        <v>39</v>
      </c>
      <c r="I26" s="186"/>
      <c r="J26" s="73" t="s">
        <v>79</v>
      </c>
      <c r="K26" s="182"/>
      <c r="L26" s="202">
        <v>10</v>
      </c>
      <c r="M26" s="69" t="str">
        <f t="shared" si="0"/>
        <v/>
      </c>
      <c r="N26" s="192"/>
      <c r="O26" s="193"/>
      <c r="P26" s="259">
        <f t="shared" si="1"/>
        <v>0</v>
      </c>
      <c r="Q26" s="259">
        <f t="shared" si="3"/>
        <v>0</v>
      </c>
      <c r="R26" s="194"/>
      <c r="S26" s="62">
        <f t="shared" si="2"/>
        <v>0</v>
      </c>
      <c r="T26" s="62">
        <f t="shared" si="6"/>
        <v>0</v>
      </c>
      <c r="U26" s="195"/>
      <c r="V26" s="315">
        <f t="shared" si="4"/>
        <v>0</v>
      </c>
      <c r="W26" s="62">
        <f t="shared" si="7"/>
        <v>0</v>
      </c>
      <c r="X26" s="195"/>
      <c r="Y26" s="195"/>
      <c r="Z26" s="71">
        <f t="shared" si="11"/>
        <v>0</v>
      </c>
      <c r="AA26" s="265"/>
      <c r="AB26" s="266"/>
      <c r="AC26" s="266"/>
      <c r="AD26" s="266"/>
      <c r="AE26" s="266"/>
      <c r="AF26" s="266"/>
      <c r="AG26" s="266"/>
      <c r="AH26" s="266"/>
      <c r="AI26" s="64">
        <f t="shared" si="9"/>
        <v>0</v>
      </c>
      <c r="AJ26" s="195"/>
      <c r="AK26" s="62">
        <f>IF(一番最初に入力!$F$17="有",$AB26+$AE26,0)</f>
        <v>0</v>
      </c>
      <c r="AL26" s="62">
        <f>IF(一番最初に入力!$F$18="有",$AC26+$AF26+AH26,0)</f>
        <v>0</v>
      </c>
      <c r="AM26" s="241">
        <f t="shared" si="10"/>
        <v>0</v>
      </c>
      <c r="AN26" s="627"/>
      <c r="AO26" s="628"/>
      <c r="AP26" s="629"/>
      <c r="AQ26" s="65"/>
    </row>
    <row r="27" spans="1:43" ht="21.75" customHeight="1" x14ac:dyDescent="0.15">
      <c r="A27" s="66">
        <f t="shared" si="5"/>
        <v>16</v>
      </c>
      <c r="B27" s="649"/>
      <c r="C27" s="649"/>
      <c r="D27" s="649"/>
      <c r="E27" s="182"/>
      <c r="F27" s="182"/>
      <c r="G27" s="179"/>
      <c r="H27" s="72" t="s">
        <v>39</v>
      </c>
      <c r="I27" s="186"/>
      <c r="J27" s="73" t="s">
        <v>79</v>
      </c>
      <c r="K27" s="182"/>
      <c r="L27" s="202">
        <v>10</v>
      </c>
      <c r="M27" s="69" t="str">
        <f t="shared" si="0"/>
        <v/>
      </c>
      <c r="N27" s="192"/>
      <c r="O27" s="193"/>
      <c r="P27" s="259">
        <f t="shared" si="1"/>
        <v>0</v>
      </c>
      <c r="Q27" s="259">
        <f t="shared" si="3"/>
        <v>0</v>
      </c>
      <c r="R27" s="194"/>
      <c r="S27" s="62">
        <f t="shared" si="2"/>
        <v>0</v>
      </c>
      <c r="T27" s="62">
        <f t="shared" si="6"/>
        <v>0</v>
      </c>
      <c r="U27" s="195"/>
      <c r="V27" s="315">
        <f t="shared" si="4"/>
        <v>0</v>
      </c>
      <c r="W27" s="62">
        <f t="shared" si="7"/>
        <v>0</v>
      </c>
      <c r="X27" s="195"/>
      <c r="Y27" s="195"/>
      <c r="Z27" s="71">
        <f t="shared" si="11"/>
        <v>0</v>
      </c>
      <c r="AA27" s="265"/>
      <c r="AB27" s="266"/>
      <c r="AC27" s="266"/>
      <c r="AD27" s="266"/>
      <c r="AE27" s="266"/>
      <c r="AF27" s="266"/>
      <c r="AG27" s="266"/>
      <c r="AH27" s="266"/>
      <c r="AI27" s="64">
        <f t="shared" si="9"/>
        <v>0</v>
      </c>
      <c r="AJ27" s="195"/>
      <c r="AK27" s="62">
        <f>IF(一番最初に入力!$F$17="有",$AB27+$AE27,0)</f>
        <v>0</v>
      </c>
      <c r="AL27" s="62">
        <f>IF(一番最初に入力!$F$18="有",$AC27+$AF27+AH27,0)</f>
        <v>0</v>
      </c>
      <c r="AM27" s="241">
        <f t="shared" si="10"/>
        <v>0</v>
      </c>
      <c r="AN27" s="627"/>
      <c r="AO27" s="628"/>
      <c r="AP27" s="629"/>
      <c r="AQ27" s="65"/>
    </row>
    <row r="28" spans="1:43" ht="21.75" customHeight="1" x14ac:dyDescent="0.15">
      <c r="A28" s="66">
        <f t="shared" si="5"/>
        <v>17</v>
      </c>
      <c r="B28" s="649"/>
      <c r="C28" s="649"/>
      <c r="D28" s="649"/>
      <c r="E28" s="182"/>
      <c r="F28" s="182"/>
      <c r="G28" s="179"/>
      <c r="H28" s="72" t="s">
        <v>39</v>
      </c>
      <c r="I28" s="186"/>
      <c r="J28" s="73" t="s">
        <v>79</v>
      </c>
      <c r="K28" s="182"/>
      <c r="L28" s="202">
        <v>10</v>
      </c>
      <c r="M28" s="69" t="str">
        <f t="shared" si="0"/>
        <v/>
      </c>
      <c r="N28" s="192"/>
      <c r="O28" s="193"/>
      <c r="P28" s="259">
        <f t="shared" si="1"/>
        <v>0</v>
      </c>
      <c r="Q28" s="259">
        <f t="shared" si="3"/>
        <v>0</v>
      </c>
      <c r="R28" s="194"/>
      <c r="S28" s="62">
        <f t="shared" si="2"/>
        <v>0</v>
      </c>
      <c r="T28" s="62">
        <f t="shared" si="6"/>
        <v>0</v>
      </c>
      <c r="U28" s="195"/>
      <c r="V28" s="315">
        <f t="shared" si="4"/>
        <v>0</v>
      </c>
      <c r="W28" s="62">
        <f t="shared" si="7"/>
        <v>0</v>
      </c>
      <c r="X28" s="195"/>
      <c r="Y28" s="195"/>
      <c r="Z28" s="71">
        <f t="shared" si="11"/>
        <v>0</v>
      </c>
      <c r="AA28" s="265"/>
      <c r="AB28" s="266"/>
      <c r="AC28" s="266"/>
      <c r="AD28" s="266"/>
      <c r="AE28" s="266"/>
      <c r="AF28" s="266"/>
      <c r="AG28" s="266"/>
      <c r="AH28" s="266"/>
      <c r="AI28" s="64">
        <f t="shared" si="9"/>
        <v>0</v>
      </c>
      <c r="AJ28" s="195"/>
      <c r="AK28" s="62">
        <f>IF(一番最初に入力!$F$17="有",$AB28+$AE28,0)</f>
        <v>0</v>
      </c>
      <c r="AL28" s="62">
        <f>IF(一番最初に入力!$F$18="有",$AC28+$AF28+AH28,0)</f>
        <v>0</v>
      </c>
      <c r="AM28" s="241">
        <f t="shared" si="10"/>
        <v>0</v>
      </c>
      <c r="AN28" s="627"/>
      <c r="AO28" s="628"/>
      <c r="AP28" s="629"/>
      <c r="AQ28" s="65"/>
    </row>
    <row r="29" spans="1:43" ht="21.75" customHeight="1" x14ac:dyDescent="0.15">
      <c r="A29" s="66">
        <f t="shared" si="5"/>
        <v>18</v>
      </c>
      <c r="B29" s="649"/>
      <c r="C29" s="649"/>
      <c r="D29" s="649"/>
      <c r="E29" s="182"/>
      <c r="F29" s="182"/>
      <c r="G29" s="179"/>
      <c r="H29" s="72" t="s">
        <v>39</v>
      </c>
      <c r="I29" s="186"/>
      <c r="J29" s="73" t="s">
        <v>79</v>
      </c>
      <c r="K29" s="182"/>
      <c r="L29" s="202">
        <v>10</v>
      </c>
      <c r="M29" s="69" t="str">
        <f t="shared" si="0"/>
        <v/>
      </c>
      <c r="N29" s="192"/>
      <c r="O29" s="193"/>
      <c r="P29" s="259">
        <f t="shared" si="1"/>
        <v>0</v>
      </c>
      <c r="Q29" s="259">
        <f t="shared" si="3"/>
        <v>0</v>
      </c>
      <c r="R29" s="194"/>
      <c r="S29" s="62">
        <f t="shared" si="2"/>
        <v>0</v>
      </c>
      <c r="T29" s="62">
        <f t="shared" si="6"/>
        <v>0</v>
      </c>
      <c r="U29" s="195"/>
      <c r="V29" s="315">
        <f t="shared" si="4"/>
        <v>0</v>
      </c>
      <c r="W29" s="62">
        <f t="shared" si="7"/>
        <v>0</v>
      </c>
      <c r="X29" s="195"/>
      <c r="Y29" s="195"/>
      <c r="Z29" s="71">
        <f t="shared" si="11"/>
        <v>0</v>
      </c>
      <c r="AA29" s="265"/>
      <c r="AB29" s="266"/>
      <c r="AC29" s="266"/>
      <c r="AD29" s="266"/>
      <c r="AE29" s="266"/>
      <c r="AF29" s="266"/>
      <c r="AG29" s="266"/>
      <c r="AH29" s="266"/>
      <c r="AI29" s="64">
        <f t="shared" si="9"/>
        <v>0</v>
      </c>
      <c r="AJ29" s="195"/>
      <c r="AK29" s="62">
        <f>IF(一番最初に入力!$F$17="有",$AB29+$AE29,0)</f>
        <v>0</v>
      </c>
      <c r="AL29" s="62">
        <f>IF(一番最初に入力!$F$18="有",$AC29+$AF29+AH29,0)</f>
        <v>0</v>
      </c>
      <c r="AM29" s="241">
        <f t="shared" si="10"/>
        <v>0</v>
      </c>
      <c r="AN29" s="627"/>
      <c r="AO29" s="628"/>
      <c r="AP29" s="629"/>
      <c r="AQ29" s="65"/>
    </row>
    <row r="30" spans="1:43" ht="21.75" customHeight="1" x14ac:dyDescent="0.15">
      <c r="A30" s="66">
        <f t="shared" si="5"/>
        <v>19</v>
      </c>
      <c r="B30" s="649"/>
      <c r="C30" s="649"/>
      <c r="D30" s="649"/>
      <c r="E30" s="182"/>
      <c r="F30" s="182"/>
      <c r="G30" s="179"/>
      <c r="H30" s="72" t="s">
        <v>39</v>
      </c>
      <c r="I30" s="186"/>
      <c r="J30" s="73" t="s">
        <v>79</v>
      </c>
      <c r="K30" s="182"/>
      <c r="L30" s="202">
        <v>10</v>
      </c>
      <c r="M30" s="69" t="str">
        <f t="shared" si="0"/>
        <v/>
      </c>
      <c r="N30" s="192"/>
      <c r="O30" s="193"/>
      <c r="P30" s="259">
        <f t="shared" si="1"/>
        <v>0</v>
      </c>
      <c r="Q30" s="259">
        <f t="shared" si="3"/>
        <v>0</v>
      </c>
      <c r="R30" s="194"/>
      <c r="S30" s="62">
        <f t="shared" si="2"/>
        <v>0</v>
      </c>
      <c r="T30" s="62">
        <f t="shared" si="6"/>
        <v>0</v>
      </c>
      <c r="U30" s="195"/>
      <c r="V30" s="315">
        <f t="shared" si="4"/>
        <v>0</v>
      </c>
      <c r="W30" s="62">
        <f t="shared" si="7"/>
        <v>0</v>
      </c>
      <c r="X30" s="195"/>
      <c r="Y30" s="195"/>
      <c r="Z30" s="71">
        <f t="shared" si="11"/>
        <v>0</v>
      </c>
      <c r="AA30" s="265"/>
      <c r="AB30" s="266"/>
      <c r="AC30" s="266"/>
      <c r="AD30" s="266"/>
      <c r="AE30" s="266"/>
      <c r="AF30" s="266"/>
      <c r="AG30" s="266"/>
      <c r="AH30" s="266"/>
      <c r="AI30" s="64">
        <f t="shared" si="9"/>
        <v>0</v>
      </c>
      <c r="AJ30" s="195"/>
      <c r="AK30" s="62">
        <f>IF(一番最初に入力!$F$17="有",$AB30+$AE30,0)</f>
        <v>0</v>
      </c>
      <c r="AL30" s="62">
        <f>IF(一番最初に入力!$F$18="有",$AC30+$AF30+AH30,0)</f>
        <v>0</v>
      </c>
      <c r="AM30" s="241">
        <f t="shared" si="10"/>
        <v>0</v>
      </c>
      <c r="AN30" s="627"/>
      <c r="AO30" s="628"/>
      <c r="AP30" s="629"/>
      <c r="AQ30" s="65"/>
    </row>
    <row r="31" spans="1:43" ht="21.75" customHeight="1" x14ac:dyDescent="0.15">
      <c r="A31" s="66">
        <f t="shared" si="5"/>
        <v>20</v>
      </c>
      <c r="B31" s="649"/>
      <c r="C31" s="649"/>
      <c r="D31" s="649"/>
      <c r="E31" s="182"/>
      <c r="F31" s="182"/>
      <c r="G31" s="179"/>
      <c r="H31" s="72" t="s">
        <v>39</v>
      </c>
      <c r="I31" s="186"/>
      <c r="J31" s="73" t="s">
        <v>79</v>
      </c>
      <c r="K31" s="182"/>
      <c r="L31" s="202">
        <v>10</v>
      </c>
      <c r="M31" s="69" t="str">
        <f t="shared" si="0"/>
        <v/>
      </c>
      <c r="N31" s="192"/>
      <c r="O31" s="193"/>
      <c r="P31" s="259">
        <f t="shared" si="1"/>
        <v>0</v>
      </c>
      <c r="Q31" s="259">
        <f t="shared" si="3"/>
        <v>0</v>
      </c>
      <c r="R31" s="194"/>
      <c r="S31" s="62">
        <f t="shared" si="2"/>
        <v>0</v>
      </c>
      <c r="T31" s="62">
        <f t="shared" si="6"/>
        <v>0</v>
      </c>
      <c r="U31" s="195"/>
      <c r="V31" s="315">
        <f t="shared" si="4"/>
        <v>0</v>
      </c>
      <c r="W31" s="62">
        <f t="shared" si="7"/>
        <v>0</v>
      </c>
      <c r="X31" s="195"/>
      <c r="Y31" s="195"/>
      <c r="Z31" s="71">
        <f t="shared" si="11"/>
        <v>0</v>
      </c>
      <c r="AA31" s="265"/>
      <c r="AB31" s="266"/>
      <c r="AC31" s="266"/>
      <c r="AD31" s="266"/>
      <c r="AE31" s="266"/>
      <c r="AF31" s="266"/>
      <c r="AG31" s="266"/>
      <c r="AH31" s="266"/>
      <c r="AI31" s="64">
        <f t="shared" si="9"/>
        <v>0</v>
      </c>
      <c r="AJ31" s="195"/>
      <c r="AK31" s="62">
        <f>IF(一番最初に入力!$F$17="有",$AB31+$AE31,0)</f>
        <v>0</v>
      </c>
      <c r="AL31" s="62">
        <f>IF(一番最初に入力!$F$18="有",$AC31+$AF31+AH31,0)</f>
        <v>0</v>
      </c>
      <c r="AM31" s="241">
        <f t="shared" si="10"/>
        <v>0</v>
      </c>
      <c r="AN31" s="627"/>
      <c r="AO31" s="628"/>
      <c r="AP31" s="629"/>
      <c r="AQ31" s="65"/>
    </row>
    <row r="32" spans="1:43" ht="21.75" customHeight="1" x14ac:dyDescent="0.15">
      <c r="A32" s="66">
        <f t="shared" si="5"/>
        <v>21</v>
      </c>
      <c r="B32" s="649"/>
      <c r="C32" s="649"/>
      <c r="D32" s="649"/>
      <c r="E32" s="182"/>
      <c r="F32" s="182"/>
      <c r="G32" s="179"/>
      <c r="H32" s="72" t="s">
        <v>39</v>
      </c>
      <c r="I32" s="186"/>
      <c r="J32" s="73" t="s">
        <v>79</v>
      </c>
      <c r="K32" s="182"/>
      <c r="L32" s="202">
        <v>10</v>
      </c>
      <c r="M32" s="69" t="str">
        <f t="shared" si="0"/>
        <v/>
      </c>
      <c r="N32" s="192"/>
      <c r="O32" s="193"/>
      <c r="P32" s="259">
        <f t="shared" si="1"/>
        <v>0</v>
      </c>
      <c r="Q32" s="259">
        <f t="shared" si="3"/>
        <v>0</v>
      </c>
      <c r="R32" s="194"/>
      <c r="S32" s="62">
        <f t="shared" si="2"/>
        <v>0</v>
      </c>
      <c r="T32" s="62">
        <f t="shared" si="6"/>
        <v>0</v>
      </c>
      <c r="U32" s="195"/>
      <c r="V32" s="315">
        <f t="shared" si="4"/>
        <v>0</v>
      </c>
      <c r="W32" s="62">
        <f t="shared" si="7"/>
        <v>0</v>
      </c>
      <c r="X32" s="195"/>
      <c r="Y32" s="195"/>
      <c r="Z32" s="71">
        <f t="shared" si="11"/>
        <v>0</v>
      </c>
      <c r="AA32" s="265"/>
      <c r="AB32" s="266"/>
      <c r="AC32" s="266"/>
      <c r="AD32" s="266"/>
      <c r="AE32" s="266"/>
      <c r="AF32" s="266"/>
      <c r="AG32" s="266"/>
      <c r="AH32" s="266"/>
      <c r="AI32" s="64">
        <f t="shared" si="9"/>
        <v>0</v>
      </c>
      <c r="AJ32" s="195"/>
      <c r="AK32" s="62">
        <f>IF(一番最初に入力!$F$17="有",$AB32+$AE32,0)</f>
        <v>0</v>
      </c>
      <c r="AL32" s="62">
        <f>IF(一番最初に入力!$F$18="有",$AC32+$AF32+AH32,0)</f>
        <v>0</v>
      </c>
      <c r="AM32" s="241">
        <f t="shared" si="10"/>
        <v>0</v>
      </c>
      <c r="AN32" s="627"/>
      <c r="AO32" s="628"/>
      <c r="AP32" s="629"/>
      <c r="AQ32" s="65"/>
    </row>
    <row r="33" spans="1:43" ht="21.75" customHeight="1" x14ac:dyDescent="0.15">
      <c r="A33" s="66">
        <f t="shared" si="5"/>
        <v>22</v>
      </c>
      <c r="B33" s="649"/>
      <c r="C33" s="649"/>
      <c r="D33" s="649"/>
      <c r="E33" s="182"/>
      <c r="F33" s="182"/>
      <c r="G33" s="179"/>
      <c r="H33" s="72" t="s">
        <v>39</v>
      </c>
      <c r="I33" s="186"/>
      <c r="J33" s="73" t="s">
        <v>79</v>
      </c>
      <c r="K33" s="182"/>
      <c r="L33" s="202">
        <v>10</v>
      </c>
      <c r="M33" s="69" t="str">
        <f t="shared" si="0"/>
        <v/>
      </c>
      <c r="N33" s="192"/>
      <c r="O33" s="193"/>
      <c r="P33" s="259">
        <f t="shared" si="1"/>
        <v>0</v>
      </c>
      <c r="Q33" s="259">
        <f t="shared" si="3"/>
        <v>0</v>
      </c>
      <c r="R33" s="194"/>
      <c r="S33" s="62">
        <f t="shared" si="2"/>
        <v>0</v>
      </c>
      <c r="T33" s="62">
        <f t="shared" si="6"/>
        <v>0</v>
      </c>
      <c r="U33" s="195"/>
      <c r="V33" s="315">
        <f t="shared" si="4"/>
        <v>0</v>
      </c>
      <c r="W33" s="62">
        <f t="shared" si="7"/>
        <v>0</v>
      </c>
      <c r="X33" s="195"/>
      <c r="Y33" s="195"/>
      <c r="Z33" s="71">
        <f t="shared" si="11"/>
        <v>0</v>
      </c>
      <c r="AA33" s="265"/>
      <c r="AB33" s="266"/>
      <c r="AC33" s="266"/>
      <c r="AD33" s="266"/>
      <c r="AE33" s="266"/>
      <c r="AF33" s="266"/>
      <c r="AG33" s="266"/>
      <c r="AH33" s="266"/>
      <c r="AI33" s="64">
        <f t="shared" si="9"/>
        <v>0</v>
      </c>
      <c r="AJ33" s="195"/>
      <c r="AK33" s="62">
        <f>IF(一番最初に入力!$F$17="有",$AB33+$AE33,0)</f>
        <v>0</v>
      </c>
      <c r="AL33" s="62">
        <f>IF(一番最初に入力!$F$18="有",$AC33+$AF33+AH33,0)</f>
        <v>0</v>
      </c>
      <c r="AM33" s="241">
        <f t="shared" si="10"/>
        <v>0</v>
      </c>
      <c r="AN33" s="627"/>
      <c r="AO33" s="628"/>
      <c r="AP33" s="629"/>
      <c r="AQ33" s="65"/>
    </row>
    <row r="34" spans="1:43" ht="21.75" customHeight="1" x14ac:dyDescent="0.15">
      <c r="A34" s="66">
        <f t="shared" si="5"/>
        <v>23</v>
      </c>
      <c r="B34" s="649"/>
      <c r="C34" s="649"/>
      <c r="D34" s="649"/>
      <c r="E34" s="182"/>
      <c r="F34" s="182"/>
      <c r="G34" s="179"/>
      <c r="H34" s="72" t="s">
        <v>39</v>
      </c>
      <c r="I34" s="186"/>
      <c r="J34" s="73" t="s">
        <v>79</v>
      </c>
      <c r="K34" s="182"/>
      <c r="L34" s="202">
        <v>10</v>
      </c>
      <c r="M34" s="69" t="str">
        <f t="shared" si="0"/>
        <v/>
      </c>
      <c r="N34" s="192"/>
      <c r="O34" s="193"/>
      <c r="P34" s="259">
        <f t="shared" si="1"/>
        <v>0</v>
      </c>
      <c r="Q34" s="259">
        <f t="shared" si="3"/>
        <v>0</v>
      </c>
      <c r="R34" s="194"/>
      <c r="S34" s="62">
        <f t="shared" si="2"/>
        <v>0</v>
      </c>
      <c r="T34" s="62">
        <f t="shared" si="6"/>
        <v>0</v>
      </c>
      <c r="U34" s="195"/>
      <c r="V34" s="315">
        <f t="shared" si="4"/>
        <v>0</v>
      </c>
      <c r="W34" s="62">
        <f t="shared" si="7"/>
        <v>0</v>
      </c>
      <c r="X34" s="195"/>
      <c r="Y34" s="195"/>
      <c r="Z34" s="71">
        <f t="shared" si="11"/>
        <v>0</v>
      </c>
      <c r="AA34" s="265"/>
      <c r="AB34" s="266"/>
      <c r="AC34" s="266"/>
      <c r="AD34" s="266"/>
      <c r="AE34" s="266"/>
      <c r="AF34" s="266"/>
      <c r="AG34" s="266"/>
      <c r="AH34" s="266"/>
      <c r="AI34" s="64">
        <f t="shared" si="9"/>
        <v>0</v>
      </c>
      <c r="AJ34" s="195"/>
      <c r="AK34" s="62">
        <f>IF(一番最初に入力!$F$17="有",$AB34+$AE34,0)</f>
        <v>0</v>
      </c>
      <c r="AL34" s="62">
        <f>IF(一番最初に入力!$F$18="有",$AC34+$AF34+AH34,0)</f>
        <v>0</v>
      </c>
      <c r="AM34" s="241">
        <f t="shared" si="10"/>
        <v>0</v>
      </c>
      <c r="AN34" s="627"/>
      <c r="AO34" s="628"/>
      <c r="AP34" s="629"/>
      <c r="AQ34" s="65"/>
    </row>
    <row r="35" spans="1:43" ht="21.75" customHeight="1" x14ac:dyDescent="0.15">
      <c r="A35" s="66">
        <f t="shared" si="5"/>
        <v>24</v>
      </c>
      <c r="B35" s="649"/>
      <c r="C35" s="649"/>
      <c r="D35" s="649"/>
      <c r="E35" s="182"/>
      <c r="F35" s="182"/>
      <c r="G35" s="179"/>
      <c r="H35" s="72" t="s">
        <v>39</v>
      </c>
      <c r="I35" s="186"/>
      <c r="J35" s="73" t="s">
        <v>79</v>
      </c>
      <c r="K35" s="182"/>
      <c r="L35" s="202">
        <v>10</v>
      </c>
      <c r="M35" s="69" t="str">
        <f t="shared" si="0"/>
        <v/>
      </c>
      <c r="N35" s="192"/>
      <c r="O35" s="193"/>
      <c r="P35" s="259">
        <f t="shared" si="1"/>
        <v>0</v>
      </c>
      <c r="Q35" s="259">
        <f t="shared" si="3"/>
        <v>0</v>
      </c>
      <c r="R35" s="194"/>
      <c r="S35" s="62">
        <f t="shared" si="2"/>
        <v>0</v>
      </c>
      <c r="T35" s="62">
        <f t="shared" si="6"/>
        <v>0</v>
      </c>
      <c r="U35" s="195"/>
      <c r="V35" s="315">
        <f t="shared" si="4"/>
        <v>0</v>
      </c>
      <c r="W35" s="62">
        <f t="shared" si="7"/>
        <v>0</v>
      </c>
      <c r="X35" s="195"/>
      <c r="Y35" s="195"/>
      <c r="Z35" s="71">
        <f t="shared" si="11"/>
        <v>0</v>
      </c>
      <c r="AA35" s="265"/>
      <c r="AB35" s="266"/>
      <c r="AC35" s="266"/>
      <c r="AD35" s="266"/>
      <c r="AE35" s="266"/>
      <c r="AF35" s="266"/>
      <c r="AG35" s="266"/>
      <c r="AH35" s="266"/>
      <c r="AI35" s="64">
        <f t="shared" si="9"/>
        <v>0</v>
      </c>
      <c r="AJ35" s="195"/>
      <c r="AK35" s="62">
        <f>IF(一番最初に入力!$F$17="有",$AB35+$AE35,0)</f>
        <v>0</v>
      </c>
      <c r="AL35" s="62">
        <f>IF(一番最初に入力!$F$18="有",$AC35+$AF35+AH35,0)</f>
        <v>0</v>
      </c>
      <c r="AM35" s="241">
        <f t="shared" si="10"/>
        <v>0</v>
      </c>
      <c r="AN35" s="627"/>
      <c r="AO35" s="628"/>
      <c r="AP35" s="629"/>
      <c r="AQ35" s="65"/>
    </row>
    <row r="36" spans="1:43" ht="21.75" customHeight="1" x14ac:dyDescent="0.15">
      <c r="A36" s="66">
        <f t="shared" si="5"/>
        <v>25</v>
      </c>
      <c r="B36" s="649"/>
      <c r="C36" s="649"/>
      <c r="D36" s="649"/>
      <c r="E36" s="182"/>
      <c r="F36" s="182"/>
      <c r="G36" s="179"/>
      <c r="H36" s="72" t="s">
        <v>39</v>
      </c>
      <c r="I36" s="186"/>
      <c r="J36" s="73" t="s">
        <v>79</v>
      </c>
      <c r="K36" s="182"/>
      <c r="L36" s="202">
        <v>10</v>
      </c>
      <c r="M36" s="69" t="str">
        <f t="shared" si="0"/>
        <v/>
      </c>
      <c r="N36" s="192"/>
      <c r="O36" s="193"/>
      <c r="P36" s="259">
        <f t="shared" si="1"/>
        <v>0</v>
      </c>
      <c r="Q36" s="259">
        <f t="shared" si="3"/>
        <v>0</v>
      </c>
      <c r="R36" s="194"/>
      <c r="S36" s="62">
        <f t="shared" si="2"/>
        <v>0</v>
      </c>
      <c r="T36" s="62">
        <f t="shared" si="6"/>
        <v>0</v>
      </c>
      <c r="U36" s="195"/>
      <c r="V36" s="315">
        <f t="shared" si="4"/>
        <v>0</v>
      </c>
      <c r="W36" s="62">
        <f t="shared" si="7"/>
        <v>0</v>
      </c>
      <c r="X36" s="195"/>
      <c r="Y36" s="195"/>
      <c r="Z36" s="71">
        <f t="shared" si="11"/>
        <v>0</v>
      </c>
      <c r="AA36" s="265"/>
      <c r="AB36" s="266"/>
      <c r="AC36" s="266"/>
      <c r="AD36" s="266"/>
      <c r="AE36" s="266"/>
      <c r="AF36" s="266"/>
      <c r="AG36" s="266"/>
      <c r="AH36" s="266"/>
      <c r="AI36" s="64">
        <f t="shared" si="9"/>
        <v>0</v>
      </c>
      <c r="AJ36" s="195"/>
      <c r="AK36" s="62">
        <f>IF(一番最初に入力!$F$17="有",$AB36+$AE36,0)</f>
        <v>0</v>
      </c>
      <c r="AL36" s="62">
        <f>IF(一番最初に入力!$F$18="有",$AC36+$AF36+AH36,0)</f>
        <v>0</v>
      </c>
      <c r="AM36" s="241">
        <f t="shared" si="10"/>
        <v>0</v>
      </c>
      <c r="AN36" s="627"/>
      <c r="AO36" s="628"/>
      <c r="AP36" s="629"/>
      <c r="AQ36" s="65"/>
    </row>
    <row r="37" spans="1:43" ht="21.75" customHeight="1" x14ac:dyDescent="0.15">
      <c r="A37" s="66">
        <f t="shared" si="5"/>
        <v>26</v>
      </c>
      <c r="B37" s="649"/>
      <c r="C37" s="649"/>
      <c r="D37" s="649"/>
      <c r="E37" s="182"/>
      <c r="F37" s="182"/>
      <c r="G37" s="179"/>
      <c r="H37" s="72" t="s">
        <v>39</v>
      </c>
      <c r="I37" s="186"/>
      <c r="J37" s="73" t="s">
        <v>79</v>
      </c>
      <c r="K37" s="182"/>
      <c r="L37" s="202">
        <v>10</v>
      </c>
      <c r="M37" s="69" t="str">
        <f t="shared" si="0"/>
        <v/>
      </c>
      <c r="N37" s="192"/>
      <c r="O37" s="193"/>
      <c r="P37" s="259">
        <f t="shared" si="1"/>
        <v>0</v>
      </c>
      <c r="Q37" s="259">
        <f t="shared" si="3"/>
        <v>0</v>
      </c>
      <c r="R37" s="194"/>
      <c r="S37" s="62">
        <f t="shared" si="2"/>
        <v>0</v>
      </c>
      <c r="T37" s="62">
        <f t="shared" si="6"/>
        <v>0</v>
      </c>
      <c r="U37" s="195"/>
      <c r="V37" s="315">
        <f t="shared" si="4"/>
        <v>0</v>
      </c>
      <c r="W37" s="62">
        <f t="shared" si="7"/>
        <v>0</v>
      </c>
      <c r="X37" s="195"/>
      <c r="Y37" s="195"/>
      <c r="Z37" s="71">
        <f t="shared" si="8"/>
        <v>0</v>
      </c>
      <c r="AA37" s="265"/>
      <c r="AB37" s="266"/>
      <c r="AC37" s="266"/>
      <c r="AD37" s="266"/>
      <c r="AE37" s="266"/>
      <c r="AF37" s="266"/>
      <c r="AG37" s="266"/>
      <c r="AH37" s="266"/>
      <c r="AI37" s="64">
        <f t="shared" si="9"/>
        <v>0</v>
      </c>
      <c r="AJ37" s="195"/>
      <c r="AK37" s="62">
        <f>IF(一番最初に入力!$F$17="有",$AB37+$AE37,0)</f>
        <v>0</v>
      </c>
      <c r="AL37" s="62">
        <f>IF(一番最初に入力!$F$18="有",$AC37+$AF37+AH37,0)</f>
        <v>0</v>
      </c>
      <c r="AM37" s="241">
        <f t="shared" si="10"/>
        <v>0</v>
      </c>
      <c r="AN37" s="627"/>
      <c r="AO37" s="628"/>
      <c r="AP37" s="629"/>
      <c r="AQ37" s="65"/>
    </row>
    <row r="38" spans="1:43" ht="21.75" customHeight="1" x14ac:dyDescent="0.15">
      <c r="A38" s="66">
        <f t="shared" si="5"/>
        <v>27</v>
      </c>
      <c r="B38" s="649"/>
      <c r="C38" s="649"/>
      <c r="D38" s="649"/>
      <c r="E38" s="182"/>
      <c r="F38" s="182"/>
      <c r="G38" s="179"/>
      <c r="H38" s="72" t="s">
        <v>39</v>
      </c>
      <c r="I38" s="186"/>
      <c r="J38" s="73" t="s">
        <v>79</v>
      </c>
      <c r="K38" s="182"/>
      <c r="L38" s="202">
        <v>10</v>
      </c>
      <c r="M38" s="69" t="str">
        <f t="shared" si="0"/>
        <v/>
      </c>
      <c r="N38" s="192"/>
      <c r="O38" s="193"/>
      <c r="P38" s="259">
        <f t="shared" si="1"/>
        <v>0</v>
      </c>
      <c r="Q38" s="259">
        <f t="shared" si="3"/>
        <v>0</v>
      </c>
      <c r="R38" s="194"/>
      <c r="S38" s="62">
        <f t="shared" si="2"/>
        <v>0</v>
      </c>
      <c r="T38" s="62">
        <f t="shared" si="6"/>
        <v>0</v>
      </c>
      <c r="U38" s="195"/>
      <c r="V38" s="315">
        <f t="shared" si="4"/>
        <v>0</v>
      </c>
      <c r="W38" s="62">
        <f t="shared" si="7"/>
        <v>0</v>
      </c>
      <c r="X38" s="195"/>
      <c r="Y38" s="195"/>
      <c r="Z38" s="71">
        <f t="shared" si="8"/>
        <v>0</v>
      </c>
      <c r="AA38" s="265"/>
      <c r="AB38" s="266"/>
      <c r="AC38" s="266"/>
      <c r="AD38" s="266"/>
      <c r="AE38" s="266"/>
      <c r="AF38" s="266"/>
      <c r="AG38" s="266"/>
      <c r="AH38" s="266"/>
      <c r="AI38" s="64">
        <f t="shared" si="9"/>
        <v>0</v>
      </c>
      <c r="AJ38" s="195"/>
      <c r="AK38" s="62">
        <f>IF(一番最初に入力!$F$17="有",$AB38+$AE38,0)</f>
        <v>0</v>
      </c>
      <c r="AL38" s="62">
        <f>IF(一番最初に入力!$F$18="有",$AC38+$AF38+AH38,0)</f>
        <v>0</v>
      </c>
      <c r="AM38" s="241">
        <f t="shared" si="10"/>
        <v>0</v>
      </c>
      <c r="AN38" s="627"/>
      <c r="AO38" s="628"/>
      <c r="AP38" s="629"/>
      <c r="AQ38" s="65"/>
    </row>
    <row r="39" spans="1:43" ht="21.75" customHeight="1" x14ac:dyDescent="0.15">
      <c r="A39" s="66">
        <f t="shared" si="5"/>
        <v>28</v>
      </c>
      <c r="B39" s="649"/>
      <c r="C39" s="649"/>
      <c r="D39" s="649"/>
      <c r="E39" s="182"/>
      <c r="F39" s="182"/>
      <c r="G39" s="179"/>
      <c r="H39" s="72" t="s">
        <v>39</v>
      </c>
      <c r="I39" s="186"/>
      <c r="J39" s="73" t="s">
        <v>79</v>
      </c>
      <c r="K39" s="182"/>
      <c r="L39" s="202">
        <v>10</v>
      </c>
      <c r="M39" s="69" t="str">
        <f t="shared" si="0"/>
        <v/>
      </c>
      <c r="N39" s="192"/>
      <c r="O39" s="193"/>
      <c r="P39" s="259">
        <f t="shared" si="1"/>
        <v>0</v>
      </c>
      <c r="Q39" s="259">
        <f t="shared" si="3"/>
        <v>0</v>
      </c>
      <c r="R39" s="194"/>
      <c r="S39" s="62">
        <f t="shared" si="2"/>
        <v>0</v>
      </c>
      <c r="T39" s="62">
        <f t="shared" si="6"/>
        <v>0</v>
      </c>
      <c r="U39" s="195"/>
      <c r="V39" s="315">
        <f t="shared" si="4"/>
        <v>0</v>
      </c>
      <c r="W39" s="62">
        <f t="shared" si="7"/>
        <v>0</v>
      </c>
      <c r="X39" s="195"/>
      <c r="Y39" s="195"/>
      <c r="Z39" s="71">
        <f t="shared" si="8"/>
        <v>0</v>
      </c>
      <c r="AA39" s="265"/>
      <c r="AB39" s="266"/>
      <c r="AC39" s="266"/>
      <c r="AD39" s="266"/>
      <c r="AE39" s="266"/>
      <c r="AF39" s="266"/>
      <c r="AG39" s="266"/>
      <c r="AH39" s="266"/>
      <c r="AI39" s="64">
        <f t="shared" si="9"/>
        <v>0</v>
      </c>
      <c r="AJ39" s="195"/>
      <c r="AK39" s="62">
        <f>IF(一番最初に入力!$F$17="有",$AB39+$AE39,0)</f>
        <v>0</v>
      </c>
      <c r="AL39" s="62">
        <f>IF(一番最初に入力!$F$18="有",$AC39+$AF39+AH39,0)</f>
        <v>0</v>
      </c>
      <c r="AM39" s="241">
        <f t="shared" si="10"/>
        <v>0</v>
      </c>
      <c r="AN39" s="627"/>
      <c r="AO39" s="628"/>
      <c r="AP39" s="629"/>
      <c r="AQ39" s="65"/>
    </row>
    <row r="40" spans="1:43" ht="21.75" customHeight="1" x14ac:dyDescent="0.15">
      <c r="A40" s="66">
        <f t="shared" si="5"/>
        <v>29</v>
      </c>
      <c r="B40" s="649"/>
      <c r="C40" s="649"/>
      <c r="D40" s="649"/>
      <c r="E40" s="182"/>
      <c r="F40" s="182"/>
      <c r="G40" s="179"/>
      <c r="H40" s="72" t="s">
        <v>39</v>
      </c>
      <c r="I40" s="186"/>
      <c r="J40" s="73" t="s">
        <v>79</v>
      </c>
      <c r="K40" s="182"/>
      <c r="L40" s="202">
        <v>10</v>
      </c>
      <c r="M40" s="69" t="str">
        <f t="shared" si="0"/>
        <v/>
      </c>
      <c r="N40" s="192"/>
      <c r="O40" s="193"/>
      <c r="P40" s="259">
        <f t="shared" si="1"/>
        <v>0</v>
      </c>
      <c r="Q40" s="259">
        <f t="shared" si="3"/>
        <v>0</v>
      </c>
      <c r="R40" s="194"/>
      <c r="S40" s="62">
        <f t="shared" si="2"/>
        <v>0</v>
      </c>
      <c r="T40" s="62">
        <f t="shared" si="6"/>
        <v>0</v>
      </c>
      <c r="U40" s="195"/>
      <c r="V40" s="315">
        <f t="shared" si="4"/>
        <v>0</v>
      </c>
      <c r="W40" s="62">
        <f t="shared" si="7"/>
        <v>0</v>
      </c>
      <c r="X40" s="195"/>
      <c r="Y40" s="195"/>
      <c r="Z40" s="71">
        <f t="shared" si="8"/>
        <v>0</v>
      </c>
      <c r="AA40" s="265"/>
      <c r="AB40" s="266"/>
      <c r="AC40" s="266"/>
      <c r="AD40" s="266"/>
      <c r="AE40" s="266"/>
      <c r="AF40" s="266"/>
      <c r="AG40" s="266"/>
      <c r="AH40" s="266"/>
      <c r="AI40" s="64">
        <f t="shared" si="9"/>
        <v>0</v>
      </c>
      <c r="AJ40" s="195"/>
      <c r="AK40" s="62">
        <f>IF(一番最初に入力!$F$17="有",$AB40+$AE40,0)</f>
        <v>0</v>
      </c>
      <c r="AL40" s="62">
        <f>IF(一番最初に入力!$F$18="有",$AC40+$AF40+AH40,0)</f>
        <v>0</v>
      </c>
      <c r="AM40" s="241">
        <f t="shared" si="10"/>
        <v>0</v>
      </c>
      <c r="AN40" s="627"/>
      <c r="AO40" s="628"/>
      <c r="AP40" s="629"/>
      <c r="AQ40" s="65"/>
    </row>
    <row r="41" spans="1:43" ht="21.75" customHeight="1" x14ac:dyDescent="0.15">
      <c r="A41" s="66">
        <f t="shared" si="5"/>
        <v>30</v>
      </c>
      <c r="B41" s="649"/>
      <c r="C41" s="649"/>
      <c r="D41" s="649"/>
      <c r="E41" s="182"/>
      <c r="F41" s="182"/>
      <c r="G41" s="179"/>
      <c r="H41" s="72" t="s">
        <v>39</v>
      </c>
      <c r="I41" s="186"/>
      <c r="J41" s="73" t="s">
        <v>79</v>
      </c>
      <c r="K41" s="182"/>
      <c r="L41" s="202">
        <v>10</v>
      </c>
      <c r="M41" s="69" t="str">
        <f t="shared" si="0"/>
        <v/>
      </c>
      <c r="N41" s="192"/>
      <c r="O41" s="193"/>
      <c r="P41" s="259">
        <f t="shared" si="1"/>
        <v>0</v>
      </c>
      <c r="Q41" s="259">
        <f t="shared" si="3"/>
        <v>0</v>
      </c>
      <c r="R41" s="194"/>
      <c r="S41" s="62">
        <f t="shared" si="2"/>
        <v>0</v>
      </c>
      <c r="T41" s="62">
        <f t="shared" si="6"/>
        <v>0</v>
      </c>
      <c r="U41" s="195"/>
      <c r="V41" s="315">
        <f t="shared" si="4"/>
        <v>0</v>
      </c>
      <c r="W41" s="62">
        <f t="shared" si="7"/>
        <v>0</v>
      </c>
      <c r="X41" s="195"/>
      <c r="Y41" s="195"/>
      <c r="Z41" s="71">
        <f t="shared" si="8"/>
        <v>0</v>
      </c>
      <c r="AA41" s="265"/>
      <c r="AB41" s="266"/>
      <c r="AC41" s="266"/>
      <c r="AD41" s="266"/>
      <c r="AE41" s="266"/>
      <c r="AF41" s="266"/>
      <c r="AG41" s="266"/>
      <c r="AH41" s="266"/>
      <c r="AI41" s="64">
        <f t="shared" si="9"/>
        <v>0</v>
      </c>
      <c r="AJ41" s="195"/>
      <c r="AK41" s="62">
        <f>IF(一番最初に入力!$F$17="有",$AB41+$AE41,0)</f>
        <v>0</v>
      </c>
      <c r="AL41" s="62">
        <f>IF(一番最初に入力!$F$18="有",$AC41+$AF41+AH41,0)</f>
        <v>0</v>
      </c>
      <c r="AM41" s="241">
        <f t="shared" si="10"/>
        <v>0</v>
      </c>
      <c r="AN41" s="627"/>
      <c r="AO41" s="628"/>
      <c r="AP41" s="629"/>
      <c r="AQ41" s="65"/>
    </row>
    <row r="42" spans="1:43" ht="21.75" customHeight="1" x14ac:dyDescent="0.15">
      <c r="A42" s="66">
        <f t="shared" si="5"/>
        <v>31</v>
      </c>
      <c r="B42" s="649"/>
      <c r="C42" s="649"/>
      <c r="D42" s="649"/>
      <c r="E42" s="182"/>
      <c r="F42" s="182"/>
      <c r="G42" s="179"/>
      <c r="H42" s="72" t="s">
        <v>39</v>
      </c>
      <c r="I42" s="186"/>
      <c r="J42" s="73" t="s">
        <v>79</v>
      </c>
      <c r="K42" s="182"/>
      <c r="L42" s="202">
        <v>10</v>
      </c>
      <c r="M42" s="69" t="str">
        <f t="shared" si="0"/>
        <v/>
      </c>
      <c r="N42" s="192"/>
      <c r="O42" s="193"/>
      <c r="P42" s="259">
        <f t="shared" si="1"/>
        <v>0</v>
      </c>
      <c r="Q42" s="259">
        <f t="shared" si="3"/>
        <v>0</v>
      </c>
      <c r="R42" s="194"/>
      <c r="S42" s="62">
        <f t="shared" si="2"/>
        <v>0</v>
      </c>
      <c r="T42" s="62">
        <f t="shared" si="6"/>
        <v>0</v>
      </c>
      <c r="U42" s="195"/>
      <c r="V42" s="315">
        <f t="shared" si="4"/>
        <v>0</v>
      </c>
      <c r="W42" s="62">
        <f t="shared" si="7"/>
        <v>0</v>
      </c>
      <c r="X42" s="195"/>
      <c r="Y42" s="195"/>
      <c r="Z42" s="71">
        <f t="shared" si="8"/>
        <v>0</v>
      </c>
      <c r="AA42" s="265"/>
      <c r="AB42" s="266"/>
      <c r="AC42" s="266"/>
      <c r="AD42" s="266"/>
      <c r="AE42" s="266"/>
      <c r="AF42" s="266"/>
      <c r="AG42" s="266"/>
      <c r="AH42" s="266"/>
      <c r="AI42" s="64">
        <f t="shared" si="9"/>
        <v>0</v>
      </c>
      <c r="AJ42" s="195"/>
      <c r="AK42" s="62">
        <f>IF(一番最初に入力!$F$17="有",$AB42+$AE42,0)</f>
        <v>0</v>
      </c>
      <c r="AL42" s="62">
        <f>IF(一番最初に入力!$F$18="有",$AC42+$AF42+AH42,0)</f>
        <v>0</v>
      </c>
      <c r="AM42" s="241">
        <f t="shared" si="10"/>
        <v>0</v>
      </c>
      <c r="AN42" s="627"/>
      <c r="AO42" s="628"/>
      <c r="AP42" s="629"/>
      <c r="AQ42" s="65"/>
    </row>
    <row r="43" spans="1:43" ht="21.75" customHeight="1" x14ac:dyDescent="0.15">
      <c r="A43" s="66">
        <f t="shared" si="5"/>
        <v>32</v>
      </c>
      <c r="B43" s="649"/>
      <c r="C43" s="649"/>
      <c r="D43" s="649"/>
      <c r="E43" s="182"/>
      <c r="F43" s="182"/>
      <c r="G43" s="179"/>
      <c r="H43" s="72" t="s">
        <v>39</v>
      </c>
      <c r="I43" s="186"/>
      <c r="J43" s="73" t="s">
        <v>79</v>
      </c>
      <c r="K43" s="182"/>
      <c r="L43" s="202">
        <v>10</v>
      </c>
      <c r="M43" s="69" t="str">
        <f t="shared" si="0"/>
        <v/>
      </c>
      <c r="N43" s="192"/>
      <c r="O43" s="193"/>
      <c r="P43" s="259">
        <f t="shared" si="1"/>
        <v>0</v>
      </c>
      <c r="Q43" s="259">
        <f t="shared" si="3"/>
        <v>0</v>
      </c>
      <c r="R43" s="194"/>
      <c r="S43" s="62">
        <f t="shared" si="2"/>
        <v>0</v>
      </c>
      <c r="T43" s="62">
        <f t="shared" si="6"/>
        <v>0</v>
      </c>
      <c r="U43" s="195"/>
      <c r="V43" s="315">
        <f t="shared" si="4"/>
        <v>0</v>
      </c>
      <c r="W43" s="62">
        <f t="shared" si="7"/>
        <v>0</v>
      </c>
      <c r="X43" s="195"/>
      <c r="Y43" s="195"/>
      <c r="Z43" s="71">
        <f t="shared" si="8"/>
        <v>0</v>
      </c>
      <c r="AA43" s="265"/>
      <c r="AB43" s="266"/>
      <c r="AC43" s="266"/>
      <c r="AD43" s="266"/>
      <c r="AE43" s="266"/>
      <c r="AF43" s="266"/>
      <c r="AG43" s="266"/>
      <c r="AH43" s="266"/>
      <c r="AI43" s="64">
        <f t="shared" si="9"/>
        <v>0</v>
      </c>
      <c r="AJ43" s="195"/>
      <c r="AK43" s="62">
        <f>IF(一番最初に入力!$F$17="有",$AB43+$AE43,0)</f>
        <v>0</v>
      </c>
      <c r="AL43" s="62">
        <f>IF(一番最初に入力!$F$18="有",$AC43+$AF43+AH43,0)</f>
        <v>0</v>
      </c>
      <c r="AM43" s="241">
        <f t="shared" si="10"/>
        <v>0</v>
      </c>
      <c r="AN43" s="627"/>
      <c r="AO43" s="628"/>
      <c r="AP43" s="629"/>
      <c r="AQ43" s="65"/>
    </row>
    <row r="44" spans="1:43" ht="21.75" customHeight="1" x14ac:dyDescent="0.15">
      <c r="A44" s="66">
        <f t="shared" si="5"/>
        <v>33</v>
      </c>
      <c r="B44" s="649"/>
      <c r="C44" s="649"/>
      <c r="D44" s="649"/>
      <c r="E44" s="182"/>
      <c r="F44" s="182"/>
      <c r="G44" s="179"/>
      <c r="H44" s="72" t="s">
        <v>39</v>
      </c>
      <c r="I44" s="186"/>
      <c r="J44" s="73" t="s">
        <v>79</v>
      </c>
      <c r="K44" s="182"/>
      <c r="L44" s="202">
        <v>10</v>
      </c>
      <c r="M44" s="69" t="str">
        <f t="shared" si="0"/>
        <v/>
      </c>
      <c r="N44" s="192"/>
      <c r="O44" s="193"/>
      <c r="P44" s="259">
        <f t="shared" si="1"/>
        <v>0</v>
      </c>
      <c r="Q44" s="259">
        <f t="shared" si="3"/>
        <v>0</v>
      </c>
      <c r="R44" s="194"/>
      <c r="S44" s="62">
        <f t="shared" si="2"/>
        <v>0</v>
      </c>
      <c r="T44" s="62">
        <f t="shared" si="6"/>
        <v>0</v>
      </c>
      <c r="U44" s="195"/>
      <c r="V44" s="315">
        <f t="shared" si="4"/>
        <v>0</v>
      </c>
      <c r="W44" s="62">
        <f t="shared" si="7"/>
        <v>0</v>
      </c>
      <c r="X44" s="195"/>
      <c r="Y44" s="195"/>
      <c r="Z44" s="71">
        <f t="shared" si="8"/>
        <v>0</v>
      </c>
      <c r="AA44" s="265"/>
      <c r="AB44" s="266"/>
      <c r="AC44" s="266"/>
      <c r="AD44" s="266"/>
      <c r="AE44" s="266"/>
      <c r="AF44" s="266"/>
      <c r="AG44" s="266"/>
      <c r="AH44" s="266"/>
      <c r="AI44" s="64">
        <f t="shared" si="9"/>
        <v>0</v>
      </c>
      <c r="AJ44" s="195"/>
      <c r="AK44" s="62">
        <f>IF(一番最初に入力!$F$17="有",$AB44+$AE44,0)</f>
        <v>0</v>
      </c>
      <c r="AL44" s="62">
        <f>IF(一番最初に入力!$F$18="有",$AC44+$AF44+AH44,0)</f>
        <v>0</v>
      </c>
      <c r="AM44" s="241">
        <f t="shared" si="10"/>
        <v>0</v>
      </c>
      <c r="AN44" s="627"/>
      <c r="AO44" s="628"/>
      <c r="AP44" s="629"/>
      <c r="AQ44" s="65"/>
    </row>
    <row r="45" spans="1:43" ht="21.75" customHeight="1" x14ac:dyDescent="0.15">
      <c r="A45" s="66">
        <f t="shared" si="5"/>
        <v>34</v>
      </c>
      <c r="B45" s="649"/>
      <c r="C45" s="649"/>
      <c r="D45" s="649"/>
      <c r="E45" s="182"/>
      <c r="F45" s="182"/>
      <c r="G45" s="179"/>
      <c r="H45" s="72" t="s">
        <v>39</v>
      </c>
      <c r="I45" s="186"/>
      <c r="J45" s="73" t="s">
        <v>79</v>
      </c>
      <c r="K45" s="182"/>
      <c r="L45" s="202">
        <v>10</v>
      </c>
      <c r="M45" s="69" t="str">
        <f t="shared" si="0"/>
        <v/>
      </c>
      <c r="N45" s="192"/>
      <c r="O45" s="193"/>
      <c r="P45" s="259">
        <f t="shared" si="1"/>
        <v>0</v>
      </c>
      <c r="Q45" s="259">
        <f t="shared" si="3"/>
        <v>0</v>
      </c>
      <c r="R45" s="194"/>
      <c r="S45" s="62">
        <f t="shared" si="2"/>
        <v>0</v>
      </c>
      <c r="T45" s="62">
        <f t="shared" si="6"/>
        <v>0</v>
      </c>
      <c r="U45" s="195"/>
      <c r="V45" s="315">
        <f t="shared" si="4"/>
        <v>0</v>
      </c>
      <c r="W45" s="62">
        <f t="shared" si="7"/>
        <v>0</v>
      </c>
      <c r="X45" s="195"/>
      <c r="Y45" s="195"/>
      <c r="Z45" s="71">
        <f t="shared" si="8"/>
        <v>0</v>
      </c>
      <c r="AA45" s="265"/>
      <c r="AB45" s="266"/>
      <c r="AC45" s="266"/>
      <c r="AD45" s="266"/>
      <c r="AE45" s="266"/>
      <c r="AF45" s="266"/>
      <c r="AG45" s="266"/>
      <c r="AH45" s="266"/>
      <c r="AI45" s="64">
        <f t="shared" si="9"/>
        <v>0</v>
      </c>
      <c r="AJ45" s="195"/>
      <c r="AK45" s="62">
        <f>IF(一番最初に入力!$F$17="有",$AB45+$AE45,0)</f>
        <v>0</v>
      </c>
      <c r="AL45" s="62">
        <f>IF(一番最初に入力!$F$18="有",$AC45+$AF45+AH45,0)</f>
        <v>0</v>
      </c>
      <c r="AM45" s="241">
        <f t="shared" si="10"/>
        <v>0</v>
      </c>
      <c r="AN45" s="627"/>
      <c r="AO45" s="628"/>
      <c r="AP45" s="629"/>
      <c r="AQ45" s="65"/>
    </row>
    <row r="46" spans="1:43" ht="21.75" customHeight="1" x14ac:dyDescent="0.15">
      <c r="A46" s="66">
        <f t="shared" si="5"/>
        <v>35</v>
      </c>
      <c r="B46" s="649"/>
      <c r="C46" s="649"/>
      <c r="D46" s="649"/>
      <c r="E46" s="182"/>
      <c r="F46" s="182"/>
      <c r="G46" s="179"/>
      <c r="H46" s="72" t="s">
        <v>39</v>
      </c>
      <c r="I46" s="186"/>
      <c r="J46" s="73" t="s">
        <v>79</v>
      </c>
      <c r="K46" s="182"/>
      <c r="L46" s="202">
        <v>10</v>
      </c>
      <c r="M46" s="69" t="str">
        <f t="shared" si="0"/>
        <v/>
      </c>
      <c r="N46" s="192"/>
      <c r="O46" s="193"/>
      <c r="P46" s="259">
        <f t="shared" si="1"/>
        <v>0</v>
      </c>
      <c r="Q46" s="259">
        <f t="shared" si="3"/>
        <v>0</v>
      </c>
      <c r="R46" s="194"/>
      <c r="S46" s="62">
        <f t="shared" si="2"/>
        <v>0</v>
      </c>
      <c r="T46" s="62">
        <f t="shared" si="6"/>
        <v>0</v>
      </c>
      <c r="U46" s="195"/>
      <c r="V46" s="315">
        <f t="shared" si="4"/>
        <v>0</v>
      </c>
      <c r="W46" s="62">
        <f t="shared" si="7"/>
        <v>0</v>
      </c>
      <c r="X46" s="195"/>
      <c r="Y46" s="195"/>
      <c r="Z46" s="71">
        <f t="shared" si="8"/>
        <v>0</v>
      </c>
      <c r="AA46" s="265"/>
      <c r="AB46" s="266"/>
      <c r="AC46" s="266"/>
      <c r="AD46" s="266"/>
      <c r="AE46" s="266"/>
      <c r="AF46" s="266"/>
      <c r="AG46" s="266"/>
      <c r="AH46" s="266"/>
      <c r="AI46" s="64">
        <f t="shared" si="9"/>
        <v>0</v>
      </c>
      <c r="AJ46" s="195"/>
      <c r="AK46" s="62">
        <f>IF(一番最初に入力!$F$17="有",$AB46+$AE46,0)</f>
        <v>0</v>
      </c>
      <c r="AL46" s="62">
        <f>IF(一番最初に入力!$F$18="有",$AC46+$AF46+AH46,0)</f>
        <v>0</v>
      </c>
      <c r="AM46" s="241">
        <f t="shared" si="10"/>
        <v>0</v>
      </c>
      <c r="AN46" s="627"/>
      <c r="AO46" s="628"/>
      <c r="AP46" s="629"/>
      <c r="AQ46" s="65"/>
    </row>
    <row r="47" spans="1:43" ht="21.75" customHeight="1" x14ac:dyDescent="0.15">
      <c r="A47" s="66">
        <f t="shared" si="5"/>
        <v>36</v>
      </c>
      <c r="B47" s="649"/>
      <c r="C47" s="649"/>
      <c r="D47" s="649"/>
      <c r="E47" s="182"/>
      <c r="F47" s="182"/>
      <c r="G47" s="179"/>
      <c r="H47" s="72" t="s">
        <v>39</v>
      </c>
      <c r="I47" s="186"/>
      <c r="J47" s="73" t="s">
        <v>79</v>
      </c>
      <c r="K47" s="182"/>
      <c r="L47" s="202">
        <v>10</v>
      </c>
      <c r="M47" s="69" t="str">
        <f t="shared" si="0"/>
        <v/>
      </c>
      <c r="N47" s="192"/>
      <c r="O47" s="193"/>
      <c r="P47" s="259">
        <f t="shared" si="1"/>
        <v>0</v>
      </c>
      <c r="Q47" s="259">
        <f t="shared" si="3"/>
        <v>0</v>
      </c>
      <c r="R47" s="194"/>
      <c r="S47" s="62">
        <f t="shared" si="2"/>
        <v>0</v>
      </c>
      <c r="T47" s="62">
        <f t="shared" si="6"/>
        <v>0</v>
      </c>
      <c r="U47" s="195"/>
      <c r="V47" s="315">
        <f t="shared" si="4"/>
        <v>0</v>
      </c>
      <c r="W47" s="62">
        <f t="shared" si="7"/>
        <v>0</v>
      </c>
      <c r="X47" s="195"/>
      <c r="Y47" s="195"/>
      <c r="Z47" s="71">
        <f t="shared" si="8"/>
        <v>0</v>
      </c>
      <c r="AA47" s="265"/>
      <c r="AB47" s="266"/>
      <c r="AC47" s="266"/>
      <c r="AD47" s="266"/>
      <c r="AE47" s="266"/>
      <c r="AF47" s="266"/>
      <c r="AG47" s="266"/>
      <c r="AH47" s="266"/>
      <c r="AI47" s="64">
        <f t="shared" si="9"/>
        <v>0</v>
      </c>
      <c r="AJ47" s="195"/>
      <c r="AK47" s="62">
        <f>IF(一番最初に入力!$F$17="有",$AB47+$AE47,0)</f>
        <v>0</v>
      </c>
      <c r="AL47" s="62">
        <f>IF(一番最初に入力!$F$18="有",$AC47+$AF47+AH47,0)</f>
        <v>0</v>
      </c>
      <c r="AM47" s="241">
        <f t="shared" si="10"/>
        <v>0</v>
      </c>
      <c r="AN47" s="627"/>
      <c r="AO47" s="628"/>
      <c r="AP47" s="629"/>
      <c r="AQ47" s="65"/>
    </row>
    <row r="48" spans="1:43" ht="21.75" customHeight="1" x14ac:dyDescent="0.15">
      <c r="A48" s="66">
        <f t="shared" si="5"/>
        <v>37</v>
      </c>
      <c r="B48" s="649"/>
      <c r="C48" s="649"/>
      <c r="D48" s="649"/>
      <c r="E48" s="182"/>
      <c r="F48" s="182"/>
      <c r="G48" s="179"/>
      <c r="H48" s="72" t="s">
        <v>39</v>
      </c>
      <c r="I48" s="186"/>
      <c r="J48" s="73" t="s">
        <v>79</v>
      </c>
      <c r="K48" s="182"/>
      <c r="L48" s="202">
        <v>10</v>
      </c>
      <c r="M48" s="69" t="str">
        <f t="shared" si="0"/>
        <v/>
      </c>
      <c r="N48" s="192"/>
      <c r="O48" s="193"/>
      <c r="P48" s="259">
        <f t="shared" si="1"/>
        <v>0</v>
      </c>
      <c r="Q48" s="259">
        <f t="shared" si="3"/>
        <v>0</v>
      </c>
      <c r="R48" s="194"/>
      <c r="S48" s="62">
        <f t="shared" si="2"/>
        <v>0</v>
      </c>
      <c r="T48" s="62">
        <f t="shared" si="6"/>
        <v>0</v>
      </c>
      <c r="U48" s="195"/>
      <c r="V48" s="315">
        <f t="shared" si="4"/>
        <v>0</v>
      </c>
      <c r="W48" s="62">
        <f t="shared" si="7"/>
        <v>0</v>
      </c>
      <c r="X48" s="195"/>
      <c r="Y48" s="195"/>
      <c r="Z48" s="71">
        <f t="shared" si="8"/>
        <v>0</v>
      </c>
      <c r="AA48" s="265"/>
      <c r="AB48" s="266"/>
      <c r="AC48" s="266"/>
      <c r="AD48" s="266"/>
      <c r="AE48" s="266"/>
      <c r="AF48" s="266"/>
      <c r="AG48" s="266"/>
      <c r="AH48" s="266"/>
      <c r="AI48" s="64">
        <f t="shared" si="9"/>
        <v>0</v>
      </c>
      <c r="AJ48" s="195"/>
      <c r="AK48" s="62">
        <f>IF(一番最初に入力!$F$17="有",$AB48+$AE48,0)</f>
        <v>0</v>
      </c>
      <c r="AL48" s="62">
        <f>IF(一番最初に入力!$F$18="有",$AC48+$AF48+AH48,0)</f>
        <v>0</v>
      </c>
      <c r="AM48" s="241">
        <f t="shared" si="10"/>
        <v>0</v>
      </c>
      <c r="AN48" s="627"/>
      <c r="AO48" s="628"/>
      <c r="AP48" s="629"/>
      <c r="AQ48" s="65"/>
    </row>
    <row r="49" spans="1:46" ht="21.75" customHeight="1" x14ac:dyDescent="0.15">
      <c r="A49" s="66">
        <f t="shared" si="5"/>
        <v>38</v>
      </c>
      <c r="B49" s="649"/>
      <c r="C49" s="649"/>
      <c r="D49" s="649"/>
      <c r="E49" s="182"/>
      <c r="F49" s="182"/>
      <c r="G49" s="179"/>
      <c r="H49" s="72" t="s">
        <v>39</v>
      </c>
      <c r="I49" s="186"/>
      <c r="J49" s="73" t="s">
        <v>79</v>
      </c>
      <c r="K49" s="182"/>
      <c r="L49" s="202">
        <v>10</v>
      </c>
      <c r="M49" s="69" t="str">
        <f t="shared" si="0"/>
        <v/>
      </c>
      <c r="N49" s="192"/>
      <c r="O49" s="193"/>
      <c r="P49" s="259">
        <f t="shared" si="1"/>
        <v>0</v>
      </c>
      <c r="Q49" s="259">
        <f t="shared" si="3"/>
        <v>0</v>
      </c>
      <c r="R49" s="194"/>
      <c r="S49" s="62">
        <f t="shared" si="2"/>
        <v>0</v>
      </c>
      <c r="T49" s="62">
        <f t="shared" si="6"/>
        <v>0</v>
      </c>
      <c r="U49" s="195"/>
      <c r="V49" s="315">
        <f t="shared" si="4"/>
        <v>0</v>
      </c>
      <c r="W49" s="62">
        <f t="shared" si="7"/>
        <v>0</v>
      </c>
      <c r="X49" s="195"/>
      <c r="Y49" s="195"/>
      <c r="Z49" s="71">
        <f t="shared" si="8"/>
        <v>0</v>
      </c>
      <c r="AA49" s="265"/>
      <c r="AB49" s="266"/>
      <c r="AC49" s="266"/>
      <c r="AD49" s="266"/>
      <c r="AE49" s="266"/>
      <c r="AF49" s="266"/>
      <c r="AG49" s="266"/>
      <c r="AH49" s="266"/>
      <c r="AI49" s="64">
        <f t="shared" si="9"/>
        <v>0</v>
      </c>
      <c r="AJ49" s="195"/>
      <c r="AK49" s="62">
        <f>IF(一番最初に入力!$F$17="有",$AB49+$AE49,0)</f>
        <v>0</v>
      </c>
      <c r="AL49" s="62">
        <f>IF(一番最初に入力!$F$18="有",$AC49+$AF49+AH49,0)</f>
        <v>0</v>
      </c>
      <c r="AM49" s="241">
        <f t="shared" si="10"/>
        <v>0</v>
      </c>
      <c r="AN49" s="627"/>
      <c r="AO49" s="628"/>
      <c r="AP49" s="629"/>
      <c r="AQ49" s="65"/>
    </row>
    <row r="50" spans="1:46" ht="21.75" customHeight="1" x14ac:dyDescent="0.15">
      <c r="A50" s="66">
        <f t="shared" si="5"/>
        <v>39</v>
      </c>
      <c r="B50" s="649"/>
      <c r="C50" s="649"/>
      <c r="D50" s="649"/>
      <c r="E50" s="182"/>
      <c r="F50" s="182"/>
      <c r="G50" s="179"/>
      <c r="H50" s="72" t="s">
        <v>39</v>
      </c>
      <c r="I50" s="186"/>
      <c r="J50" s="73" t="s">
        <v>79</v>
      </c>
      <c r="K50" s="182"/>
      <c r="L50" s="202">
        <v>10</v>
      </c>
      <c r="M50" s="69" t="str">
        <f t="shared" si="0"/>
        <v/>
      </c>
      <c r="N50" s="192"/>
      <c r="O50" s="193"/>
      <c r="P50" s="259">
        <f t="shared" si="1"/>
        <v>0</v>
      </c>
      <c r="Q50" s="259">
        <f t="shared" si="3"/>
        <v>0</v>
      </c>
      <c r="R50" s="194"/>
      <c r="S50" s="62">
        <f t="shared" si="2"/>
        <v>0</v>
      </c>
      <c r="T50" s="62">
        <f t="shared" si="6"/>
        <v>0</v>
      </c>
      <c r="U50" s="195"/>
      <c r="V50" s="315">
        <f t="shared" si="4"/>
        <v>0</v>
      </c>
      <c r="W50" s="62">
        <f t="shared" si="7"/>
        <v>0</v>
      </c>
      <c r="X50" s="195"/>
      <c r="Y50" s="195"/>
      <c r="Z50" s="71">
        <f t="shared" si="8"/>
        <v>0</v>
      </c>
      <c r="AA50" s="265"/>
      <c r="AB50" s="266"/>
      <c r="AC50" s="266"/>
      <c r="AD50" s="266"/>
      <c r="AE50" s="266"/>
      <c r="AF50" s="266"/>
      <c r="AG50" s="266"/>
      <c r="AH50" s="266"/>
      <c r="AI50" s="64">
        <f t="shared" si="9"/>
        <v>0</v>
      </c>
      <c r="AJ50" s="195"/>
      <c r="AK50" s="62">
        <f>IF(一番最初に入力!$F$17="有",$AB50+$AE50,0)</f>
        <v>0</v>
      </c>
      <c r="AL50" s="62">
        <f>IF(一番最初に入力!$F$18="有",$AC50+$AF50+AH50,0)</f>
        <v>0</v>
      </c>
      <c r="AM50" s="241">
        <f t="shared" si="10"/>
        <v>0</v>
      </c>
      <c r="AN50" s="627"/>
      <c r="AO50" s="628"/>
      <c r="AP50" s="629"/>
      <c r="AQ50" s="65"/>
    </row>
    <row r="51" spans="1:46" ht="21.75" customHeight="1" x14ac:dyDescent="0.15">
      <c r="A51" s="66">
        <f t="shared" si="5"/>
        <v>40</v>
      </c>
      <c r="B51" s="649"/>
      <c r="C51" s="649"/>
      <c r="D51" s="649"/>
      <c r="E51" s="182"/>
      <c r="F51" s="182"/>
      <c r="G51" s="179"/>
      <c r="H51" s="72" t="s">
        <v>39</v>
      </c>
      <c r="I51" s="186"/>
      <c r="J51" s="73" t="s">
        <v>79</v>
      </c>
      <c r="K51" s="182"/>
      <c r="L51" s="202">
        <v>10</v>
      </c>
      <c r="M51" s="69" t="str">
        <f t="shared" si="0"/>
        <v/>
      </c>
      <c r="N51" s="192"/>
      <c r="O51" s="193"/>
      <c r="P51" s="259">
        <f t="shared" si="1"/>
        <v>0</v>
      </c>
      <c r="Q51" s="259">
        <f t="shared" si="3"/>
        <v>0</v>
      </c>
      <c r="R51" s="194"/>
      <c r="S51" s="62">
        <f t="shared" si="2"/>
        <v>0</v>
      </c>
      <c r="T51" s="62">
        <f t="shared" si="6"/>
        <v>0</v>
      </c>
      <c r="U51" s="195"/>
      <c r="V51" s="315">
        <f t="shared" si="4"/>
        <v>0</v>
      </c>
      <c r="W51" s="62">
        <f t="shared" si="7"/>
        <v>0</v>
      </c>
      <c r="X51" s="195"/>
      <c r="Y51" s="195"/>
      <c r="Z51" s="71">
        <f t="shared" si="8"/>
        <v>0</v>
      </c>
      <c r="AA51" s="265"/>
      <c r="AB51" s="266"/>
      <c r="AC51" s="266"/>
      <c r="AD51" s="266"/>
      <c r="AE51" s="266"/>
      <c r="AF51" s="266"/>
      <c r="AG51" s="266"/>
      <c r="AH51" s="266"/>
      <c r="AI51" s="64">
        <f t="shared" si="9"/>
        <v>0</v>
      </c>
      <c r="AJ51" s="195"/>
      <c r="AK51" s="62">
        <f>IF(一番最初に入力!$F$17="有",$AB51+$AE51,0)</f>
        <v>0</v>
      </c>
      <c r="AL51" s="62">
        <f>IF(一番最初に入力!$F$18="有",$AC51+$AF51+AH51,0)</f>
        <v>0</v>
      </c>
      <c r="AM51" s="241">
        <f t="shared" si="10"/>
        <v>0</v>
      </c>
      <c r="AN51" s="627"/>
      <c r="AO51" s="628"/>
      <c r="AP51" s="629"/>
      <c r="AQ51" s="65"/>
    </row>
    <row r="52" spans="1:46" ht="21.75" customHeight="1" x14ac:dyDescent="0.15">
      <c r="A52" s="66">
        <f t="shared" si="5"/>
        <v>41</v>
      </c>
      <c r="B52" s="649"/>
      <c r="C52" s="649"/>
      <c r="D52" s="649"/>
      <c r="E52" s="182"/>
      <c r="F52" s="182"/>
      <c r="G52" s="179"/>
      <c r="H52" s="72" t="s">
        <v>39</v>
      </c>
      <c r="I52" s="186"/>
      <c r="J52" s="73" t="s">
        <v>79</v>
      </c>
      <c r="K52" s="182"/>
      <c r="L52" s="202">
        <v>10</v>
      </c>
      <c r="M52" s="69" t="str">
        <f t="shared" si="0"/>
        <v/>
      </c>
      <c r="N52" s="192"/>
      <c r="O52" s="193"/>
      <c r="P52" s="259">
        <f t="shared" si="1"/>
        <v>0</v>
      </c>
      <c r="Q52" s="259">
        <f t="shared" si="3"/>
        <v>0</v>
      </c>
      <c r="R52" s="194"/>
      <c r="S52" s="62">
        <f t="shared" si="2"/>
        <v>0</v>
      </c>
      <c r="T52" s="62">
        <f t="shared" si="6"/>
        <v>0</v>
      </c>
      <c r="U52" s="195"/>
      <c r="V52" s="315">
        <f t="shared" si="4"/>
        <v>0</v>
      </c>
      <c r="W52" s="62">
        <f t="shared" si="7"/>
        <v>0</v>
      </c>
      <c r="X52" s="195"/>
      <c r="Y52" s="195"/>
      <c r="Z52" s="71">
        <f t="shared" si="8"/>
        <v>0</v>
      </c>
      <c r="AA52" s="265"/>
      <c r="AB52" s="266"/>
      <c r="AC52" s="266"/>
      <c r="AD52" s="266"/>
      <c r="AE52" s="266"/>
      <c r="AF52" s="266"/>
      <c r="AG52" s="266"/>
      <c r="AH52" s="266"/>
      <c r="AI52" s="64">
        <f t="shared" si="9"/>
        <v>0</v>
      </c>
      <c r="AJ52" s="195"/>
      <c r="AK52" s="62">
        <f>IF(一番最初に入力!$F$17="有",$AB52+$AE52,0)</f>
        <v>0</v>
      </c>
      <c r="AL52" s="62">
        <f>IF(一番最初に入力!$F$18="有",$AC52+$AF52+AH52,0)</f>
        <v>0</v>
      </c>
      <c r="AM52" s="241">
        <f t="shared" si="10"/>
        <v>0</v>
      </c>
      <c r="AN52" s="627"/>
      <c r="AO52" s="628"/>
      <c r="AP52" s="629"/>
      <c r="AQ52" s="65"/>
    </row>
    <row r="53" spans="1:46" ht="21.75" customHeight="1" x14ac:dyDescent="0.15">
      <c r="A53" s="66">
        <f t="shared" si="5"/>
        <v>42</v>
      </c>
      <c r="B53" s="649"/>
      <c r="C53" s="649"/>
      <c r="D53" s="649"/>
      <c r="E53" s="182"/>
      <c r="F53" s="182"/>
      <c r="G53" s="179"/>
      <c r="H53" s="72" t="s">
        <v>39</v>
      </c>
      <c r="I53" s="186"/>
      <c r="J53" s="73" t="s">
        <v>79</v>
      </c>
      <c r="K53" s="182"/>
      <c r="L53" s="202">
        <v>10</v>
      </c>
      <c r="M53" s="69" t="str">
        <f t="shared" si="0"/>
        <v/>
      </c>
      <c r="N53" s="192"/>
      <c r="O53" s="193"/>
      <c r="P53" s="259">
        <f t="shared" si="1"/>
        <v>0</v>
      </c>
      <c r="Q53" s="259">
        <f t="shared" si="3"/>
        <v>0</v>
      </c>
      <c r="R53" s="194"/>
      <c r="S53" s="62">
        <f t="shared" si="2"/>
        <v>0</v>
      </c>
      <c r="T53" s="62">
        <f t="shared" si="6"/>
        <v>0</v>
      </c>
      <c r="U53" s="195"/>
      <c r="V53" s="315">
        <f t="shared" si="4"/>
        <v>0</v>
      </c>
      <c r="W53" s="62">
        <f t="shared" si="7"/>
        <v>0</v>
      </c>
      <c r="X53" s="195"/>
      <c r="Y53" s="195"/>
      <c r="Z53" s="71">
        <f t="shared" si="8"/>
        <v>0</v>
      </c>
      <c r="AA53" s="196"/>
      <c r="AB53" s="197"/>
      <c r="AC53" s="266"/>
      <c r="AD53" s="266"/>
      <c r="AE53" s="267"/>
      <c r="AF53" s="198"/>
      <c r="AG53" s="199"/>
      <c r="AH53" s="199"/>
      <c r="AI53" s="64">
        <f t="shared" si="9"/>
        <v>0</v>
      </c>
      <c r="AJ53" s="195"/>
      <c r="AK53" s="62">
        <f>IF(一番最初に入力!$F$17="有",$AB53+$AE53,0)</f>
        <v>0</v>
      </c>
      <c r="AL53" s="62">
        <f>IF(一番最初に入力!$F$18="有",$AC53+$AF53+AH53,0)</f>
        <v>0</v>
      </c>
      <c r="AM53" s="241">
        <f t="shared" si="10"/>
        <v>0</v>
      </c>
      <c r="AN53" s="627"/>
      <c r="AO53" s="628"/>
      <c r="AP53" s="629"/>
      <c r="AQ53" s="65"/>
    </row>
    <row r="54" spans="1:46" ht="21.75" customHeight="1" x14ac:dyDescent="0.15">
      <c r="A54" s="66">
        <f t="shared" si="5"/>
        <v>43</v>
      </c>
      <c r="B54" s="649"/>
      <c r="C54" s="649"/>
      <c r="D54" s="649"/>
      <c r="E54" s="182"/>
      <c r="F54" s="182"/>
      <c r="G54" s="179"/>
      <c r="H54" s="72" t="s">
        <v>39</v>
      </c>
      <c r="I54" s="186"/>
      <c r="J54" s="73" t="s">
        <v>79</v>
      </c>
      <c r="K54" s="182"/>
      <c r="L54" s="202">
        <v>10</v>
      </c>
      <c r="M54" s="69" t="str">
        <f t="shared" si="0"/>
        <v/>
      </c>
      <c r="N54" s="192"/>
      <c r="O54" s="193"/>
      <c r="P54" s="259">
        <f t="shared" si="1"/>
        <v>0</v>
      </c>
      <c r="Q54" s="259">
        <f t="shared" si="3"/>
        <v>0</v>
      </c>
      <c r="R54" s="194"/>
      <c r="S54" s="62">
        <f t="shared" si="2"/>
        <v>0</v>
      </c>
      <c r="T54" s="62">
        <f t="shared" si="6"/>
        <v>0</v>
      </c>
      <c r="U54" s="195"/>
      <c r="V54" s="315">
        <f t="shared" si="4"/>
        <v>0</v>
      </c>
      <c r="W54" s="62">
        <f t="shared" si="7"/>
        <v>0</v>
      </c>
      <c r="X54" s="195"/>
      <c r="Y54" s="195"/>
      <c r="Z54" s="71">
        <f t="shared" si="8"/>
        <v>0</v>
      </c>
      <c r="AA54" s="196"/>
      <c r="AB54" s="197"/>
      <c r="AC54" s="266"/>
      <c r="AD54" s="266"/>
      <c r="AE54" s="267"/>
      <c r="AF54" s="198"/>
      <c r="AG54" s="199"/>
      <c r="AH54" s="199"/>
      <c r="AI54" s="64">
        <f t="shared" si="9"/>
        <v>0</v>
      </c>
      <c r="AJ54" s="195"/>
      <c r="AK54" s="62">
        <f>IF(一番最初に入力!$F$17="有",$AB54+$AE54,0)</f>
        <v>0</v>
      </c>
      <c r="AL54" s="62">
        <f>IF(一番最初に入力!$F$18="有",$AC54+$AF54+AH54,0)</f>
        <v>0</v>
      </c>
      <c r="AM54" s="241">
        <f t="shared" si="10"/>
        <v>0</v>
      </c>
      <c r="AN54" s="627"/>
      <c r="AO54" s="628"/>
      <c r="AP54" s="629"/>
      <c r="AQ54" s="65"/>
    </row>
    <row r="55" spans="1:46" ht="21.75" customHeight="1" x14ac:dyDescent="0.15">
      <c r="A55" s="66">
        <f t="shared" si="5"/>
        <v>44</v>
      </c>
      <c r="B55" s="649"/>
      <c r="C55" s="649"/>
      <c r="D55" s="649"/>
      <c r="E55" s="182"/>
      <c r="F55" s="182"/>
      <c r="G55" s="179"/>
      <c r="H55" s="72" t="s">
        <v>39</v>
      </c>
      <c r="I55" s="186"/>
      <c r="J55" s="73" t="s">
        <v>79</v>
      </c>
      <c r="K55" s="182"/>
      <c r="L55" s="202">
        <v>10</v>
      </c>
      <c r="M55" s="69" t="str">
        <f t="shared" si="0"/>
        <v/>
      </c>
      <c r="N55" s="192"/>
      <c r="O55" s="193"/>
      <c r="P55" s="259">
        <f t="shared" si="1"/>
        <v>0</v>
      </c>
      <c r="Q55" s="259">
        <f t="shared" si="3"/>
        <v>0</v>
      </c>
      <c r="R55" s="194"/>
      <c r="S55" s="62">
        <f t="shared" si="2"/>
        <v>0</v>
      </c>
      <c r="T55" s="62">
        <f t="shared" si="6"/>
        <v>0</v>
      </c>
      <c r="U55" s="195"/>
      <c r="V55" s="315">
        <f t="shared" si="4"/>
        <v>0</v>
      </c>
      <c r="W55" s="62">
        <f t="shared" si="7"/>
        <v>0</v>
      </c>
      <c r="X55" s="195"/>
      <c r="Y55" s="195"/>
      <c r="Z55" s="71">
        <f t="shared" si="8"/>
        <v>0</v>
      </c>
      <c r="AA55" s="196"/>
      <c r="AB55" s="197"/>
      <c r="AC55" s="266"/>
      <c r="AD55" s="266"/>
      <c r="AE55" s="267"/>
      <c r="AF55" s="198"/>
      <c r="AG55" s="199"/>
      <c r="AH55" s="199"/>
      <c r="AI55" s="64">
        <f t="shared" si="9"/>
        <v>0</v>
      </c>
      <c r="AJ55" s="195"/>
      <c r="AK55" s="62">
        <f>IF(一番最初に入力!$F$17="有",$AB55+$AE55,0)</f>
        <v>0</v>
      </c>
      <c r="AL55" s="62">
        <f>IF(一番最初に入力!$F$18="有",$AC55+$AF55+AH55,0)</f>
        <v>0</v>
      </c>
      <c r="AM55" s="241">
        <f t="shared" si="10"/>
        <v>0</v>
      </c>
      <c r="AN55" s="627"/>
      <c r="AO55" s="628"/>
      <c r="AP55" s="629"/>
      <c r="AQ55" s="65"/>
    </row>
    <row r="56" spans="1:46" ht="21.75" customHeight="1" thickBot="1" x14ac:dyDescent="0.2">
      <c r="A56" s="66">
        <f t="shared" si="5"/>
        <v>45</v>
      </c>
      <c r="B56" s="691"/>
      <c r="C56" s="691"/>
      <c r="D56" s="691"/>
      <c r="E56" s="366"/>
      <c r="F56" s="366"/>
      <c r="G56" s="367"/>
      <c r="H56" s="368" t="s">
        <v>39</v>
      </c>
      <c r="I56" s="369"/>
      <c r="J56" s="370" t="s">
        <v>79</v>
      </c>
      <c r="K56" s="182"/>
      <c r="L56" s="202">
        <v>10</v>
      </c>
      <c r="M56" s="76" t="str">
        <f t="shared" si="0"/>
        <v/>
      </c>
      <c r="N56" s="192"/>
      <c r="O56" s="193"/>
      <c r="P56" s="259">
        <f t="shared" si="1"/>
        <v>0</v>
      </c>
      <c r="Q56" s="259">
        <f t="shared" si="3"/>
        <v>0</v>
      </c>
      <c r="R56" s="194"/>
      <c r="S56" s="62">
        <f t="shared" si="2"/>
        <v>0</v>
      </c>
      <c r="T56" s="62">
        <f t="shared" si="6"/>
        <v>0</v>
      </c>
      <c r="U56" s="195"/>
      <c r="V56" s="315">
        <f t="shared" si="4"/>
        <v>0</v>
      </c>
      <c r="W56" s="62">
        <f>SUM(O56:V56)-Q56-T56-V56</f>
        <v>0</v>
      </c>
      <c r="X56" s="195"/>
      <c r="Y56" s="195"/>
      <c r="Z56" s="71">
        <f>SUM(W56:X56)</f>
        <v>0</v>
      </c>
      <c r="AA56" s="196"/>
      <c r="AB56" s="197"/>
      <c r="AC56" s="266"/>
      <c r="AD56" s="266"/>
      <c r="AE56" s="267"/>
      <c r="AF56" s="198"/>
      <c r="AG56" s="199"/>
      <c r="AH56" s="199"/>
      <c r="AI56" s="64">
        <f>SUM(AA56:AH56)</f>
        <v>0</v>
      </c>
      <c r="AJ56" s="195"/>
      <c r="AK56" s="62">
        <f>IF(一番最初に入力!$F$17="有",$AB56+$AE56,0)</f>
        <v>0</v>
      </c>
      <c r="AL56" s="62">
        <f>IF(一番最初に入力!$F$18="有",$AC56+$AF56+AH56,0)</f>
        <v>0</v>
      </c>
      <c r="AM56" s="241">
        <f>AI56-Z56-AJ56-AK56-AL56</f>
        <v>0</v>
      </c>
      <c r="AN56" s="688"/>
      <c r="AO56" s="689"/>
      <c r="AP56" s="690"/>
      <c r="AQ56" s="65"/>
    </row>
    <row r="57" spans="1:46" ht="48" customHeight="1" thickBot="1" x14ac:dyDescent="0.2">
      <c r="A57" s="77"/>
      <c r="B57" s="78"/>
      <c r="C57" s="79"/>
      <c r="D57" s="79"/>
      <c r="E57" s="79"/>
      <c r="F57" s="79"/>
      <c r="G57" s="79"/>
      <c r="H57" s="239"/>
      <c r="I57" s="239"/>
      <c r="J57" s="239"/>
      <c r="K57" s="239"/>
      <c r="L57" s="239"/>
      <c r="M57" s="239"/>
      <c r="N57" s="240" t="s">
        <v>80</v>
      </c>
      <c r="O57" s="81">
        <f t="shared" ref="O57:AK57" si="12">SUM(O12:O56)</f>
        <v>0</v>
      </c>
      <c r="P57" s="84">
        <f t="shared" si="12"/>
        <v>0</v>
      </c>
      <c r="Q57" s="82">
        <f>SUM(Q12:Q56)</f>
        <v>0</v>
      </c>
      <c r="R57" s="82">
        <f t="shared" si="12"/>
        <v>0</v>
      </c>
      <c r="S57" s="83">
        <f t="shared" si="12"/>
        <v>0</v>
      </c>
      <c r="T57" s="83">
        <f t="shared" ref="T57" si="13">SUM(T12:T56)</f>
        <v>0</v>
      </c>
      <c r="U57" s="84">
        <f t="shared" si="12"/>
        <v>0</v>
      </c>
      <c r="V57" s="84">
        <f t="shared" ref="V57" si="14">SUM(V12:V56)</f>
        <v>0</v>
      </c>
      <c r="W57" s="84">
        <f t="shared" si="12"/>
        <v>0</v>
      </c>
      <c r="X57" s="84">
        <f>SUM(X12:X56)</f>
        <v>0</v>
      </c>
      <c r="Y57" s="84">
        <f>SUM(Y12:Y56)</f>
        <v>0</v>
      </c>
      <c r="Z57" s="85">
        <f t="shared" si="12"/>
        <v>0</v>
      </c>
      <c r="AA57" s="86">
        <f t="shared" si="12"/>
        <v>0</v>
      </c>
      <c r="AB57" s="83">
        <f t="shared" si="12"/>
        <v>0</v>
      </c>
      <c r="AC57" s="84">
        <f t="shared" ref="AC57" si="15">SUM(AC12:AC56)</f>
        <v>0</v>
      </c>
      <c r="AD57" s="84">
        <f t="shared" si="12"/>
        <v>0</v>
      </c>
      <c r="AE57" s="268">
        <f t="shared" si="12"/>
        <v>0</v>
      </c>
      <c r="AF57" s="82">
        <f t="shared" ref="AF57" si="16">SUM(AF12:AF56)</f>
        <v>0</v>
      </c>
      <c r="AG57" s="87">
        <f t="shared" si="12"/>
        <v>0</v>
      </c>
      <c r="AH57" s="87">
        <f t="shared" ref="AH57" si="17">SUM(AH12:AH56)</f>
        <v>0</v>
      </c>
      <c r="AI57" s="88">
        <f>SUM(AI12:AI56)</f>
        <v>0</v>
      </c>
      <c r="AJ57" s="84">
        <f t="shared" si="12"/>
        <v>0</v>
      </c>
      <c r="AK57" s="83">
        <f t="shared" si="12"/>
        <v>0</v>
      </c>
      <c r="AL57" s="269">
        <f t="shared" ref="AL57" si="18">SUM(AL12:AL56)</f>
        <v>0</v>
      </c>
      <c r="AM57" s="89">
        <f>SUM(AM12:AM56)</f>
        <v>0</v>
      </c>
      <c r="AN57" s="685"/>
      <c r="AO57" s="686"/>
      <c r="AP57" s="687"/>
      <c r="AQ57" s="90"/>
      <c r="AS57" s="173"/>
    </row>
    <row r="58" spans="1:46" ht="48" customHeight="1" thickBot="1" x14ac:dyDescent="0.2">
      <c r="A58" s="77"/>
      <c r="B58" s="78"/>
      <c r="C58" s="79"/>
      <c r="D58" s="79"/>
      <c r="E58" s="79"/>
      <c r="F58" s="79"/>
      <c r="G58" s="79"/>
      <c r="H58" s="239"/>
      <c r="I58" s="239"/>
      <c r="J58" s="239"/>
      <c r="K58" s="239"/>
      <c r="L58" s="239"/>
      <c r="M58" s="239"/>
      <c r="N58" s="242" t="s">
        <v>1081</v>
      </c>
      <c r="O58" s="81">
        <f>SUMIF($E12:$E56,"〇",O12:O56)</f>
        <v>0</v>
      </c>
      <c r="P58" s="84">
        <f t="shared" ref="P58:AK58" si="19">SUMIF($E12:$E56,"〇",P12:P56)</f>
        <v>0</v>
      </c>
      <c r="Q58" s="82">
        <f t="shared" ref="Q58" si="20">SUMIF($E12:$E56,"〇",Q12:Q56)</f>
        <v>0</v>
      </c>
      <c r="R58" s="82">
        <f t="shared" si="19"/>
        <v>0</v>
      </c>
      <c r="S58" s="83">
        <f t="shared" si="19"/>
        <v>0</v>
      </c>
      <c r="T58" s="83">
        <f t="shared" ref="T58" si="21">SUMIF($E12:$E56,"〇",T12:T56)</f>
        <v>0</v>
      </c>
      <c r="U58" s="84">
        <f t="shared" si="19"/>
        <v>0</v>
      </c>
      <c r="V58" s="84">
        <f t="shared" ref="V58" si="22">SUMIF($E12:$E56,"〇",V12:V56)</f>
        <v>0</v>
      </c>
      <c r="W58" s="84">
        <f t="shared" si="19"/>
        <v>0</v>
      </c>
      <c r="X58" s="84">
        <f t="shared" si="19"/>
        <v>0</v>
      </c>
      <c r="Y58" s="84">
        <f t="shared" ref="Y58" si="23">SUMIF($E12:$E56,"〇",Y12:Y56)</f>
        <v>0</v>
      </c>
      <c r="Z58" s="85">
        <f t="shared" si="19"/>
        <v>0</v>
      </c>
      <c r="AA58" s="86">
        <f t="shared" si="19"/>
        <v>0</v>
      </c>
      <c r="AB58" s="83">
        <f t="shared" si="19"/>
        <v>0</v>
      </c>
      <c r="AC58" s="84">
        <f t="shared" ref="AC58" si="24">SUMIF($E12:$E56,"〇",AC12:AC56)</f>
        <v>0</v>
      </c>
      <c r="AD58" s="84">
        <f t="shared" si="19"/>
        <v>0</v>
      </c>
      <c r="AE58" s="268">
        <f t="shared" si="19"/>
        <v>0</v>
      </c>
      <c r="AF58" s="82">
        <f t="shared" ref="AF58" si="25">SUMIF($E12:$E56,"〇",AF12:AF56)</f>
        <v>0</v>
      </c>
      <c r="AG58" s="87">
        <f t="shared" si="19"/>
        <v>0</v>
      </c>
      <c r="AH58" s="87">
        <f t="shared" ref="AH58" si="26">SUMIF($E12:$E56,"〇",AH12:AH56)</f>
        <v>0</v>
      </c>
      <c r="AI58" s="88">
        <f t="shared" si="19"/>
        <v>0</v>
      </c>
      <c r="AJ58" s="84">
        <f t="shared" si="19"/>
        <v>0</v>
      </c>
      <c r="AK58" s="83">
        <f t="shared" si="19"/>
        <v>0</v>
      </c>
      <c r="AL58" s="269">
        <f t="shared" ref="AL58" si="27">SUMIF($E12:$E56,"〇",AL12:AL56)</f>
        <v>0</v>
      </c>
      <c r="AM58" s="89">
        <f>SUMIF($E12:$E56,"〇",AM12:AM56)</f>
        <v>0</v>
      </c>
      <c r="AN58" s="685"/>
      <c r="AO58" s="686"/>
      <c r="AP58" s="687"/>
      <c r="AQ58" s="90"/>
      <c r="AS58" s="173"/>
    </row>
    <row r="59" spans="1:46" ht="39.75" customHeight="1" thickBot="1" x14ac:dyDescent="0.45">
      <c r="A59" s="91"/>
      <c r="B59" s="92"/>
      <c r="C59" s="92"/>
      <c r="D59" s="92"/>
      <c r="E59" s="92"/>
      <c r="F59" s="92"/>
      <c r="G59" s="92"/>
      <c r="H59" s="92"/>
      <c r="I59" s="92"/>
      <c r="J59" s="92"/>
      <c r="K59" s="92"/>
      <c r="L59" s="92"/>
      <c r="M59" s="92"/>
      <c r="N59" s="92"/>
      <c r="O59" s="636" t="s">
        <v>864</v>
      </c>
      <c r="P59" s="636"/>
      <c r="Q59" s="636"/>
      <c r="R59" s="636"/>
      <c r="S59" s="636"/>
      <c r="T59" s="636"/>
      <c r="U59" s="636"/>
      <c r="V59" s="244"/>
      <c r="W59" s="93"/>
      <c r="X59" s="93"/>
      <c r="Y59" s="102"/>
      <c r="Z59" s="94"/>
      <c r="AA59" s="93"/>
      <c r="AB59" s="93"/>
      <c r="AC59" s="93"/>
      <c r="AD59" s="93"/>
      <c r="AE59" s="93"/>
      <c r="AF59" s="93"/>
      <c r="AG59" s="93"/>
      <c r="AH59" s="93"/>
      <c r="AI59" s="94"/>
      <c r="AJ59" s="668" t="s">
        <v>1169</v>
      </c>
      <c r="AK59" s="669"/>
      <c r="AL59" s="670"/>
      <c r="AM59" s="95">
        <f>$AM$58+$AM$128</f>
        <v>0</v>
      </c>
      <c r="AN59" s="745" t="s">
        <v>128</v>
      </c>
      <c r="AO59" s="746"/>
      <c r="AP59" s="747"/>
      <c r="AQ59" s="90"/>
      <c r="AT59" s="99"/>
    </row>
    <row r="60" spans="1:46" s="99" customFormat="1" ht="39.75" customHeight="1" thickBot="1" x14ac:dyDescent="0.4">
      <c r="A60" s="96" t="s">
        <v>81</v>
      </c>
      <c r="B60" s="92"/>
      <c r="C60" s="92"/>
      <c r="D60" s="92"/>
      <c r="E60" s="92"/>
      <c r="F60" s="92"/>
      <c r="G60" s="92"/>
      <c r="H60" s="92"/>
      <c r="I60" s="92"/>
      <c r="J60" s="92"/>
      <c r="K60" s="92"/>
      <c r="L60" s="92"/>
      <c r="M60" s="92"/>
      <c r="N60" s="92"/>
      <c r="O60" s="765" t="s">
        <v>863</v>
      </c>
      <c r="P60" s="766"/>
      <c r="Q60" s="766"/>
      <c r="R60" s="766"/>
      <c r="S60" s="766"/>
      <c r="T60" s="766"/>
      <c r="U60" s="766"/>
      <c r="V60" s="247"/>
      <c r="W60" s="633"/>
      <c r="X60" s="634"/>
      <c r="Y60" s="102"/>
      <c r="Z60" s="98"/>
      <c r="AA60" s="97"/>
      <c r="AB60" s="97"/>
      <c r="AC60" s="97"/>
      <c r="AD60" s="97"/>
      <c r="AE60" s="97"/>
      <c r="AF60" s="97"/>
      <c r="AG60" s="97"/>
      <c r="AH60" s="97"/>
      <c r="AI60" s="98"/>
      <c r="AJ60" s="665" t="s">
        <v>1170</v>
      </c>
      <c r="AK60" s="666"/>
      <c r="AL60" s="667"/>
      <c r="AM60" s="200"/>
      <c r="AN60" s="748" t="s">
        <v>129</v>
      </c>
      <c r="AO60" s="749"/>
      <c r="AP60" s="749"/>
      <c r="AQ60" s="90"/>
      <c r="AT60" s="42"/>
    </row>
    <row r="61" spans="1:46" ht="21" customHeight="1" x14ac:dyDescent="0.15">
      <c r="A61" s="214" t="s">
        <v>851</v>
      </c>
      <c r="B61" s="101"/>
      <c r="C61" s="101"/>
      <c r="D61" s="101"/>
      <c r="E61" s="101"/>
      <c r="F61" s="101"/>
      <c r="G61" s="101"/>
      <c r="H61" s="101"/>
      <c r="I61" s="101"/>
      <c r="J61" s="101"/>
      <c r="K61" s="101"/>
      <c r="L61" s="101"/>
      <c r="M61" s="101"/>
      <c r="N61" s="101"/>
      <c r="O61" s="635"/>
      <c r="P61" s="635"/>
      <c r="Q61" s="635"/>
      <c r="R61" s="635"/>
      <c r="S61" s="635"/>
      <c r="T61" s="635"/>
      <c r="U61" s="635"/>
      <c r="V61" s="243"/>
      <c r="W61" s="216"/>
      <c r="X61" s="216"/>
      <c r="Y61" s="102"/>
      <c r="Z61" s="101"/>
      <c r="AA61" s="101"/>
      <c r="AB61" s="101"/>
      <c r="AC61" s="101"/>
      <c r="AD61" s="101"/>
      <c r="AE61" s="101"/>
      <c r="AF61" s="101"/>
      <c r="AG61" s="101"/>
      <c r="AH61" s="101"/>
      <c r="AI61" s="101"/>
      <c r="AJ61" s="659" t="s">
        <v>1171</v>
      </c>
      <c r="AK61" s="660"/>
      <c r="AL61" s="661"/>
      <c r="AM61" s="750">
        <f>ROUNDDOWN($AM$59+$AM$60,-3)</f>
        <v>0</v>
      </c>
      <c r="AN61" s="752" t="s">
        <v>130</v>
      </c>
      <c r="AO61" s="753"/>
      <c r="AP61" s="753"/>
      <c r="AQ61" s="694"/>
    </row>
    <row r="62" spans="1:46" ht="21" customHeight="1" thickBot="1" x14ac:dyDescent="0.2">
      <c r="A62" s="100" t="s">
        <v>861</v>
      </c>
      <c r="B62" s="102"/>
      <c r="C62" s="102"/>
      <c r="D62" s="102"/>
      <c r="E62" s="102"/>
      <c r="F62" s="102"/>
      <c r="G62" s="102"/>
      <c r="H62" s="102"/>
      <c r="I62" s="102"/>
      <c r="J62" s="102"/>
      <c r="K62" s="102"/>
      <c r="L62" s="102"/>
      <c r="M62" s="102"/>
      <c r="N62" s="102"/>
      <c r="O62" s="102"/>
      <c r="P62" s="102"/>
      <c r="Q62" s="102"/>
      <c r="R62" s="102"/>
      <c r="S62" s="102"/>
      <c r="T62" s="102"/>
      <c r="U62" s="102"/>
      <c r="V62" s="102"/>
      <c r="W62" s="102"/>
      <c r="X62" s="102"/>
      <c r="Y62" s="102"/>
      <c r="Z62" s="102"/>
      <c r="AA62" s="102"/>
      <c r="AB62" s="102"/>
      <c r="AC62" s="102"/>
      <c r="AD62" s="102"/>
      <c r="AE62" s="102"/>
      <c r="AF62" s="102"/>
      <c r="AG62" s="102"/>
      <c r="AH62" s="102"/>
      <c r="AI62" s="102"/>
      <c r="AJ62" s="662"/>
      <c r="AK62" s="663"/>
      <c r="AL62" s="664"/>
      <c r="AM62" s="751"/>
      <c r="AN62" s="752"/>
      <c r="AO62" s="753"/>
      <c r="AP62" s="753"/>
      <c r="AQ62" s="694"/>
    </row>
    <row r="63" spans="1:46" ht="20.25" customHeight="1" x14ac:dyDescent="0.15">
      <c r="A63" s="100"/>
      <c r="B63" s="102"/>
      <c r="C63" s="102"/>
      <c r="D63" s="102"/>
      <c r="E63" s="102"/>
      <c r="F63" s="102"/>
      <c r="G63" s="102"/>
      <c r="H63" s="102"/>
      <c r="I63" s="102"/>
      <c r="J63" s="102"/>
      <c r="K63" s="102"/>
      <c r="L63" s="102"/>
      <c r="M63" s="102"/>
      <c r="N63" s="102"/>
      <c r="O63" s="102"/>
      <c r="P63" s="102"/>
      <c r="Q63" s="102"/>
      <c r="R63" s="102"/>
      <c r="S63" s="102"/>
      <c r="T63" s="102"/>
      <c r="U63" s="102"/>
      <c r="V63" s="102"/>
      <c r="W63" s="102"/>
      <c r="X63" s="102"/>
      <c r="Y63" s="102"/>
      <c r="Z63" s="102"/>
      <c r="AA63" s="102"/>
      <c r="AB63" s="102"/>
      <c r="AC63" s="102"/>
      <c r="AD63" s="102"/>
      <c r="AE63" s="102"/>
      <c r="AF63" s="102"/>
      <c r="AG63" s="102"/>
      <c r="AH63" s="102"/>
      <c r="AI63" s="102"/>
      <c r="AJ63" s="102"/>
      <c r="AK63" s="102"/>
      <c r="AL63" s="102"/>
      <c r="AM63" s="692"/>
      <c r="AN63" s="693"/>
      <c r="AO63" s="693"/>
      <c r="AP63" s="693"/>
      <c r="AQ63" s="694"/>
    </row>
    <row r="64" spans="1:46" ht="18" customHeight="1" x14ac:dyDescent="0.15">
      <c r="A64" s="102" t="s">
        <v>131</v>
      </c>
      <c r="B64" s="100" t="s">
        <v>1308</v>
      </c>
      <c r="C64" s="102"/>
      <c r="D64" s="102"/>
      <c r="E64" s="102"/>
      <c r="F64" s="102"/>
      <c r="G64" s="102"/>
      <c r="H64" s="102"/>
      <c r="I64" s="102"/>
      <c r="J64" s="102"/>
      <c r="K64" s="102"/>
      <c r="L64" s="102"/>
      <c r="M64" s="102"/>
      <c r="N64" s="102"/>
      <c r="O64" s="102"/>
      <c r="P64" s="102"/>
      <c r="Q64" s="102"/>
      <c r="R64" s="102"/>
      <c r="S64" s="102"/>
      <c r="T64" s="102"/>
      <c r="U64" s="102"/>
      <c r="V64" s="102"/>
      <c r="W64" s="102"/>
      <c r="X64" s="102"/>
      <c r="Y64" s="102"/>
      <c r="Z64" s="102"/>
      <c r="AA64" s="102"/>
      <c r="AB64" s="102"/>
      <c r="AC64" s="102"/>
      <c r="AD64" s="102"/>
      <c r="AE64" s="102"/>
      <c r="AF64" s="102"/>
      <c r="AG64" s="102"/>
      <c r="AH64" s="102"/>
      <c r="AI64" s="102"/>
      <c r="AJ64" s="102"/>
      <c r="AK64" s="102"/>
      <c r="AL64" s="102"/>
      <c r="AM64" s="692"/>
      <c r="AN64" s="693"/>
      <c r="AO64" s="693"/>
      <c r="AP64" s="693"/>
      <c r="AQ64" s="694"/>
    </row>
    <row r="65" spans="1:46" ht="18" customHeight="1" x14ac:dyDescent="0.35">
      <c r="A65" s="102" t="s">
        <v>132</v>
      </c>
      <c r="B65" s="100" t="s">
        <v>1309</v>
      </c>
      <c r="C65" s="102"/>
      <c r="D65" s="102"/>
      <c r="E65" s="102"/>
      <c r="F65" s="102"/>
      <c r="G65" s="102"/>
      <c r="H65" s="102"/>
      <c r="I65" s="102"/>
      <c r="J65" s="102"/>
      <c r="K65" s="102"/>
      <c r="L65" s="102"/>
      <c r="M65" s="102"/>
      <c r="N65" s="102"/>
      <c r="O65" s="102"/>
      <c r="P65" s="102"/>
      <c r="Q65" s="102"/>
      <c r="R65" s="102"/>
      <c r="S65" s="102"/>
      <c r="T65" s="102"/>
      <c r="U65" s="102"/>
      <c r="V65" s="102"/>
      <c r="W65" s="102"/>
      <c r="X65" s="102"/>
      <c r="Y65" s="102"/>
      <c r="Z65" s="102"/>
      <c r="AA65" s="102"/>
      <c r="AB65" s="102"/>
      <c r="AC65" s="102"/>
      <c r="AD65" s="102"/>
      <c r="AE65" s="102"/>
      <c r="AF65" s="102"/>
      <c r="AG65" s="102"/>
      <c r="AH65" s="102"/>
      <c r="AI65" s="102"/>
      <c r="AJ65" s="700" t="s">
        <v>846</v>
      </c>
      <c r="AK65" s="701"/>
      <c r="AL65" s="701"/>
      <c r="AM65" s="702"/>
      <c r="AN65" s="102"/>
      <c r="AO65" s="102"/>
      <c r="AP65" s="102"/>
    </row>
    <row r="66" spans="1:46" ht="18" customHeight="1" x14ac:dyDescent="0.35">
      <c r="A66" s="102" t="s">
        <v>133</v>
      </c>
      <c r="B66" s="100" t="s">
        <v>862</v>
      </c>
      <c r="C66" s="102"/>
      <c r="D66" s="102"/>
      <c r="E66" s="102"/>
      <c r="F66" s="102"/>
      <c r="G66" s="102"/>
      <c r="H66" s="102"/>
      <c r="I66" s="102"/>
      <c r="J66" s="102"/>
      <c r="K66" s="102"/>
      <c r="L66" s="102"/>
      <c r="M66" s="102"/>
      <c r="N66" s="102"/>
      <c r="O66" s="102"/>
      <c r="P66" s="102"/>
      <c r="Q66" s="102"/>
      <c r="R66" s="102"/>
      <c r="S66" s="102"/>
      <c r="T66" s="102"/>
      <c r="U66" s="102"/>
      <c r="V66" s="102"/>
      <c r="W66" s="102"/>
      <c r="X66" s="102"/>
      <c r="Y66" s="102"/>
      <c r="Z66" s="102"/>
      <c r="AA66" s="102"/>
      <c r="AB66" s="102"/>
      <c r="AC66" s="102"/>
      <c r="AD66" s="102"/>
      <c r="AE66" s="102"/>
      <c r="AF66" s="102"/>
      <c r="AG66" s="102"/>
      <c r="AH66" s="102"/>
      <c r="AI66" s="102"/>
      <c r="AJ66" s="676" t="s">
        <v>1179</v>
      </c>
      <c r="AK66" s="677"/>
      <c r="AL66" s="678"/>
      <c r="AM66" s="276" t="str">
        <f>IF(一番最初に入力!F23&lt;=SUM(X57,X127,Y57,Y127),"OK","×")</f>
        <v>×</v>
      </c>
      <c r="AN66" s="102"/>
      <c r="AO66" s="102"/>
      <c r="AP66" s="102"/>
    </row>
    <row r="67" spans="1:46" ht="18" customHeight="1" x14ac:dyDescent="0.35">
      <c r="A67" s="102"/>
      <c r="B67" s="100" t="s">
        <v>84</v>
      </c>
      <c r="C67" s="103"/>
      <c r="D67" s="103"/>
      <c r="E67" s="103"/>
      <c r="F67" s="103"/>
      <c r="G67" s="103"/>
      <c r="H67" s="103"/>
      <c r="I67" s="103"/>
      <c r="J67" s="103"/>
      <c r="K67" s="103"/>
      <c r="L67" s="102"/>
      <c r="M67" s="102"/>
      <c r="N67" s="102"/>
      <c r="O67" s="102"/>
      <c r="P67" s="102"/>
      <c r="Q67" s="102"/>
      <c r="R67" s="102"/>
      <c r="S67" s="102"/>
      <c r="T67" s="102"/>
      <c r="U67" s="102"/>
      <c r="V67" s="102"/>
      <c r="W67" s="102"/>
      <c r="X67" s="102"/>
      <c r="Y67" s="102"/>
      <c r="Z67" s="102"/>
      <c r="AA67" s="102"/>
      <c r="AB67" s="102"/>
      <c r="AC67" s="102"/>
      <c r="AD67" s="102"/>
      <c r="AE67" s="102"/>
      <c r="AF67" s="102"/>
      <c r="AG67" s="102"/>
      <c r="AH67" s="102"/>
      <c r="AI67" s="223"/>
      <c r="AJ67" s="679" t="s">
        <v>1180</v>
      </c>
      <c r="AK67" s="680"/>
      <c r="AL67" s="681"/>
      <c r="AM67" s="277" t="str">
        <f>一番最初に入力!F23</f>
        <v/>
      </c>
      <c r="AN67" s="225"/>
    </row>
    <row r="68" spans="1:46" ht="18" customHeight="1" x14ac:dyDescent="0.35">
      <c r="A68" s="104" t="s">
        <v>134</v>
      </c>
      <c r="B68" s="105" t="s">
        <v>849</v>
      </c>
      <c r="C68" s="103"/>
      <c r="D68" s="103"/>
      <c r="E68" s="103"/>
      <c r="F68" s="103"/>
      <c r="G68" s="103"/>
      <c r="H68" s="103"/>
      <c r="I68" s="103"/>
      <c r="J68" s="103"/>
      <c r="K68" s="103"/>
      <c r="L68" s="103"/>
      <c r="M68" s="103"/>
      <c r="N68" s="103"/>
      <c r="O68" s="103"/>
      <c r="P68" s="103"/>
      <c r="Q68" s="103"/>
      <c r="R68" s="103"/>
      <c r="S68" s="103"/>
      <c r="T68" s="103"/>
      <c r="U68" s="103"/>
      <c r="V68" s="103"/>
      <c r="W68" s="103"/>
      <c r="X68" s="103"/>
      <c r="Y68" s="103"/>
      <c r="Z68" s="103"/>
      <c r="AA68" s="103"/>
      <c r="AB68" s="103"/>
      <c r="AC68" s="103"/>
      <c r="AD68" s="103"/>
      <c r="AE68" s="102"/>
      <c r="AF68" s="102"/>
      <c r="AG68" s="102"/>
      <c r="AH68" s="102"/>
      <c r="AI68" s="223"/>
      <c r="AJ68" s="682" t="s">
        <v>839</v>
      </c>
      <c r="AK68" s="683"/>
      <c r="AL68" s="684"/>
      <c r="AM68" s="213" t="str">
        <f>IF('賃金改善実績報告書（別紙様式6）'!O10-AJ57-AJ127&lt;0,"×","〇")</f>
        <v>〇</v>
      </c>
      <c r="AN68" s="225"/>
    </row>
    <row r="69" spans="1:46" ht="18" customHeight="1" x14ac:dyDescent="0.35">
      <c r="A69" s="106" t="s">
        <v>135</v>
      </c>
      <c r="B69" s="106" t="s">
        <v>850</v>
      </c>
      <c r="C69" s="107"/>
      <c r="D69" s="107"/>
      <c r="E69" s="107"/>
      <c r="F69" s="107"/>
      <c r="G69" s="107"/>
      <c r="H69" s="107"/>
      <c r="I69" s="107"/>
      <c r="J69" s="107"/>
      <c r="K69" s="107"/>
      <c r="L69" s="103"/>
      <c r="M69" s="103"/>
      <c r="N69" s="103"/>
      <c r="O69" s="103"/>
      <c r="P69" s="103"/>
      <c r="Q69" s="103"/>
      <c r="R69" s="103"/>
      <c r="S69" s="103"/>
      <c r="T69" s="103"/>
      <c r="U69" s="103"/>
      <c r="V69" s="103"/>
      <c r="W69" s="103"/>
      <c r="X69" s="103"/>
      <c r="Y69" s="103"/>
      <c r="Z69" s="103"/>
      <c r="AA69" s="103"/>
      <c r="AB69" s="103"/>
      <c r="AC69" s="103"/>
      <c r="AD69" s="103"/>
      <c r="AE69" s="102"/>
      <c r="AF69" s="102"/>
      <c r="AG69" s="102"/>
      <c r="AH69" s="102"/>
      <c r="AI69" s="223"/>
      <c r="AJ69" s="682" t="s">
        <v>840</v>
      </c>
      <c r="AK69" s="683"/>
      <c r="AL69" s="684"/>
      <c r="AM69" s="213" t="str">
        <f>IFERROR(IF(VLOOKUP(一番最初に入力!C8,【適宜更新してください】法人情報!$1:$1048576,8,0)='職員別賃金改善明細書（別紙様式6別添1)'!AB57+'職員別賃金改善明細書（別紙様式6別添1)'!AE57+'職員別賃金改善明細書（別紙様式6別添1)'!AB127+'職員別賃金改善明細書（別紙様式6別添1)'!AE127,"OK","×"),"")</f>
        <v/>
      </c>
      <c r="AN69" s="225"/>
    </row>
    <row r="70" spans="1:46" ht="18" customHeight="1" x14ac:dyDescent="0.15">
      <c r="A70" s="43" t="s">
        <v>136</v>
      </c>
      <c r="B70" s="43" t="s">
        <v>137</v>
      </c>
      <c r="C70" s="106"/>
      <c r="D70" s="106"/>
      <c r="E70" s="106"/>
      <c r="F70" s="108"/>
      <c r="G70" s="106"/>
      <c r="H70" s="106"/>
      <c r="I70" s="106"/>
      <c r="J70" s="108"/>
      <c r="K70" s="106"/>
      <c r="L70" s="107"/>
      <c r="M70" s="107"/>
      <c r="N70" s="107"/>
      <c r="O70" s="107"/>
      <c r="P70" s="107"/>
      <c r="Q70" s="107"/>
      <c r="R70" s="107"/>
      <c r="S70" s="107"/>
      <c r="T70" s="107"/>
      <c r="U70" s="107"/>
      <c r="V70" s="107"/>
      <c r="W70" s="107"/>
      <c r="X70" s="107"/>
      <c r="Y70" s="107"/>
      <c r="Z70" s="107"/>
      <c r="AA70" s="109"/>
      <c r="AB70" s="109"/>
      <c r="AC70" s="109"/>
      <c r="AD70" s="109"/>
      <c r="AE70" s="109"/>
      <c r="AF70" s="109"/>
      <c r="AG70" s="109"/>
      <c r="AH70" s="109"/>
      <c r="AI70" s="110"/>
      <c r="AJ70" s="110"/>
      <c r="AK70" s="110"/>
      <c r="AL70" s="110"/>
      <c r="AM70" s="110"/>
      <c r="AN70" s="111"/>
      <c r="AO70" s="111"/>
      <c r="AP70" s="111"/>
      <c r="AQ70" s="111"/>
    </row>
    <row r="71" spans="1:46" ht="18" customHeight="1" x14ac:dyDescent="0.15">
      <c r="A71" s="43" t="s">
        <v>138</v>
      </c>
      <c r="B71" s="43" t="s">
        <v>845</v>
      </c>
      <c r="C71" s="43"/>
      <c r="D71" s="43"/>
      <c r="E71" s="43"/>
      <c r="F71" s="112"/>
      <c r="G71" s="43"/>
      <c r="H71" s="43"/>
      <c r="I71" s="43"/>
      <c r="J71" s="112"/>
      <c r="K71" s="43"/>
      <c r="L71" s="106"/>
      <c r="M71" s="106"/>
      <c r="N71" s="106"/>
      <c r="O71" s="106"/>
      <c r="P71" s="106"/>
      <c r="Q71" s="106"/>
      <c r="R71" s="106"/>
      <c r="S71" s="106"/>
      <c r="T71" s="106"/>
      <c r="U71" s="106"/>
      <c r="V71" s="106"/>
      <c r="W71" s="106"/>
      <c r="X71" s="106"/>
      <c r="Y71" s="106"/>
      <c r="Z71" s="106"/>
      <c r="AA71" s="106"/>
      <c r="AB71" s="106"/>
      <c r="AC71" s="106"/>
      <c r="AD71" s="106"/>
      <c r="AE71" s="106"/>
      <c r="AF71" s="106"/>
      <c r="AG71" s="106"/>
      <c r="AH71" s="106"/>
      <c r="AI71" s="43"/>
      <c r="AJ71" s="43"/>
      <c r="AK71" s="43"/>
      <c r="AL71" s="43"/>
      <c r="AM71" s="43"/>
      <c r="AN71" s="43"/>
      <c r="AO71" s="43"/>
      <c r="AP71" s="43"/>
      <c r="AQ71" s="43"/>
    </row>
    <row r="72" spans="1:46" ht="18" customHeight="1" x14ac:dyDescent="0.15">
      <c r="A72" s="43" t="s">
        <v>1173</v>
      </c>
      <c r="B72" s="43" t="s">
        <v>1174</v>
      </c>
      <c r="C72" s="43"/>
      <c r="D72" s="43"/>
      <c r="E72" s="43"/>
      <c r="F72" s="112"/>
      <c r="G72" s="43"/>
      <c r="H72" s="43"/>
      <c r="I72" s="43"/>
      <c r="J72" s="112"/>
      <c r="K72" s="43"/>
      <c r="L72" s="106"/>
      <c r="M72" s="106"/>
      <c r="N72" s="106"/>
      <c r="O72" s="106"/>
      <c r="P72" s="106"/>
      <c r="Q72" s="106"/>
      <c r="R72" s="106"/>
      <c r="S72" s="106"/>
      <c r="T72" s="106"/>
      <c r="U72" s="106"/>
      <c r="V72" s="106"/>
      <c r="W72" s="106"/>
      <c r="X72" s="106"/>
      <c r="Y72" s="106"/>
      <c r="Z72" s="106"/>
      <c r="AA72" s="106"/>
      <c r="AB72" s="106"/>
      <c r="AC72" s="106"/>
      <c r="AD72" s="106"/>
      <c r="AE72" s="106"/>
      <c r="AF72" s="106"/>
      <c r="AG72" s="106"/>
      <c r="AH72" s="106"/>
      <c r="AI72" s="43"/>
      <c r="AJ72" s="43"/>
      <c r="AK72" s="43"/>
      <c r="AL72" s="43"/>
      <c r="AM72" s="43"/>
      <c r="AN72" s="43"/>
      <c r="AO72" s="43"/>
      <c r="AP72" s="43"/>
      <c r="AQ72" s="43"/>
    </row>
    <row r="73" spans="1:46" ht="21" customHeight="1" x14ac:dyDescent="0.35">
      <c r="A73" s="91"/>
      <c r="B73" s="92"/>
      <c r="C73" s="92"/>
      <c r="D73" s="92"/>
      <c r="E73" s="92"/>
      <c r="F73" s="92"/>
      <c r="G73" s="92"/>
      <c r="H73" s="92"/>
      <c r="I73" s="92"/>
      <c r="J73" s="92"/>
      <c r="K73" s="92"/>
      <c r="L73" s="92"/>
      <c r="M73" s="92"/>
      <c r="N73" s="92"/>
      <c r="O73" s="97"/>
      <c r="P73" s="97"/>
      <c r="Q73" s="97"/>
      <c r="R73" s="97"/>
      <c r="S73" s="97"/>
      <c r="T73" s="97"/>
      <c r="U73" s="97"/>
      <c r="V73" s="97"/>
      <c r="W73" s="97"/>
      <c r="X73" s="97"/>
      <c r="Y73" s="97"/>
      <c r="Z73" s="98"/>
      <c r="AA73" s="97"/>
      <c r="AB73" s="97"/>
      <c r="AC73" s="97"/>
      <c r="AD73" s="97"/>
      <c r="AE73" s="97"/>
      <c r="AF73" s="97"/>
      <c r="AG73" s="97"/>
      <c r="AH73" s="97"/>
      <c r="AI73" s="98"/>
      <c r="AJ73" s="97"/>
      <c r="AK73" s="97"/>
      <c r="AL73" s="97"/>
      <c r="AM73" s="98"/>
      <c r="AN73" s="113"/>
      <c r="AO73" s="113"/>
      <c r="AP73" s="113"/>
      <c r="AQ73" s="90"/>
      <c r="AT73" s="38"/>
    </row>
    <row r="74" spans="1:46" s="38" customFormat="1" ht="15.75" customHeight="1" x14ac:dyDescent="0.35">
      <c r="A74" s="37" t="s">
        <v>1314</v>
      </c>
      <c r="F74" s="39"/>
      <c r="J74" s="39"/>
      <c r="AI74" s="40"/>
      <c r="AJ74" s="41"/>
      <c r="AK74" s="41"/>
      <c r="AL74" s="41"/>
      <c r="AM74" s="41"/>
      <c r="AO74" s="42"/>
      <c r="AP74" s="42"/>
      <c r="AQ74" s="42"/>
    </row>
    <row r="75" spans="1:46" s="38" customFormat="1" ht="15.75" customHeight="1" x14ac:dyDescent="0.4">
      <c r="A75" s="43"/>
      <c r="F75" s="39"/>
      <c r="J75" s="39"/>
      <c r="AI75" s="167"/>
      <c r="AJ75" s="167"/>
      <c r="AK75" s="167"/>
      <c r="AL75" s="167"/>
      <c r="AM75" s="167"/>
      <c r="AO75" s="42"/>
      <c r="AP75" s="42"/>
      <c r="AQ75" s="42"/>
      <c r="AT75" s="42"/>
    </row>
    <row r="76" spans="1:46" ht="27" customHeight="1" x14ac:dyDescent="0.5">
      <c r="A76" s="226" t="s">
        <v>85</v>
      </c>
      <c r="B76" s="226"/>
      <c r="C76" s="226"/>
      <c r="D76" s="226"/>
      <c r="E76" s="226"/>
      <c r="F76" s="226"/>
      <c r="G76" s="226"/>
      <c r="H76" s="226"/>
      <c r="I76" s="226"/>
      <c r="J76" s="226"/>
      <c r="K76" s="226"/>
      <c r="L76" s="226"/>
      <c r="M76" s="226"/>
      <c r="N76" s="226"/>
      <c r="O76" s="226"/>
      <c r="P76" s="226"/>
      <c r="Q76" s="248"/>
      <c r="R76" s="226"/>
      <c r="S76" s="226"/>
      <c r="T76" s="248"/>
      <c r="U76" s="226"/>
      <c r="V76" s="248"/>
      <c r="W76" s="226"/>
      <c r="X76" s="226"/>
      <c r="Y76" s="312"/>
      <c r="Z76" s="40"/>
      <c r="AA76" s="40"/>
      <c r="AB76" s="40"/>
      <c r="AC76" s="40"/>
      <c r="AD76" s="40"/>
      <c r="AE76" s="44"/>
      <c r="AF76" s="44"/>
      <c r="AG76" s="44" t="s">
        <v>853</v>
      </c>
      <c r="AH76" s="44" t="s">
        <v>853</v>
      </c>
      <c r="AI76" s="699" t="str">
        <f>'賃金改善実績報告書（別紙様式6）'!U2</f>
        <v/>
      </c>
      <c r="AJ76" s="699"/>
      <c r="AK76" s="699"/>
      <c r="AL76" s="699"/>
      <c r="AM76" s="699"/>
      <c r="AN76" s="45"/>
    </row>
    <row r="77" spans="1:46" ht="15.75" customHeight="1" thickBot="1" x14ac:dyDescent="0.55000000000000004">
      <c r="A77" s="114"/>
      <c r="B77" s="114"/>
      <c r="C77" s="114"/>
      <c r="D77" s="114"/>
      <c r="E77" s="114"/>
      <c r="F77" s="114"/>
      <c r="G77" s="114"/>
      <c r="H77" s="114"/>
      <c r="I77" s="114"/>
      <c r="J77" s="114"/>
      <c r="K77" s="114"/>
      <c r="L77" s="114"/>
      <c r="M77" s="114"/>
      <c r="N77" s="114"/>
      <c r="O77" s="114"/>
      <c r="P77" s="114"/>
      <c r="Q77" s="114"/>
      <c r="R77" s="114"/>
      <c r="S77" s="114"/>
      <c r="T77" s="114"/>
      <c r="U77" s="114"/>
      <c r="V77" s="114"/>
      <c r="W77" s="114"/>
      <c r="X77" s="114"/>
      <c r="Y77" s="114"/>
      <c r="Z77" s="40"/>
      <c r="AA77" s="40"/>
      <c r="AB77" s="40"/>
      <c r="AC77" s="40"/>
      <c r="AD77" s="40"/>
      <c r="AE77" s="40"/>
      <c r="AF77" s="40"/>
      <c r="AG77" s="40"/>
      <c r="AH77" s="40"/>
      <c r="AI77" s="227"/>
      <c r="AJ77" s="46"/>
      <c r="AK77" s="46"/>
      <c r="AL77" s="46"/>
      <c r="AM77" s="115"/>
      <c r="AN77" s="45"/>
    </row>
    <row r="78" spans="1:46" ht="21.75" customHeight="1" x14ac:dyDescent="0.15">
      <c r="A78" s="730" t="s">
        <v>52</v>
      </c>
      <c r="B78" s="733" t="s">
        <v>53</v>
      </c>
      <c r="C78" s="734"/>
      <c r="D78" s="735"/>
      <c r="E78" s="742" t="s">
        <v>54</v>
      </c>
      <c r="F78" s="742" t="s">
        <v>55</v>
      </c>
      <c r="G78" s="733" t="s">
        <v>56</v>
      </c>
      <c r="H78" s="734"/>
      <c r="I78" s="734"/>
      <c r="J78" s="735"/>
      <c r="K78" s="742" t="s">
        <v>57</v>
      </c>
      <c r="L78" s="742" t="s">
        <v>58</v>
      </c>
      <c r="M78" s="742" t="s">
        <v>59</v>
      </c>
      <c r="N78" s="754" t="s">
        <v>60</v>
      </c>
      <c r="O78" s="757" t="s">
        <v>61</v>
      </c>
      <c r="P78" s="758"/>
      <c r="Q78" s="758"/>
      <c r="R78" s="758"/>
      <c r="S78" s="758"/>
      <c r="T78" s="758"/>
      <c r="U78" s="758"/>
      <c r="V78" s="758"/>
      <c r="W78" s="758"/>
      <c r="X78" s="758"/>
      <c r="Y78" s="758"/>
      <c r="Z78" s="759"/>
      <c r="AA78" s="760" t="s">
        <v>62</v>
      </c>
      <c r="AB78" s="761"/>
      <c r="AC78" s="761"/>
      <c r="AD78" s="761"/>
      <c r="AE78" s="761"/>
      <c r="AF78" s="761"/>
      <c r="AG78" s="761"/>
      <c r="AH78" s="761"/>
      <c r="AI78" s="762"/>
      <c r="AJ78" s="709" t="s">
        <v>63</v>
      </c>
      <c r="AK78" s="712" t="s">
        <v>64</v>
      </c>
      <c r="AL78" s="656" t="s">
        <v>1316</v>
      </c>
      <c r="AM78" s="715" t="s">
        <v>1167</v>
      </c>
      <c r="AN78" s="718" t="s">
        <v>65</v>
      </c>
      <c r="AO78" s="719"/>
      <c r="AP78" s="720"/>
      <c r="AQ78" s="45"/>
    </row>
    <row r="79" spans="1:46" ht="21.75" customHeight="1" x14ac:dyDescent="0.15">
      <c r="A79" s="731"/>
      <c r="B79" s="736"/>
      <c r="C79" s="737"/>
      <c r="D79" s="738"/>
      <c r="E79" s="743"/>
      <c r="F79" s="743"/>
      <c r="G79" s="736"/>
      <c r="H79" s="737"/>
      <c r="I79" s="737"/>
      <c r="J79" s="738"/>
      <c r="K79" s="743"/>
      <c r="L79" s="743"/>
      <c r="M79" s="743"/>
      <c r="N79" s="755"/>
      <c r="O79" s="727" t="s">
        <v>66</v>
      </c>
      <c r="P79" s="728"/>
      <c r="Q79" s="728"/>
      <c r="R79" s="728"/>
      <c r="S79" s="728"/>
      <c r="T79" s="728"/>
      <c r="U79" s="728"/>
      <c r="V79" s="728"/>
      <c r="W79" s="729"/>
      <c r="X79" s="640" t="s">
        <v>1301</v>
      </c>
      <c r="Y79" s="640" t="s">
        <v>1302</v>
      </c>
      <c r="Z79" s="643" t="s">
        <v>67</v>
      </c>
      <c r="AA79" s="673" t="s">
        <v>68</v>
      </c>
      <c r="AB79" s="674"/>
      <c r="AC79" s="674"/>
      <c r="AD79" s="674"/>
      <c r="AE79" s="674"/>
      <c r="AF79" s="674"/>
      <c r="AG79" s="674"/>
      <c r="AH79" s="675"/>
      <c r="AI79" s="646" t="s">
        <v>69</v>
      </c>
      <c r="AJ79" s="710"/>
      <c r="AK79" s="713"/>
      <c r="AL79" s="657"/>
      <c r="AM79" s="716"/>
      <c r="AN79" s="721"/>
      <c r="AO79" s="722"/>
      <c r="AP79" s="723"/>
      <c r="AQ79" s="45"/>
    </row>
    <row r="80" spans="1:46" ht="18" customHeight="1" x14ac:dyDescent="0.15">
      <c r="A80" s="731"/>
      <c r="B80" s="736"/>
      <c r="C80" s="737"/>
      <c r="D80" s="738"/>
      <c r="E80" s="743"/>
      <c r="F80" s="743"/>
      <c r="G80" s="736"/>
      <c r="H80" s="737"/>
      <c r="I80" s="737"/>
      <c r="J80" s="738"/>
      <c r="K80" s="743"/>
      <c r="L80" s="743"/>
      <c r="M80" s="743"/>
      <c r="N80" s="755"/>
      <c r="O80" s="650" t="s">
        <v>70</v>
      </c>
      <c r="P80" s="651"/>
      <c r="Q80" s="652"/>
      <c r="R80" s="655" t="s">
        <v>71</v>
      </c>
      <c r="S80" s="651"/>
      <c r="T80" s="652"/>
      <c r="U80" s="653" t="s">
        <v>1159</v>
      </c>
      <c r="V80" s="654"/>
      <c r="W80" s="763" t="s">
        <v>1319</v>
      </c>
      <c r="X80" s="641"/>
      <c r="Y80" s="641"/>
      <c r="Z80" s="644"/>
      <c r="AA80" s="650" t="s">
        <v>72</v>
      </c>
      <c r="AB80" s="651"/>
      <c r="AC80" s="652"/>
      <c r="AD80" s="655" t="s">
        <v>73</v>
      </c>
      <c r="AE80" s="651"/>
      <c r="AF80" s="652"/>
      <c r="AG80" s="671" t="s">
        <v>1168</v>
      </c>
      <c r="AH80" s="672"/>
      <c r="AI80" s="647"/>
      <c r="AJ80" s="710"/>
      <c r="AK80" s="713"/>
      <c r="AL80" s="657"/>
      <c r="AM80" s="716"/>
      <c r="AN80" s="721"/>
      <c r="AO80" s="722"/>
      <c r="AP80" s="723"/>
      <c r="AQ80" s="227"/>
    </row>
    <row r="81" spans="1:43" ht="84.75" customHeight="1" thickBot="1" x14ac:dyDescent="0.2">
      <c r="A81" s="732"/>
      <c r="B81" s="739"/>
      <c r="C81" s="740"/>
      <c r="D81" s="741"/>
      <c r="E81" s="744"/>
      <c r="F81" s="744"/>
      <c r="G81" s="739"/>
      <c r="H81" s="740"/>
      <c r="I81" s="740"/>
      <c r="J81" s="741"/>
      <c r="K81" s="744"/>
      <c r="L81" s="744"/>
      <c r="M81" s="744"/>
      <c r="N81" s="756"/>
      <c r="O81" s="53" t="s">
        <v>1160</v>
      </c>
      <c r="P81" s="54" t="s">
        <v>74</v>
      </c>
      <c r="Q81" s="54" t="s">
        <v>1155</v>
      </c>
      <c r="R81" s="54" t="s">
        <v>1161</v>
      </c>
      <c r="S81" s="55" t="s">
        <v>75</v>
      </c>
      <c r="T81" s="55" t="s">
        <v>1156</v>
      </c>
      <c r="U81" s="260" t="s">
        <v>1175</v>
      </c>
      <c r="V81" s="260" t="s">
        <v>1158</v>
      </c>
      <c r="W81" s="764"/>
      <c r="X81" s="642"/>
      <c r="Y81" s="642"/>
      <c r="Z81" s="645"/>
      <c r="AA81" s="53" t="s">
        <v>1160</v>
      </c>
      <c r="AB81" s="55" t="s">
        <v>76</v>
      </c>
      <c r="AC81" s="261" t="s">
        <v>1162</v>
      </c>
      <c r="AD81" s="261" t="s">
        <v>1163</v>
      </c>
      <c r="AE81" s="274" t="s">
        <v>77</v>
      </c>
      <c r="AF81" s="54" t="s">
        <v>1164</v>
      </c>
      <c r="AG81" s="263" t="s">
        <v>1165</v>
      </c>
      <c r="AH81" s="263" t="s">
        <v>1166</v>
      </c>
      <c r="AI81" s="648"/>
      <c r="AJ81" s="711"/>
      <c r="AK81" s="714"/>
      <c r="AL81" s="658"/>
      <c r="AM81" s="717"/>
      <c r="AN81" s="724"/>
      <c r="AO81" s="725"/>
      <c r="AP81" s="726"/>
      <c r="AQ81" s="56"/>
    </row>
    <row r="82" spans="1:43" ht="21.75" customHeight="1" x14ac:dyDescent="0.15">
      <c r="A82" s="57">
        <v>46</v>
      </c>
      <c r="B82" s="703"/>
      <c r="C82" s="704"/>
      <c r="D82" s="705"/>
      <c r="E82" s="189"/>
      <c r="F82" s="181"/>
      <c r="G82" s="177"/>
      <c r="H82" s="58" t="s">
        <v>39</v>
      </c>
      <c r="I82" s="184"/>
      <c r="J82" s="59" t="s">
        <v>40</v>
      </c>
      <c r="K82" s="181"/>
      <c r="L82" s="201"/>
      <c r="M82" s="60" t="str">
        <f t="shared" ref="M82:M126" si="28">IF($K82="常勤",1,IF($K82="非常勤",ROUND($L82/$K$6,1),""))</f>
        <v/>
      </c>
      <c r="N82" s="190"/>
      <c r="O82" s="193"/>
      <c r="P82" s="61">
        <f t="shared" ref="P82:P126" si="29">IF($AB$6="有",0,$AB82)</f>
        <v>0</v>
      </c>
      <c r="Q82" s="61">
        <f>IF($AH$6="有",0,$AC82)</f>
        <v>0</v>
      </c>
      <c r="R82" s="194"/>
      <c r="S82" s="62">
        <f t="shared" ref="S82:S126" si="30">IF($AB$6="有",0,$AE82)</f>
        <v>0</v>
      </c>
      <c r="T82" s="62">
        <f>IF($AH$6="有",0,$AF82)</f>
        <v>0</v>
      </c>
      <c r="U82" s="195"/>
      <c r="V82" s="62">
        <f>IF($AH$6="有",0,$AH82)</f>
        <v>0</v>
      </c>
      <c r="W82" s="62">
        <f>SUM(O82:V82)-Q82-T82-V82</f>
        <v>0</v>
      </c>
      <c r="X82" s="195"/>
      <c r="Y82" s="195"/>
      <c r="Z82" s="63">
        <f>SUM(W82:X82)</f>
        <v>0</v>
      </c>
      <c r="AA82" s="196"/>
      <c r="AB82" s="197"/>
      <c r="AC82" s="266"/>
      <c r="AD82" s="266"/>
      <c r="AE82" s="267"/>
      <c r="AF82" s="198"/>
      <c r="AG82" s="270"/>
      <c r="AH82" s="271"/>
      <c r="AI82" s="64">
        <f>SUM(AA82:AH82)</f>
        <v>0</v>
      </c>
      <c r="AJ82" s="195"/>
      <c r="AK82" s="62">
        <f>IF(一番最初に入力!$F$17="有",$AB82+$AE82,0)</f>
        <v>0</v>
      </c>
      <c r="AL82" s="170">
        <f>IF(一番最初に入力!$F$18="有",AC82+AF82+AH82,0)</f>
        <v>0</v>
      </c>
      <c r="AM82" s="241">
        <f>AI82-Z82-AJ82-AK82-AL82</f>
        <v>0</v>
      </c>
      <c r="AN82" s="706"/>
      <c r="AO82" s="707"/>
      <c r="AP82" s="708"/>
      <c r="AQ82" s="65"/>
    </row>
    <row r="83" spans="1:43" ht="21.75" customHeight="1" x14ac:dyDescent="0.15">
      <c r="A83" s="66">
        <f>A82+1</f>
        <v>47</v>
      </c>
      <c r="B83" s="630"/>
      <c r="C83" s="631"/>
      <c r="D83" s="632"/>
      <c r="E83" s="189"/>
      <c r="F83" s="182"/>
      <c r="G83" s="178"/>
      <c r="H83" s="67" t="s">
        <v>39</v>
      </c>
      <c r="I83" s="185"/>
      <c r="J83" s="68" t="s">
        <v>78</v>
      </c>
      <c r="K83" s="188"/>
      <c r="L83" s="202"/>
      <c r="M83" s="69" t="str">
        <f t="shared" si="28"/>
        <v/>
      </c>
      <c r="N83" s="191"/>
      <c r="O83" s="193"/>
      <c r="P83" s="70">
        <f t="shared" si="29"/>
        <v>0</v>
      </c>
      <c r="Q83" s="70">
        <f t="shared" ref="Q83:Q126" si="31">IF($AH$6="有",0,$AC83)</f>
        <v>0</v>
      </c>
      <c r="R83" s="194"/>
      <c r="S83" s="62">
        <f t="shared" si="30"/>
        <v>0</v>
      </c>
      <c r="T83" s="62">
        <f t="shared" ref="T83:T126" si="32">IF($AH$6="有",0,$AF83)</f>
        <v>0</v>
      </c>
      <c r="U83" s="195"/>
      <c r="V83" s="315">
        <f t="shared" ref="V83:V126" si="33">IF($AH$6="有",0,$AH83)</f>
        <v>0</v>
      </c>
      <c r="W83" s="62">
        <f>SUM(O83:V83)-Q83-T83-V83</f>
        <v>0</v>
      </c>
      <c r="X83" s="195"/>
      <c r="Y83" s="195"/>
      <c r="Z83" s="71">
        <f>SUM(W83:X83)</f>
        <v>0</v>
      </c>
      <c r="AA83" s="196"/>
      <c r="AB83" s="197"/>
      <c r="AC83" s="266"/>
      <c r="AD83" s="266"/>
      <c r="AE83" s="267"/>
      <c r="AF83" s="198"/>
      <c r="AG83" s="199"/>
      <c r="AH83" s="199"/>
      <c r="AI83" s="64">
        <f>SUM(AA83:AH83)</f>
        <v>0</v>
      </c>
      <c r="AJ83" s="195"/>
      <c r="AK83" s="62">
        <f>IF(一番最初に入力!$F$17="有",$AB83+$AE83,0)</f>
        <v>0</v>
      </c>
      <c r="AL83" s="170">
        <f>IF(一番最初に入力!$F$18="有",AC83+AF83+AH83,0)</f>
        <v>0</v>
      </c>
      <c r="AM83" s="241">
        <f>AI83-Z83-AJ83-AK83-AL83</f>
        <v>0</v>
      </c>
      <c r="AN83" s="637"/>
      <c r="AO83" s="638"/>
      <c r="AP83" s="639"/>
      <c r="AQ83" s="65"/>
    </row>
    <row r="84" spans="1:43" ht="21.75" customHeight="1" x14ac:dyDescent="0.15">
      <c r="A84" s="66">
        <f t="shared" ref="A84:A126" si="34">A83+1</f>
        <v>48</v>
      </c>
      <c r="B84" s="630"/>
      <c r="C84" s="631"/>
      <c r="D84" s="632"/>
      <c r="E84" s="189"/>
      <c r="F84" s="182"/>
      <c r="G84" s="179"/>
      <c r="H84" s="72" t="s">
        <v>39</v>
      </c>
      <c r="I84" s="186"/>
      <c r="J84" s="73" t="s">
        <v>78</v>
      </c>
      <c r="K84" s="182"/>
      <c r="L84" s="202"/>
      <c r="M84" s="69" t="str">
        <f t="shared" si="28"/>
        <v/>
      </c>
      <c r="N84" s="192"/>
      <c r="O84" s="193"/>
      <c r="P84" s="70">
        <f t="shared" si="29"/>
        <v>0</v>
      </c>
      <c r="Q84" s="70">
        <f t="shared" si="31"/>
        <v>0</v>
      </c>
      <c r="R84" s="194"/>
      <c r="S84" s="62">
        <f t="shared" si="30"/>
        <v>0</v>
      </c>
      <c r="T84" s="62">
        <f t="shared" si="32"/>
        <v>0</v>
      </c>
      <c r="U84" s="195"/>
      <c r="V84" s="315">
        <f t="shared" si="33"/>
        <v>0</v>
      </c>
      <c r="W84" s="62">
        <f t="shared" ref="W84:W126" si="35">SUM(O84:V84)-Q84-T84-V84</f>
        <v>0</v>
      </c>
      <c r="X84" s="195"/>
      <c r="Y84" s="195"/>
      <c r="Z84" s="71">
        <f t="shared" ref="Z84:Z125" si="36">SUM(W84:X84)</f>
        <v>0</v>
      </c>
      <c r="AA84" s="196"/>
      <c r="AB84" s="197"/>
      <c r="AC84" s="266"/>
      <c r="AD84" s="266"/>
      <c r="AE84" s="267"/>
      <c r="AF84" s="198"/>
      <c r="AG84" s="199"/>
      <c r="AH84" s="199"/>
      <c r="AI84" s="64">
        <f t="shared" ref="AI84:AI125" si="37">SUM(AA84:AH84)</f>
        <v>0</v>
      </c>
      <c r="AJ84" s="195"/>
      <c r="AK84" s="62">
        <f>IF(一番最初に入力!$F$17="有",$AB84+$AE84,0)</f>
        <v>0</v>
      </c>
      <c r="AL84" s="170">
        <f>IF(一番最初に入力!$F$18="有",AC84+AF84+AH84,0)</f>
        <v>0</v>
      </c>
      <c r="AM84" s="241">
        <f t="shared" ref="AM84:AM125" si="38">AI84-Z84-AJ84-AK84-AL84</f>
        <v>0</v>
      </c>
      <c r="AN84" s="627"/>
      <c r="AO84" s="628"/>
      <c r="AP84" s="629"/>
      <c r="AQ84" s="65"/>
    </row>
    <row r="85" spans="1:43" ht="21.75" customHeight="1" x14ac:dyDescent="0.15">
      <c r="A85" s="66">
        <f t="shared" si="34"/>
        <v>49</v>
      </c>
      <c r="B85" s="630"/>
      <c r="C85" s="631"/>
      <c r="D85" s="632"/>
      <c r="E85" s="189"/>
      <c r="F85" s="182"/>
      <c r="G85" s="179"/>
      <c r="H85" s="72" t="s">
        <v>39</v>
      </c>
      <c r="I85" s="186"/>
      <c r="J85" s="73" t="s">
        <v>79</v>
      </c>
      <c r="K85" s="182"/>
      <c r="L85" s="202"/>
      <c r="M85" s="69" t="str">
        <f t="shared" si="28"/>
        <v/>
      </c>
      <c r="N85" s="192"/>
      <c r="O85" s="193"/>
      <c r="P85" s="70">
        <f t="shared" si="29"/>
        <v>0</v>
      </c>
      <c r="Q85" s="70">
        <f>IF($AH$6="有",0,$AC85)</f>
        <v>0</v>
      </c>
      <c r="R85" s="194"/>
      <c r="S85" s="62">
        <f t="shared" si="30"/>
        <v>0</v>
      </c>
      <c r="T85" s="62">
        <f t="shared" si="32"/>
        <v>0</v>
      </c>
      <c r="U85" s="195"/>
      <c r="V85" s="315">
        <f t="shared" si="33"/>
        <v>0</v>
      </c>
      <c r="W85" s="62">
        <f t="shared" si="35"/>
        <v>0</v>
      </c>
      <c r="X85" s="195"/>
      <c r="Y85" s="195"/>
      <c r="Z85" s="71">
        <f t="shared" si="36"/>
        <v>0</v>
      </c>
      <c r="AA85" s="196"/>
      <c r="AB85" s="197"/>
      <c r="AC85" s="266"/>
      <c r="AD85" s="266"/>
      <c r="AE85" s="267"/>
      <c r="AF85" s="198"/>
      <c r="AG85" s="199"/>
      <c r="AH85" s="199"/>
      <c r="AI85" s="64">
        <f t="shared" si="37"/>
        <v>0</v>
      </c>
      <c r="AJ85" s="195"/>
      <c r="AK85" s="62">
        <f>IF(一番最初に入力!$F$17="有",$AB85+$AE85,0)</f>
        <v>0</v>
      </c>
      <c r="AL85" s="170">
        <f>IF(一番最初に入力!$F$18="有",AC85+AF85+AH85,0)</f>
        <v>0</v>
      </c>
      <c r="AM85" s="241">
        <f t="shared" si="38"/>
        <v>0</v>
      </c>
      <c r="AN85" s="627"/>
      <c r="AO85" s="628"/>
      <c r="AP85" s="629"/>
      <c r="AQ85" s="65"/>
    </row>
    <row r="86" spans="1:43" ht="21.75" customHeight="1" x14ac:dyDescent="0.15">
      <c r="A86" s="66">
        <f t="shared" si="34"/>
        <v>50</v>
      </c>
      <c r="B86" s="630"/>
      <c r="C86" s="631"/>
      <c r="D86" s="632"/>
      <c r="E86" s="189"/>
      <c r="F86" s="182"/>
      <c r="G86" s="179"/>
      <c r="H86" s="72" t="s">
        <v>39</v>
      </c>
      <c r="I86" s="186"/>
      <c r="J86" s="73" t="s">
        <v>79</v>
      </c>
      <c r="K86" s="182"/>
      <c r="L86" s="202"/>
      <c r="M86" s="69" t="str">
        <f t="shared" si="28"/>
        <v/>
      </c>
      <c r="N86" s="192"/>
      <c r="O86" s="193"/>
      <c r="P86" s="70">
        <f t="shared" si="29"/>
        <v>0</v>
      </c>
      <c r="Q86" s="70">
        <f t="shared" si="31"/>
        <v>0</v>
      </c>
      <c r="R86" s="194"/>
      <c r="S86" s="62">
        <f t="shared" si="30"/>
        <v>0</v>
      </c>
      <c r="T86" s="62">
        <f t="shared" si="32"/>
        <v>0</v>
      </c>
      <c r="U86" s="195"/>
      <c r="V86" s="315">
        <f t="shared" si="33"/>
        <v>0</v>
      </c>
      <c r="W86" s="62">
        <f t="shared" si="35"/>
        <v>0</v>
      </c>
      <c r="X86" s="195"/>
      <c r="Y86" s="195"/>
      <c r="Z86" s="71">
        <f t="shared" si="36"/>
        <v>0</v>
      </c>
      <c r="AA86" s="196"/>
      <c r="AB86" s="197"/>
      <c r="AC86" s="266"/>
      <c r="AD86" s="266"/>
      <c r="AE86" s="267"/>
      <c r="AF86" s="198"/>
      <c r="AG86" s="199"/>
      <c r="AH86" s="199"/>
      <c r="AI86" s="64">
        <f t="shared" si="37"/>
        <v>0</v>
      </c>
      <c r="AJ86" s="195"/>
      <c r="AK86" s="62">
        <f>IF(一番最初に入力!$F$17="有",$AB86+$AE86,0)</f>
        <v>0</v>
      </c>
      <c r="AL86" s="170">
        <f>IF(一番最初に入力!$F$18="有",AC86+AF86+AH86,0)</f>
        <v>0</v>
      </c>
      <c r="AM86" s="241">
        <f t="shared" si="38"/>
        <v>0</v>
      </c>
      <c r="AN86" s="637"/>
      <c r="AO86" s="638"/>
      <c r="AP86" s="639"/>
      <c r="AQ86" s="65"/>
    </row>
    <row r="87" spans="1:43" ht="21.75" customHeight="1" x14ac:dyDescent="0.15">
      <c r="A87" s="66">
        <f t="shared" si="34"/>
        <v>51</v>
      </c>
      <c r="B87" s="630"/>
      <c r="C87" s="631"/>
      <c r="D87" s="632"/>
      <c r="E87" s="189"/>
      <c r="F87" s="182"/>
      <c r="G87" s="178"/>
      <c r="H87" s="67" t="s">
        <v>39</v>
      </c>
      <c r="I87" s="185"/>
      <c r="J87" s="68" t="s">
        <v>79</v>
      </c>
      <c r="K87" s="189"/>
      <c r="L87" s="202"/>
      <c r="M87" s="69" t="str">
        <f t="shared" si="28"/>
        <v/>
      </c>
      <c r="N87" s="191"/>
      <c r="O87" s="193"/>
      <c r="P87" s="70">
        <f t="shared" si="29"/>
        <v>0</v>
      </c>
      <c r="Q87" s="70">
        <f t="shared" si="31"/>
        <v>0</v>
      </c>
      <c r="R87" s="194"/>
      <c r="S87" s="62">
        <f t="shared" si="30"/>
        <v>0</v>
      </c>
      <c r="T87" s="62">
        <f t="shared" si="32"/>
        <v>0</v>
      </c>
      <c r="U87" s="195"/>
      <c r="V87" s="315">
        <f t="shared" si="33"/>
        <v>0</v>
      </c>
      <c r="W87" s="62">
        <f t="shared" si="35"/>
        <v>0</v>
      </c>
      <c r="X87" s="195"/>
      <c r="Y87" s="195"/>
      <c r="Z87" s="71">
        <f t="shared" si="36"/>
        <v>0</v>
      </c>
      <c r="AA87" s="196"/>
      <c r="AB87" s="197"/>
      <c r="AC87" s="266"/>
      <c r="AD87" s="266"/>
      <c r="AE87" s="267"/>
      <c r="AF87" s="198"/>
      <c r="AG87" s="199"/>
      <c r="AH87" s="199"/>
      <c r="AI87" s="64">
        <f t="shared" si="37"/>
        <v>0</v>
      </c>
      <c r="AJ87" s="195"/>
      <c r="AK87" s="62">
        <f>IF(一番最初に入力!$F$17="有",$AB87+$AE87,0)</f>
        <v>0</v>
      </c>
      <c r="AL87" s="170">
        <f>IF(一番最初に入力!$F$18="有",AC87+AF87+AH87,0)</f>
        <v>0</v>
      </c>
      <c r="AM87" s="241">
        <f t="shared" si="38"/>
        <v>0</v>
      </c>
      <c r="AN87" s="627"/>
      <c r="AO87" s="628"/>
      <c r="AP87" s="629"/>
      <c r="AQ87" s="65"/>
    </row>
    <row r="88" spans="1:43" ht="21.75" customHeight="1" x14ac:dyDescent="0.15">
      <c r="A88" s="66">
        <f t="shared" si="34"/>
        <v>52</v>
      </c>
      <c r="B88" s="630"/>
      <c r="C88" s="631"/>
      <c r="D88" s="632"/>
      <c r="E88" s="189"/>
      <c r="F88" s="182"/>
      <c r="G88" s="179"/>
      <c r="H88" s="72" t="s">
        <v>39</v>
      </c>
      <c r="I88" s="186"/>
      <c r="J88" s="73" t="s">
        <v>79</v>
      </c>
      <c r="K88" s="182"/>
      <c r="L88" s="202"/>
      <c r="M88" s="69" t="str">
        <f t="shared" si="28"/>
        <v/>
      </c>
      <c r="N88" s="192"/>
      <c r="O88" s="193"/>
      <c r="P88" s="70">
        <f t="shared" si="29"/>
        <v>0</v>
      </c>
      <c r="Q88" s="70">
        <f t="shared" si="31"/>
        <v>0</v>
      </c>
      <c r="R88" s="194"/>
      <c r="S88" s="62">
        <f t="shared" si="30"/>
        <v>0</v>
      </c>
      <c r="T88" s="62">
        <f t="shared" si="32"/>
        <v>0</v>
      </c>
      <c r="U88" s="195"/>
      <c r="V88" s="315">
        <f t="shared" si="33"/>
        <v>0</v>
      </c>
      <c r="W88" s="62">
        <f t="shared" si="35"/>
        <v>0</v>
      </c>
      <c r="X88" s="195"/>
      <c r="Y88" s="195"/>
      <c r="Z88" s="71">
        <f t="shared" si="36"/>
        <v>0</v>
      </c>
      <c r="AA88" s="196"/>
      <c r="AB88" s="197"/>
      <c r="AC88" s="266"/>
      <c r="AD88" s="266"/>
      <c r="AE88" s="267"/>
      <c r="AF88" s="198"/>
      <c r="AG88" s="199"/>
      <c r="AH88" s="199"/>
      <c r="AI88" s="64">
        <f t="shared" si="37"/>
        <v>0</v>
      </c>
      <c r="AJ88" s="195"/>
      <c r="AK88" s="62">
        <f>IF(一番最初に入力!$F$17="有",$AB88+$AE88,0)</f>
        <v>0</v>
      </c>
      <c r="AL88" s="170">
        <f>IF(一番最初に入力!$F$18="有",AC88+AF88+AH88,0)</f>
        <v>0</v>
      </c>
      <c r="AM88" s="241">
        <f t="shared" si="38"/>
        <v>0</v>
      </c>
      <c r="AN88" s="627"/>
      <c r="AO88" s="628"/>
      <c r="AP88" s="629"/>
      <c r="AQ88" s="65"/>
    </row>
    <row r="89" spans="1:43" ht="21.75" customHeight="1" x14ac:dyDescent="0.15">
      <c r="A89" s="66">
        <f t="shared" si="34"/>
        <v>53</v>
      </c>
      <c r="B89" s="630"/>
      <c r="C89" s="631"/>
      <c r="D89" s="632"/>
      <c r="E89" s="189"/>
      <c r="F89" s="182"/>
      <c r="G89" s="179"/>
      <c r="H89" s="72" t="s">
        <v>39</v>
      </c>
      <c r="I89" s="186"/>
      <c r="J89" s="73" t="s">
        <v>79</v>
      </c>
      <c r="K89" s="182"/>
      <c r="L89" s="202"/>
      <c r="M89" s="69" t="str">
        <f t="shared" si="28"/>
        <v/>
      </c>
      <c r="N89" s="192"/>
      <c r="O89" s="193"/>
      <c r="P89" s="70">
        <f t="shared" si="29"/>
        <v>0</v>
      </c>
      <c r="Q89" s="70">
        <f t="shared" si="31"/>
        <v>0</v>
      </c>
      <c r="R89" s="194"/>
      <c r="S89" s="62">
        <f t="shared" si="30"/>
        <v>0</v>
      </c>
      <c r="T89" s="62">
        <f t="shared" si="32"/>
        <v>0</v>
      </c>
      <c r="U89" s="195"/>
      <c r="V89" s="315">
        <f t="shared" si="33"/>
        <v>0</v>
      </c>
      <c r="W89" s="62">
        <f t="shared" si="35"/>
        <v>0</v>
      </c>
      <c r="X89" s="195"/>
      <c r="Y89" s="195"/>
      <c r="Z89" s="71">
        <f t="shared" si="36"/>
        <v>0</v>
      </c>
      <c r="AA89" s="196"/>
      <c r="AB89" s="197"/>
      <c r="AC89" s="266"/>
      <c r="AD89" s="266"/>
      <c r="AE89" s="267"/>
      <c r="AF89" s="198"/>
      <c r="AG89" s="199"/>
      <c r="AH89" s="199"/>
      <c r="AI89" s="64">
        <f t="shared" si="37"/>
        <v>0</v>
      </c>
      <c r="AJ89" s="195"/>
      <c r="AK89" s="62">
        <f>IF(一番最初に入力!$F$17="有",$AB89+$AE89,0)</f>
        <v>0</v>
      </c>
      <c r="AL89" s="170">
        <f>IF(一番最初に入力!$F$18="有",AC89+AF89+AH89,0)</f>
        <v>0</v>
      </c>
      <c r="AM89" s="241">
        <f t="shared" si="38"/>
        <v>0</v>
      </c>
      <c r="AN89" s="627"/>
      <c r="AO89" s="628"/>
      <c r="AP89" s="629"/>
      <c r="AQ89" s="65"/>
    </row>
    <row r="90" spans="1:43" ht="21.75" customHeight="1" x14ac:dyDescent="0.15">
      <c r="A90" s="66">
        <f t="shared" si="34"/>
        <v>54</v>
      </c>
      <c r="B90" s="630"/>
      <c r="C90" s="631"/>
      <c r="D90" s="632"/>
      <c r="E90" s="189"/>
      <c r="F90" s="182"/>
      <c r="G90" s="179"/>
      <c r="H90" s="72" t="s">
        <v>39</v>
      </c>
      <c r="I90" s="186"/>
      <c r="J90" s="73" t="s">
        <v>79</v>
      </c>
      <c r="K90" s="182"/>
      <c r="L90" s="202"/>
      <c r="M90" s="69" t="str">
        <f t="shared" si="28"/>
        <v/>
      </c>
      <c r="N90" s="192"/>
      <c r="O90" s="193"/>
      <c r="P90" s="70">
        <f t="shared" si="29"/>
        <v>0</v>
      </c>
      <c r="Q90" s="70">
        <f t="shared" si="31"/>
        <v>0</v>
      </c>
      <c r="R90" s="194"/>
      <c r="S90" s="62">
        <f t="shared" si="30"/>
        <v>0</v>
      </c>
      <c r="T90" s="62">
        <f t="shared" si="32"/>
        <v>0</v>
      </c>
      <c r="U90" s="195"/>
      <c r="V90" s="315">
        <f t="shared" si="33"/>
        <v>0</v>
      </c>
      <c r="W90" s="62">
        <f t="shared" si="35"/>
        <v>0</v>
      </c>
      <c r="X90" s="195"/>
      <c r="Y90" s="195"/>
      <c r="Z90" s="71">
        <f t="shared" si="36"/>
        <v>0</v>
      </c>
      <c r="AA90" s="196"/>
      <c r="AB90" s="197"/>
      <c r="AC90" s="266"/>
      <c r="AD90" s="266"/>
      <c r="AE90" s="267"/>
      <c r="AF90" s="198"/>
      <c r="AG90" s="199"/>
      <c r="AH90" s="199"/>
      <c r="AI90" s="64">
        <f t="shared" si="37"/>
        <v>0</v>
      </c>
      <c r="AJ90" s="195"/>
      <c r="AK90" s="62">
        <f>IF(一番最初に入力!$F$17="有",$AB90+$AE90,0)</f>
        <v>0</v>
      </c>
      <c r="AL90" s="170">
        <f>IF(一番最初に入力!$F$18="有",AC90+AF90+AH90,0)</f>
        <v>0</v>
      </c>
      <c r="AM90" s="241">
        <f t="shared" si="38"/>
        <v>0</v>
      </c>
      <c r="AN90" s="627"/>
      <c r="AO90" s="628"/>
      <c r="AP90" s="629"/>
      <c r="AQ90" s="65"/>
    </row>
    <row r="91" spans="1:43" ht="21.75" customHeight="1" x14ac:dyDescent="0.15">
      <c r="A91" s="66">
        <f t="shared" si="34"/>
        <v>55</v>
      </c>
      <c r="B91" s="630"/>
      <c r="C91" s="631"/>
      <c r="D91" s="632"/>
      <c r="E91" s="189"/>
      <c r="F91" s="182"/>
      <c r="G91" s="179"/>
      <c r="H91" s="72" t="s">
        <v>39</v>
      </c>
      <c r="I91" s="186"/>
      <c r="J91" s="73" t="s">
        <v>79</v>
      </c>
      <c r="K91" s="182"/>
      <c r="L91" s="202"/>
      <c r="M91" s="69" t="str">
        <f t="shared" si="28"/>
        <v/>
      </c>
      <c r="N91" s="192"/>
      <c r="O91" s="193"/>
      <c r="P91" s="70">
        <f t="shared" si="29"/>
        <v>0</v>
      </c>
      <c r="Q91" s="70">
        <f t="shared" si="31"/>
        <v>0</v>
      </c>
      <c r="R91" s="194"/>
      <c r="S91" s="62">
        <f t="shared" si="30"/>
        <v>0</v>
      </c>
      <c r="T91" s="62">
        <f t="shared" si="32"/>
        <v>0</v>
      </c>
      <c r="U91" s="195"/>
      <c r="V91" s="315">
        <f t="shared" si="33"/>
        <v>0</v>
      </c>
      <c r="W91" s="62">
        <f t="shared" si="35"/>
        <v>0</v>
      </c>
      <c r="X91" s="195"/>
      <c r="Y91" s="195"/>
      <c r="Z91" s="71">
        <f t="shared" ref="Z91:Z106" si="39">SUM(W91:X91)</f>
        <v>0</v>
      </c>
      <c r="AA91" s="196"/>
      <c r="AB91" s="197"/>
      <c r="AC91" s="266"/>
      <c r="AD91" s="266"/>
      <c r="AE91" s="267"/>
      <c r="AF91" s="198"/>
      <c r="AG91" s="199"/>
      <c r="AH91" s="199"/>
      <c r="AI91" s="64">
        <f t="shared" si="37"/>
        <v>0</v>
      </c>
      <c r="AJ91" s="195"/>
      <c r="AK91" s="62">
        <f>IF(一番最初に入力!$F$17="有",$AB91+$AE91,0)</f>
        <v>0</v>
      </c>
      <c r="AL91" s="170">
        <f>IF(一番最初に入力!$F$18="有",AC91+AF91+AH91,0)</f>
        <v>0</v>
      </c>
      <c r="AM91" s="241">
        <f t="shared" si="38"/>
        <v>0</v>
      </c>
      <c r="AN91" s="627"/>
      <c r="AO91" s="628"/>
      <c r="AP91" s="629"/>
      <c r="AQ91" s="65"/>
    </row>
    <row r="92" spans="1:43" ht="21.75" customHeight="1" x14ac:dyDescent="0.15">
      <c r="A92" s="66">
        <f t="shared" si="34"/>
        <v>56</v>
      </c>
      <c r="B92" s="630"/>
      <c r="C92" s="631"/>
      <c r="D92" s="632"/>
      <c r="E92" s="189"/>
      <c r="F92" s="182"/>
      <c r="G92" s="179"/>
      <c r="H92" s="72" t="s">
        <v>39</v>
      </c>
      <c r="I92" s="186"/>
      <c r="J92" s="73" t="s">
        <v>79</v>
      </c>
      <c r="K92" s="182"/>
      <c r="L92" s="202"/>
      <c r="M92" s="69" t="str">
        <f t="shared" si="28"/>
        <v/>
      </c>
      <c r="N92" s="192"/>
      <c r="O92" s="193"/>
      <c r="P92" s="70">
        <f t="shared" si="29"/>
        <v>0</v>
      </c>
      <c r="Q92" s="70">
        <f t="shared" si="31"/>
        <v>0</v>
      </c>
      <c r="R92" s="194"/>
      <c r="S92" s="62">
        <f t="shared" si="30"/>
        <v>0</v>
      </c>
      <c r="T92" s="62">
        <f t="shared" si="32"/>
        <v>0</v>
      </c>
      <c r="U92" s="195"/>
      <c r="V92" s="315">
        <f t="shared" si="33"/>
        <v>0</v>
      </c>
      <c r="W92" s="62">
        <f t="shared" si="35"/>
        <v>0</v>
      </c>
      <c r="X92" s="195"/>
      <c r="Y92" s="195"/>
      <c r="Z92" s="71">
        <f t="shared" si="39"/>
        <v>0</v>
      </c>
      <c r="AA92" s="196"/>
      <c r="AB92" s="197"/>
      <c r="AC92" s="266"/>
      <c r="AD92" s="266"/>
      <c r="AE92" s="267"/>
      <c r="AF92" s="198"/>
      <c r="AG92" s="199"/>
      <c r="AH92" s="199"/>
      <c r="AI92" s="64">
        <f t="shared" si="37"/>
        <v>0</v>
      </c>
      <c r="AJ92" s="195"/>
      <c r="AK92" s="62">
        <f>IF(一番最初に入力!$F$17="有",$AB92+$AE92,0)</f>
        <v>0</v>
      </c>
      <c r="AL92" s="170">
        <f>IF(一番最初に入力!$F$18="有",AC92+AF92+AH92,0)</f>
        <v>0</v>
      </c>
      <c r="AM92" s="241">
        <f t="shared" si="38"/>
        <v>0</v>
      </c>
      <c r="AN92" s="627"/>
      <c r="AO92" s="628"/>
      <c r="AP92" s="629"/>
      <c r="AQ92" s="65"/>
    </row>
    <row r="93" spans="1:43" ht="21.75" customHeight="1" x14ac:dyDescent="0.15">
      <c r="A93" s="66">
        <f t="shared" si="34"/>
        <v>57</v>
      </c>
      <c r="B93" s="630"/>
      <c r="C93" s="631"/>
      <c r="D93" s="632"/>
      <c r="E93" s="189"/>
      <c r="F93" s="182"/>
      <c r="G93" s="179"/>
      <c r="H93" s="72" t="s">
        <v>39</v>
      </c>
      <c r="I93" s="186"/>
      <c r="J93" s="73" t="s">
        <v>79</v>
      </c>
      <c r="K93" s="182"/>
      <c r="L93" s="202"/>
      <c r="M93" s="69" t="str">
        <f t="shared" si="28"/>
        <v/>
      </c>
      <c r="N93" s="192"/>
      <c r="O93" s="193"/>
      <c r="P93" s="70">
        <f t="shared" si="29"/>
        <v>0</v>
      </c>
      <c r="Q93" s="70">
        <f t="shared" si="31"/>
        <v>0</v>
      </c>
      <c r="R93" s="194"/>
      <c r="S93" s="62">
        <f t="shared" si="30"/>
        <v>0</v>
      </c>
      <c r="T93" s="62">
        <f t="shared" si="32"/>
        <v>0</v>
      </c>
      <c r="U93" s="195"/>
      <c r="V93" s="315">
        <f t="shared" si="33"/>
        <v>0</v>
      </c>
      <c r="W93" s="62">
        <f t="shared" si="35"/>
        <v>0</v>
      </c>
      <c r="X93" s="195"/>
      <c r="Y93" s="195"/>
      <c r="Z93" s="71">
        <f t="shared" si="39"/>
        <v>0</v>
      </c>
      <c r="AA93" s="196"/>
      <c r="AB93" s="197"/>
      <c r="AC93" s="266"/>
      <c r="AD93" s="266"/>
      <c r="AE93" s="267"/>
      <c r="AF93" s="198"/>
      <c r="AG93" s="199"/>
      <c r="AH93" s="199"/>
      <c r="AI93" s="64">
        <f t="shared" si="37"/>
        <v>0</v>
      </c>
      <c r="AJ93" s="195"/>
      <c r="AK93" s="62">
        <f>IF(一番最初に入力!$F$17="有",$AB93+$AE93,0)</f>
        <v>0</v>
      </c>
      <c r="AL93" s="170">
        <f>IF(一番最初に入力!$F$18="有",AC93+AF93+AH93,0)</f>
        <v>0</v>
      </c>
      <c r="AM93" s="241">
        <f t="shared" si="38"/>
        <v>0</v>
      </c>
      <c r="AN93" s="627"/>
      <c r="AO93" s="628"/>
      <c r="AP93" s="629"/>
      <c r="AQ93" s="65"/>
    </row>
    <row r="94" spans="1:43" ht="21.75" customHeight="1" x14ac:dyDescent="0.15">
      <c r="A94" s="66">
        <f t="shared" si="34"/>
        <v>58</v>
      </c>
      <c r="B94" s="630"/>
      <c r="C94" s="631"/>
      <c r="D94" s="632"/>
      <c r="E94" s="189"/>
      <c r="F94" s="182"/>
      <c r="G94" s="179"/>
      <c r="H94" s="72" t="s">
        <v>39</v>
      </c>
      <c r="I94" s="186"/>
      <c r="J94" s="73" t="s">
        <v>79</v>
      </c>
      <c r="K94" s="182"/>
      <c r="L94" s="202"/>
      <c r="M94" s="69" t="str">
        <f t="shared" si="28"/>
        <v/>
      </c>
      <c r="N94" s="192"/>
      <c r="O94" s="193"/>
      <c r="P94" s="70">
        <f t="shared" si="29"/>
        <v>0</v>
      </c>
      <c r="Q94" s="70">
        <f t="shared" si="31"/>
        <v>0</v>
      </c>
      <c r="R94" s="194"/>
      <c r="S94" s="62">
        <f t="shared" si="30"/>
        <v>0</v>
      </c>
      <c r="T94" s="62">
        <f t="shared" si="32"/>
        <v>0</v>
      </c>
      <c r="U94" s="195"/>
      <c r="V94" s="315">
        <f t="shared" si="33"/>
        <v>0</v>
      </c>
      <c r="W94" s="62">
        <f t="shared" si="35"/>
        <v>0</v>
      </c>
      <c r="X94" s="195"/>
      <c r="Y94" s="195"/>
      <c r="Z94" s="71">
        <f t="shared" si="39"/>
        <v>0</v>
      </c>
      <c r="AA94" s="196"/>
      <c r="AB94" s="197"/>
      <c r="AC94" s="266"/>
      <c r="AD94" s="266"/>
      <c r="AE94" s="267"/>
      <c r="AF94" s="198"/>
      <c r="AG94" s="199"/>
      <c r="AH94" s="199"/>
      <c r="AI94" s="64">
        <f t="shared" si="37"/>
        <v>0</v>
      </c>
      <c r="AJ94" s="195"/>
      <c r="AK94" s="62">
        <f>IF(一番最初に入力!$F$17="有",$AB94+$AE94,0)</f>
        <v>0</v>
      </c>
      <c r="AL94" s="170">
        <f>IF(一番最初に入力!$F$18="有",AC94+AF94+AH94,0)</f>
        <v>0</v>
      </c>
      <c r="AM94" s="241">
        <f t="shared" si="38"/>
        <v>0</v>
      </c>
      <c r="AN94" s="627"/>
      <c r="AO94" s="628"/>
      <c r="AP94" s="629"/>
      <c r="AQ94" s="65"/>
    </row>
    <row r="95" spans="1:43" ht="21.75" customHeight="1" x14ac:dyDescent="0.15">
      <c r="A95" s="66">
        <f t="shared" si="34"/>
        <v>59</v>
      </c>
      <c r="B95" s="630"/>
      <c r="C95" s="631"/>
      <c r="D95" s="632"/>
      <c r="E95" s="189"/>
      <c r="F95" s="182"/>
      <c r="G95" s="179"/>
      <c r="H95" s="72" t="s">
        <v>39</v>
      </c>
      <c r="I95" s="186"/>
      <c r="J95" s="73" t="s">
        <v>79</v>
      </c>
      <c r="K95" s="182"/>
      <c r="L95" s="202"/>
      <c r="M95" s="69" t="str">
        <f t="shared" si="28"/>
        <v/>
      </c>
      <c r="N95" s="192"/>
      <c r="O95" s="193"/>
      <c r="P95" s="70">
        <f t="shared" si="29"/>
        <v>0</v>
      </c>
      <c r="Q95" s="70">
        <f t="shared" si="31"/>
        <v>0</v>
      </c>
      <c r="R95" s="194"/>
      <c r="S95" s="62">
        <f t="shared" si="30"/>
        <v>0</v>
      </c>
      <c r="T95" s="62">
        <f t="shared" si="32"/>
        <v>0</v>
      </c>
      <c r="U95" s="195"/>
      <c r="V95" s="315">
        <f t="shared" si="33"/>
        <v>0</v>
      </c>
      <c r="W95" s="62">
        <f t="shared" si="35"/>
        <v>0</v>
      </c>
      <c r="X95" s="195"/>
      <c r="Y95" s="195"/>
      <c r="Z95" s="71">
        <f t="shared" si="39"/>
        <v>0</v>
      </c>
      <c r="AA95" s="196"/>
      <c r="AB95" s="197"/>
      <c r="AC95" s="266"/>
      <c r="AD95" s="266"/>
      <c r="AE95" s="267"/>
      <c r="AF95" s="198"/>
      <c r="AG95" s="199"/>
      <c r="AH95" s="199"/>
      <c r="AI95" s="64">
        <f t="shared" si="37"/>
        <v>0</v>
      </c>
      <c r="AJ95" s="195"/>
      <c r="AK95" s="62">
        <f>IF(一番最初に入力!$F$17="有",$AB95+$AE95,0)</f>
        <v>0</v>
      </c>
      <c r="AL95" s="170">
        <f>IF(一番最初に入力!$F$18="有",AC95+AF95+AH95,0)</f>
        <v>0</v>
      </c>
      <c r="AM95" s="241">
        <f t="shared" si="38"/>
        <v>0</v>
      </c>
      <c r="AN95" s="627"/>
      <c r="AO95" s="628"/>
      <c r="AP95" s="629"/>
      <c r="AQ95" s="65"/>
    </row>
    <row r="96" spans="1:43" ht="21.75" customHeight="1" x14ac:dyDescent="0.15">
      <c r="A96" s="66">
        <f t="shared" si="34"/>
        <v>60</v>
      </c>
      <c r="B96" s="630"/>
      <c r="C96" s="631"/>
      <c r="D96" s="632"/>
      <c r="E96" s="189"/>
      <c r="F96" s="182"/>
      <c r="G96" s="179"/>
      <c r="H96" s="72" t="s">
        <v>39</v>
      </c>
      <c r="I96" s="186"/>
      <c r="J96" s="73" t="s">
        <v>79</v>
      </c>
      <c r="K96" s="182"/>
      <c r="L96" s="202"/>
      <c r="M96" s="69" t="str">
        <f t="shared" si="28"/>
        <v/>
      </c>
      <c r="N96" s="192"/>
      <c r="O96" s="193"/>
      <c r="P96" s="70">
        <f t="shared" si="29"/>
        <v>0</v>
      </c>
      <c r="Q96" s="70">
        <f t="shared" si="31"/>
        <v>0</v>
      </c>
      <c r="R96" s="194"/>
      <c r="S96" s="62">
        <f t="shared" si="30"/>
        <v>0</v>
      </c>
      <c r="T96" s="62">
        <f t="shared" si="32"/>
        <v>0</v>
      </c>
      <c r="U96" s="195"/>
      <c r="V96" s="315">
        <f t="shared" si="33"/>
        <v>0</v>
      </c>
      <c r="W96" s="62">
        <f t="shared" si="35"/>
        <v>0</v>
      </c>
      <c r="X96" s="195"/>
      <c r="Y96" s="195"/>
      <c r="Z96" s="71">
        <f t="shared" si="39"/>
        <v>0</v>
      </c>
      <c r="AA96" s="196"/>
      <c r="AB96" s="197"/>
      <c r="AC96" s="266"/>
      <c r="AD96" s="266"/>
      <c r="AE96" s="267"/>
      <c r="AF96" s="198"/>
      <c r="AG96" s="199"/>
      <c r="AH96" s="199"/>
      <c r="AI96" s="64">
        <f t="shared" si="37"/>
        <v>0</v>
      </c>
      <c r="AJ96" s="195"/>
      <c r="AK96" s="62">
        <f>IF(一番最初に入力!$F$17="有",$AB96+$AE96,0)</f>
        <v>0</v>
      </c>
      <c r="AL96" s="170">
        <f>IF(一番最初に入力!$F$18="有",AC96+AF96+AH96,0)</f>
        <v>0</v>
      </c>
      <c r="AM96" s="241">
        <f t="shared" si="38"/>
        <v>0</v>
      </c>
      <c r="AN96" s="627"/>
      <c r="AO96" s="628"/>
      <c r="AP96" s="629"/>
      <c r="AQ96" s="65"/>
    </row>
    <row r="97" spans="1:43" ht="21.75" customHeight="1" x14ac:dyDescent="0.15">
      <c r="A97" s="66">
        <f t="shared" si="34"/>
        <v>61</v>
      </c>
      <c r="B97" s="630"/>
      <c r="C97" s="631"/>
      <c r="D97" s="632"/>
      <c r="E97" s="189"/>
      <c r="F97" s="182"/>
      <c r="G97" s="179"/>
      <c r="H97" s="72" t="s">
        <v>39</v>
      </c>
      <c r="I97" s="186"/>
      <c r="J97" s="73" t="s">
        <v>79</v>
      </c>
      <c r="K97" s="182"/>
      <c r="L97" s="202"/>
      <c r="M97" s="69" t="str">
        <f t="shared" si="28"/>
        <v/>
      </c>
      <c r="N97" s="192"/>
      <c r="O97" s="193"/>
      <c r="P97" s="70">
        <f t="shared" si="29"/>
        <v>0</v>
      </c>
      <c r="Q97" s="70">
        <f t="shared" si="31"/>
        <v>0</v>
      </c>
      <c r="R97" s="194"/>
      <c r="S97" s="62">
        <f t="shared" si="30"/>
        <v>0</v>
      </c>
      <c r="T97" s="62">
        <f t="shared" si="32"/>
        <v>0</v>
      </c>
      <c r="U97" s="195"/>
      <c r="V97" s="315">
        <f t="shared" si="33"/>
        <v>0</v>
      </c>
      <c r="W97" s="62">
        <f t="shared" si="35"/>
        <v>0</v>
      </c>
      <c r="X97" s="195"/>
      <c r="Y97" s="195"/>
      <c r="Z97" s="71">
        <f t="shared" si="39"/>
        <v>0</v>
      </c>
      <c r="AA97" s="196"/>
      <c r="AB97" s="197"/>
      <c r="AC97" s="266"/>
      <c r="AD97" s="266"/>
      <c r="AE97" s="267"/>
      <c r="AF97" s="198"/>
      <c r="AG97" s="199"/>
      <c r="AH97" s="199"/>
      <c r="AI97" s="64">
        <f t="shared" si="37"/>
        <v>0</v>
      </c>
      <c r="AJ97" s="195"/>
      <c r="AK97" s="62">
        <f>IF(一番最初に入力!$F$17="有",$AB97+$AE97,0)</f>
        <v>0</v>
      </c>
      <c r="AL97" s="170">
        <f>IF(一番最初に入力!$F$18="有",AC97+AF97+AH97,0)</f>
        <v>0</v>
      </c>
      <c r="AM97" s="241">
        <f t="shared" si="38"/>
        <v>0</v>
      </c>
      <c r="AN97" s="627"/>
      <c r="AO97" s="628"/>
      <c r="AP97" s="629"/>
      <c r="AQ97" s="65"/>
    </row>
    <row r="98" spans="1:43" ht="21.75" customHeight="1" x14ac:dyDescent="0.15">
      <c r="A98" s="66">
        <f t="shared" si="34"/>
        <v>62</v>
      </c>
      <c r="B98" s="630"/>
      <c r="C98" s="631"/>
      <c r="D98" s="632"/>
      <c r="E98" s="189"/>
      <c r="F98" s="182"/>
      <c r="G98" s="179"/>
      <c r="H98" s="72" t="s">
        <v>39</v>
      </c>
      <c r="I98" s="186"/>
      <c r="J98" s="73" t="s">
        <v>79</v>
      </c>
      <c r="K98" s="182"/>
      <c r="L98" s="202"/>
      <c r="M98" s="69" t="str">
        <f t="shared" si="28"/>
        <v/>
      </c>
      <c r="N98" s="192"/>
      <c r="O98" s="193"/>
      <c r="P98" s="70">
        <f t="shared" si="29"/>
        <v>0</v>
      </c>
      <c r="Q98" s="70">
        <f t="shared" si="31"/>
        <v>0</v>
      </c>
      <c r="R98" s="194"/>
      <c r="S98" s="62">
        <f t="shared" si="30"/>
        <v>0</v>
      </c>
      <c r="T98" s="62">
        <f t="shared" si="32"/>
        <v>0</v>
      </c>
      <c r="U98" s="195"/>
      <c r="V98" s="315">
        <f t="shared" si="33"/>
        <v>0</v>
      </c>
      <c r="W98" s="62">
        <f t="shared" si="35"/>
        <v>0</v>
      </c>
      <c r="X98" s="195"/>
      <c r="Y98" s="195"/>
      <c r="Z98" s="71">
        <f t="shared" si="39"/>
        <v>0</v>
      </c>
      <c r="AA98" s="196"/>
      <c r="AB98" s="197"/>
      <c r="AC98" s="266"/>
      <c r="AD98" s="266"/>
      <c r="AE98" s="267"/>
      <c r="AF98" s="198"/>
      <c r="AG98" s="199"/>
      <c r="AH98" s="199"/>
      <c r="AI98" s="64">
        <f t="shared" si="37"/>
        <v>0</v>
      </c>
      <c r="AJ98" s="195"/>
      <c r="AK98" s="62">
        <f>IF(一番最初に入力!$F$17="有",$AB98+$AE98,0)</f>
        <v>0</v>
      </c>
      <c r="AL98" s="170">
        <f>IF(一番最初に入力!$F$18="有",AC98+AF98+AH98,0)</f>
        <v>0</v>
      </c>
      <c r="AM98" s="241">
        <f t="shared" si="38"/>
        <v>0</v>
      </c>
      <c r="AN98" s="627"/>
      <c r="AO98" s="628"/>
      <c r="AP98" s="629"/>
      <c r="AQ98" s="65"/>
    </row>
    <row r="99" spans="1:43" ht="21.75" customHeight="1" x14ac:dyDescent="0.15">
      <c r="A99" s="66">
        <f t="shared" si="34"/>
        <v>63</v>
      </c>
      <c r="B99" s="630"/>
      <c r="C99" s="631"/>
      <c r="D99" s="632"/>
      <c r="E99" s="189"/>
      <c r="F99" s="182"/>
      <c r="G99" s="179"/>
      <c r="H99" s="72" t="s">
        <v>39</v>
      </c>
      <c r="I99" s="186"/>
      <c r="J99" s="73" t="s">
        <v>79</v>
      </c>
      <c r="K99" s="182"/>
      <c r="L99" s="202"/>
      <c r="M99" s="69" t="str">
        <f t="shared" si="28"/>
        <v/>
      </c>
      <c r="N99" s="192"/>
      <c r="O99" s="193"/>
      <c r="P99" s="70">
        <f t="shared" si="29"/>
        <v>0</v>
      </c>
      <c r="Q99" s="70">
        <f t="shared" si="31"/>
        <v>0</v>
      </c>
      <c r="R99" s="194"/>
      <c r="S99" s="62">
        <f t="shared" si="30"/>
        <v>0</v>
      </c>
      <c r="T99" s="62">
        <f t="shared" si="32"/>
        <v>0</v>
      </c>
      <c r="U99" s="195"/>
      <c r="V99" s="315">
        <f t="shared" si="33"/>
        <v>0</v>
      </c>
      <c r="W99" s="62">
        <f t="shared" si="35"/>
        <v>0</v>
      </c>
      <c r="X99" s="195"/>
      <c r="Y99" s="195"/>
      <c r="Z99" s="71">
        <f t="shared" si="39"/>
        <v>0</v>
      </c>
      <c r="AA99" s="196"/>
      <c r="AB99" s="197"/>
      <c r="AC99" s="266"/>
      <c r="AD99" s="266"/>
      <c r="AE99" s="267"/>
      <c r="AF99" s="198"/>
      <c r="AG99" s="199"/>
      <c r="AH99" s="199"/>
      <c r="AI99" s="64">
        <f t="shared" si="37"/>
        <v>0</v>
      </c>
      <c r="AJ99" s="195"/>
      <c r="AK99" s="62">
        <f>IF(一番最初に入力!$F$17="有",$AB99+$AE99,0)</f>
        <v>0</v>
      </c>
      <c r="AL99" s="170">
        <f>IF(一番最初に入力!$F$18="有",AC99+AF99+AH99,0)</f>
        <v>0</v>
      </c>
      <c r="AM99" s="241">
        <f t="shared" si="38"/>
        <v>0</v>
      </c>
      <c r="AN99" s="627"/>
      <c r="AO99" s="628"/>
      <c r="AP99" s="629"/>
      <c r="AQ99" s="65"/>
    </row>
    <row r="100" spans="1:43" ht="21.75" customHeight="1" x14ac:dyDescent="0.15">
      <c r="A100" s="66">
        <f t="shared" si="34"/>
        <v>64</v>
      </c>
      <c r="B100" s="630"/>
      <c r="C100" s="631"/>
      <c r="D100" s="632"/>
      <c r="E100" s="189"/>
      <c r="F100" s="182"/>
      <c r="G100" s="179"/>
      <c r="H100" s="72" t="s">
        <v>39</v>
      </c>
      <c r="I100" s="186"/>
      <c r="J100" s="73" t="s">
        <v>79</v>
      </c>
      <c r="K100" s="182"/>
      <c r="L100" s="202"/>
      <c r="M100" s="69" t="str">
        <f t="shared" si="28"/>
        <v/>
      </c>
      <c r="N100" s="192"/>
      <c r="O100" s="193"/>
      <c r="P100" s="70">
        <f t="shared" si="29"/>
        <v>0</v>
      </c>
      <c r="Q100" s="70">
        <f t="shared" si="31"/>
        <v>0</v>
      </c>
      <c r="R100" s="194"/>
      <c r="S100" s="62">
        <f t="shared" si="30"/>
        <v>0</v>
      </c>
      <c r="T100" s="62">
        <f t="shared" si="32"/>
        <v>0</v>
      </c>
      <c r="U100" s="195"/>
      <c r="V100" s="315">
        <f t="shared" si="33"/>
        <v>0</v>
      </c>
      <c r="W100" s="62">
        <f t="shared" si="35"/>
        <v>0</v>
      </c>
      <c r="X100" s="195"/>
      <c r="Y100" s="195"/>
      <c r="Z100" s="71">
        <f t="shared" si="39"/>
        <v>0</v>
      </c>
      <c r="AA100" s="196"/>
      <c r="AB100" s="197"/>
      <c r="AC100" s="266"/>
      <c r="AD100" s="266"/>
      <c r="AE100" s="267"/>
      <c r="AF100" s="198"/>
      <c r="AG100" s="199"/>
      <c r="AH100" s="199"/>
      <c r="AI100" s="64">
        <f t="shared" si="37"/>
        <v>0</v>
      </c>
      <c r="AJ100" s="195"/>
      <c r="AK100" s="62">
        <f>IF(一番最初に入力!$F$17="有",$AB100+$AE100,0)</f>
        <v>0</v>
      </c>
      <c r="AL100" s="170">
        <f>IF(一番最初に入力!$F$18="有",AC100+AF100+AH100,0)</f>
        <v>0</v>
      </c>
      <c r="AM100" s="241">
        <f t="shared" si="38"/>
        <v>0</v>
      </c>
      <c r="AN100" s="627"/>
      <c r="AO100" s="628"/>
      <c r="AP100" s="629"/>
      <c r="AQ100" s="65"/>
    </row>
    <row r="101" spans="1:43" ht="21.75" customHeight="1" x14ac:dyDescent="0.15">
      <c r="A101" s="66">
        <f t="shared" si="34"/>
        <v>65</v>
      </c>
      <c r="B101" s="630"/>
      <c r="C101" s="631"/>
      <c r="D101" s="632"/>
      <c r="E101" s="189"/>
      <c r="F101" s="182"/>
      <c r="G101" s="179"/>
      <c r="H101" s="72" t="s">
        <v>39</v>
      </c>
      <c r="I101" s="186"/>
      <c r="J101" s="73" t="s">
        <v>79</v>
      </c>
      <c r="K101" s="182"/>
      <c r="L101" s="202"/>
      <c r="M101" s="69" t="str">
        <f t="shared" si="28"/>
        <v/>
      </c>
      <c r="N101" s="192"/>
      <c r="O101" s="193"/>
      <c r="P101" s="70">
        <f t="shared" si="29"/>
        <v>0</v>
      </c>
      <c r="Q101" s="70">
        <f t="shared" si="31"/>
        <v>0</v>
      </c>
      <c r="R101" s="194"/>
      <c r="S101" s="62">
        <f t="shared" si="30"/>
        <v>0</v>
      </c>
      <c r="T101" s="62">
        <f t="shared" si="32"/>
        <v>0</v>
      </c>
      <c r="U101" s="195"/>
      <c r="V101" s="315">
        <f t="shared" si="33"/>
        <v>0</v>
      </c>
      <c r="W101" s="62">
        <f t="shared" si="35"/>
        <v>0</v>
      </c>
      <c r="X101" s="195"/>
      <c r="Y101" s="195"/>
      <c r="Z101" s="71">
        <f>SUM(W101:X101)</f>
        <v>0</v>
      </c>
      <c r="AA101" s="196"/>
      <c r="AB101" s="197"/>
      <c r="AC101" s="266"/>
      <c r="AD101" s="266"/>
      <c r="AE101" s="267"/>
      <c r="AF101" s="198"/>
      <c r="AG101" s="199"/>
      <c r="AH101" s="199"/>
      <c r="AI101" s="64">
        <f t="shared" si="37"/>
        <v>0</v>
      </c>
      <c r="AJ101" s="195"/>
      <c r="AK101" s="62">
        <f>IF(一番最初に入力!$F$17="有",$AB101+$AE101,0)</f>
        <v>0</v>
      </c>
      <c r="AL101" s="170">
        <f>IF(一番最初に入力!$F$18="有",AC101+AF101+AH101,0)</f>
        <v>0</v>
      </c>
      <c r="AM101" s="241">
        <f t="shared" si="38"/>
        <v>0</v>
      </c>
      <c r="AN101" s="627"/>
      <c r="AO101" s="628"/>
      <c r="AP101" s="629"/>
      <c r="AQ101" s="65"/>
    </row>
    <row r="102" spans="1:43" ht="21.75" customHeight="1" x14ac:dyDescent="0.15">
      <c r="A102" s="66">
        <f t="shared" si="34"/>
        <v>66</v>
      </c>
      <c r="B102" s="630"/>
      <c r="C102" s="631"/>
      <c r="D102" s="632"/>
      <c r="E102" s="189"/>
      <c r="F102" s="182"/>
      <c r="G102" s="179"/>
      <c r="H102" s="72" t="s">
        <v>39</v>
      </c>
      <c r="I102" s="186"/>
      <c r="J102" s="73" t="s">
        <v>79</v>
      </c>
      <c r="K102" s="182"/>
      <c r="L102" s="202"/>
      <c r="M102" s="69" t="str">
        <f t="shared" si="28"/>
        <v/>
      </c>
      <c r="N102" s="192"/>
      <c r="O102" s="193"/>
      <c r="P102" s="70">
        <f t="shared" si="29"/>
        <v>0</v>
      </c>
      <c r="Q102" s="70">
        <f t="shared" si="31"/>
        <v>0</v>
      </c>
      <c r="R102" s="194"/>
      <c r="S102" s="62">
        <f t="shared" si="30"/>
        <v>0</v>
      </c>
      <c r="T102" s="62">
        <f t="shared" si="32"/>
        <v>0</v>
      </c>
      <c r="U102" s="195"/>
      <c r="V102" s="315">
        <f t="shared" si="33"/>
        <v>0</v>
      </c>
      <c r="W102" s="62">
        <f t="shared" si="35"/>
        <v>0</v>
      </c>
      <c r="X102" s="195"/>
      <c r="Y102" s="195"/>
      <c r="Z102" s="71">
        <f t="shared" si="39"/>
        <v>0</v>
      </c>
      <c r="AA102" s="196"/>
      <c r="AB102" s="197"/>
      <c r="AC102" s="266"/>
      <c r="AD102" s="266"/>
      <c r="AE102" s="267"/>
      <c r="AF102" s="198"/>
      <c r="AG102" s="199"/>
      <c r="AH102" s="199"/>
      <c r="AI102" s="64">
        <f t="shared" si="37"/>
        <v>0</v>
      </c>
      <c r="AJ102" s="195"/>
      <c r="AK102" s="62">
        <f>IF(一番最初に入力!$F$17="有",$AB102+$AE102,0)</f>
        <v>0</v>
      </c>
      <c r="AL102" s="170">
        <f>IF(一番最初に入力!$F$18="有",AC102+AF102+AH102,0)</f>
        <v>0</v>
      </c>
      <c r="AM102" s="241">
        <f t="shared" si="38"/>
        <v>0</v>
      </c>
      <c r="AN102" s="627"/>
      <c r="AO102" s="628"/>
      <c r="AP102" s="629"/>
      <c r="AQ102" s="65"/>
    </row>
    <row r="103" spans="1:43" ht="21.75" customHeight="1" x14ac:dyDescent="0.15">
      <c r="A103" s="66">
        <f t="shared" si="34"/>
        <v>67</v>
      </c>
      <c r="B103" s="630"/>
      <c r="C103" s="631"/>
      <c r="D103" s="632"/>
      <c r="E103" s="189"/>
      <c r="F103" s="182"/>
      <c r="G103" s="179"/>
      <c r="H103" s="72" t="s">
        <v>39</v>
      </c>
      <c r="I103" s="186"/>
      <c r="J103" s="73" t="s">
        <v>79</v>
      </c>
      <c r="K103" s="182"/>
      <c r="L103" s="202"/>
      <c r="M103" s="69" t="str">
        <f t="shared" si="28"/>
        <v/>
      </c>
      <c r="N103" s="192"/>
      <c r="O103" s="193"/>
      <c r="P103" s="70">
        <f t="shared" si="29"/>
        <v>0</v>
      </c>
      <c r="Q103" s="70">
        <f t="shared" si="31"/>
        <v>0</v>
      </c>
      <c r="R103" s="194"/>
      <c r="S103" s="62">
        <f t="shared" si="30"/>
        <v>0</v>
      </c>
      <c r="T103" s="62">
        <f t="shared" si="32"/>
        <v>0</v>
      </c>
      <c r="U103" s="195"/>
      <c r="V103" s="315">
        <f t="shared" si="33"/>
        <v>0</v>
      </c>
      <c r="W103" s="62">
        <f t="shared" si="35"/>
        <v>0</v>
      </c>
      <c r="X103" s="195"/>
      <c r="Y103" s="195"/>
      <c r="Z103" s="71">
        <f t="shared" si="39"/>
        <v>0</v>
      </c>
      <c r="AA103" s="196"/>
      <c r="AB103" s="197"/>
      <c r="AC103" s="266"/>
      <c r="AD103" s="266"/>
      <c r="AE103" s="267"/>
      <c r="AF103" s="198"/>
      <c r="AG103" s="199"/>
      <c r="AH103" s="199"/>
      <c r="AI103" s="64">
        <f t="shared" si="37"/>
        <v>0</v>
      </c>
      <c r="AJ103" s="195"/>
      <c r="AK103" s="62">
        <f>IF(一番最初に入力!$F$17="有",$AB103+$AE103,0)</f>
        <v>0</v>
      </c>
      <c r="AL103" s="170">
        <f>IF(一番最初に入力!$F$18="有",AC103+AF103+AH103,0)</f>
        <v>0</v>
      </c>
      <c r="AM103" s="241">
        <f t="shared" si="38"/>
        <v>0</v>
      </c>
      <c r="AN103" s="627"/>
      <c r="AO103" s="628"/>
      <c r="AP103" s="629"/>
      <c r="AQ103" s="65"/>
    </row>
    <row r="104" spans="1:43" ht="21.75" customHeight="1" x14ac:dyDescent="0.15">
      <c r="A104" s="66">
        <f t="shared" si="34"/>
        <v>68</v>
      </c>
      <c r="B104" s="630"/>
      <c r="C104" s="631"/>
      <c r="D104" s="632"/>
      <c r="E104" s="189"/>
      <c r="F104" s="182"/>
      <c r="G104" s="179"/>
      <c r="H104" s="72" t="s">
        <v>39</v>
      </c>
      <c r="I104" s="186"/>
      <c r="J104" s="73" t="s">
        <v>79</v>
      </c>
      <c r="K104" s="182"/>
      <c r="L104" s="202"/>
      <c r="M104" s="69" t="str">
        <f t="shared" si="28"/>
        <v/>
      </c>
      <c r="N104" s="192"/>
      <c r="O104" s="193"/>
      <c r="P104" s="70">
        <f t="shared" si="29"/>
        <v>0</v>
      </c>
      <c r="Q104" s="70">
        <f t="shared" si="31"/>
        <v>0</v>
      </c>
      <c r="R104" s="194"/>
      <c r="S104" s="62">
        <f t="shared" si="30"/>
        <v>0</v>
      </c>
      <c r="T104" s="62">
        <f t="shared" si="32"/>
        <v>0</v>
      </c>
      <c r="U104" s="195"/>
      <c r="V104" s="315">
        <f t="shared" si="33"/>
        <v>0</v>
      </c>
      <c r="W104" s="62">
        <f t="shared" si="35"/>
        <v>0</v>
      </c>
      <c r="X104" s="195"/>
      <c r="Y104" s="195"/>
      <c r="Z104" s="71">
        <f t="shared" si="39"/>
        <v>0</v>
      </c>
      <c r="AA104" s="196"/>
      <c r="AB104" s="197"/>
      <c r="AC104" s="266"/>
      <c r="AD104" s="266"/>
      <c r="AE104" s="267"/>
      <c r="AF104" s="198"/>
      <c r="AG104" s="199"/>
      <c r="AH104" s="199"/>
      <c r="AI104" s="64">
        <f t="shared" si="37"/>
        <v>0</v>
      </c>
      <c r="AJ104" s="195"/>
      <c r="AK104" s="62">
        <f>IF(一番最初に入力!$F$17="有",$AB104+$AE104,0)</f>
        <v>0</v>
      </c>
      <c r="AL104" s="170">
        <f>IF(一番最初に入力!$F$18="有",AC104+AF104+AH104,0)</f>
        <v>0</v>
      </c>
      <c r="AM104" s="241">
        <f t="shared" si="38"/>
        <v>0</v>
      </c>
      <c r="AN104" s="627"/>
      <c r="AO104" s="628"/>
      <c r="AP104" s="629"/>
      <c r="AQ104" s="65"/>
    </row>
    <row r="105" spans="1:43" ht="21.75" customHeight="1" x14ac:dyDescent="0.15">
      <c r="A105" s="66">
        <f t="shared" si="34"/>
        <v>69</v>
      </c>
      <c r="B105" s="630"/>
      <c r="C105" s="631"/>
      <c r="D105" s="632"/>
      <c r="E105" s="189"/>
      <c r="F105" s="182"/>
      <c r="G105" s="179"/>
      <c r="H105" s="72" t="s">
        <v>39</v>
      </c>
      <c r="I105" s="186"/>
      <c r="J105" s="73" t="s">
        <v>79</v>
      </c>
      <c r="K105" s="182"/>
      <c r="L105" s="202"/>
      <c r="M105" s="69" t="str">
        <f t="shared" si="28"/>
        <v/>
      </c>
      <c r="N105" s="192"/>
      <c r="O105" s="193"/>
      <c r="P105" s="70">
        <f t="shared" si="29"/>
        <v>0</v>
      </c>
      <c r="Q105" s="70">
        <f t="shared" si="31"/>
        <v>0</v>
      </c>
      <c r="R105" s="194"/>
      <c r="S105" s="62">
        <f t="shared" si="30"/>
        <v>0</v>
      </c>
      <c r="T105" s="62">
        <f t="shared" si="32"/>
        <v>0</v>
      </c>
      <c r="U105" s="195"/>
      <c r="V105" s="315">
        <f t="shared" si="33"/>
        <v>0</v>
      </c>
      <c r="W105" s="62">
        <f t="shared" si="35"/>
        <v>0</v>
      </c>
      <c r="X105" s="195"/>
      <c r="Y105" s="195"/>
      <c r="Z105" s="71">
        <f t="shared" si="39"/>
        <v>0</v>
      </c>
      <c r="AA105" s="196"/>
      <c r="AB105" s="197"/>
      <c r="AC105" s="266"/>
      <c r="AD105" s="266"/>
      <c r="AE105" s="267"/>
      <c r="AF105" s="198"/>
      <c r="AG105" s="199"/>
      <c r="AH105" s="199"/>
      <c r="AI105" s="64">
        <f t="shared" si="37"/>
        <v>0</v>
      </c>
      <c r="AJ105" s="195"/>
      <c r="AK105" s="62">
        <f>IF(一番最初に入力!$F$17="有",$AB105+$AE105,0)</f>
        <v>0</v>
      </c>
      <c r="AL105" s="170">
        <f>IF(一番最初に入力!$F$18="有",AC105+AF105+AH105,0)</f>
        <v>0</v>
      </c>
      <c r="AM105" s="241">
        <f t="shared" si="38"/>
        <v>0</v>
      </c>
      <c r="AN105" s="627"/>
      <c r="AO105" s="628"/>
      <c r="AP105" s="629"/>
      <c r="AQ105" s="65"/>
    </row>
    <row r="106" spans="1:43" ht="21.75" customHeight="1" x14ac:dyDescent="0.15">
      <c r="A106" s="66">
        <f t="shared" si="34"/>
        <v>70</v>
      </c>
      <c r="B106" s="630"/>
      <c r="C106" s="631"/>
      <c r="D106" s="632"/>
      <c r="E106" s="189"/>
      <c r="F106" s="182"/>
      <c r="G106" s="179"/>
      <c r="H106" s="72" t="s">
        <v>39</v>
      </c>
      <c r="I106" s="186"/>
      <c r="J106" s="73" t="s">
        <v>79</v>
      </c>
      <c r="K106" s="182"/>
      <c r="L106" s="202"/>
      <c r="M106" s="69" t="str">
        <f t="shared" si="28"/>
        <v/>
      </c>
      <c r="N106" s="192"/>
      <c r="O106" s="193"/>
      <c r="P106" s="70">
        <f t="shared" si="29"/>
        <v>0</v>
      </c>
      <c r="Q106" s="70">
        <f t="shared" si="31"/>
        <v>0</v>
      </c>
      <c r="R106" s="194"/>
      <c r="S106" s="62">
        <f t="shared" si="30"/>
        <v>0</v>
      </c>
      <c r="T106" s="62">
        <f t="shared" si="32"/>
        <v>0</v>
      </c>
      <c r="U106" s="195"/>
      <c r="V106" s="315">
        <f t="shared" si="33"/>
        <v>0</v>
      </c>
      <c r="W106" s="62">
        <f t="shared" si="35"/>
        <v>0</v>
      </c>
      <c r="X106" s="195"/>
      <c r="Y106" s="195"/>
      <c r="Z106" s="71">
        <f t="shared" si="39"/>
        <v>0</v>
      </c>
      <c r="AA106" s="196"/>
      <c r="AB106" s="197"/>
      <c r="AC106" s="266"/>
      <c r="AD106" s="266"/>
      <c r="AE106" s="267"/>
      <c r="AF106" s="198"/>
      <c r="AG106" s="199"/>
      <c r="AH106" s="199"/>
      <c r="AI106" s="64">
        <f t="shared" si="37"/>
        <v>0</v>
      </c>
      <c r="AJ106" s="195"/>
      <c r="AK106" s="62">
        <f>IF(一番最初に入力!$F$17="有",$AB106+$AE106,0)</f>
        <v>0</v>
      </c>
      <c r="AL106" s="170">
        <f>IF(一番最初に入力!$F$18="有",AC106+AF106+AH106,0)</f>
        <v>0</v>
      </c>
      <c r="AM106" s="241">
        <f t="shared" si="38"/>
        <v>0</v>
      </c>
      <c r="AN106" s="627"/>
      <c r="AO106" s="628"/>
      <c r="AP106" s="629"/>
      <c r="AQ106" s="65"/>
    </row>
    <row r="107" spans="1:43" ht="21.75" customHeight="1" x14ac:dyDescent="0.15">
      <c r="A107" s="66">
        <f t="shared" si="34"/>
        <v>71</v>
      </c>
      <c r="B107" s="630"/>
      <c r="C107" s="631"/>
      <c r="D107" s="632"/>
      <c r="E107" s="189"/>
      <c r="F107" s="182"/>
      <c r="G107" s="179"/>
      <c r="H107" s="72" t="s">
        <v>39</v>
      </c>
      <c r="I107" s="186"/>
      <c r="J107" s="73" t="s">
        <v>79</v>
      </c>
      <c r="K107" s="182"/>
      <c r="L107" s="202"/>
      <c r="M107" s="69" t="str">
        <f t="shared" si="28"/>
        <v/>
      </c>
      <c r="N107" s="192"/>
      <c r="O107" s="193"/>
      <c r="P107" s="70">
        <f t="shared" si="29"/>
        <v>0</v>
      </c>
      <c r="Q107" s="70">
        <f t="shared" si="31"/>
        <v>0</v>
      </c>
      <c r="R107" s="194"/>
      <c r="S107" s="62">
        <f t="shared" si="30"/>
        <v>0</v>
      </c>
      <c r="T107" s="62">
        <f t="shared" si="32"/>
        <v>0</v>
      </c>
      <c r="U107" s="195"/>
      <c r="V107" s="315">
        <f t="shared" si="33"/>
        <v>0</v>
      </c>
      <c r="W107" s="62">
        <f t="shared" si="35"/>
        <v>0</v>
      </c>
      <c r="X107" s="195"/>
      <c r="Y107" s="195"/>
      <c r="Z107" s="71">
        <f t="shared" si="36"/>
        <v>0</v>
      </c>
      <c r="AA107" s="196"/>
      <c r="AB107" s="197"/>
      <c r="AC107" s="266"/>
      <c r="AD107" s="266"/>
      <c r="AE107" s="267"/>
      <c r="AF107" s="198"/>
      <c r="AG107" s="199"/>
      <c r="AH107" s="199"/>
      <c r="AI107" s="64">
        <f t="shared" si="37"/>
        <v>0</v>
      </c>
      <c r="AJ107" s="195"/>
      <c r="AK107" s="62">
        <f>IF(一番最初に入力!$F$17="有",$AB107+$AE107,0)</f>
        <v>0</v>
      </c>
      <c r="AL107" s="170">
        <f>IF(一番最初に入力!$F$18="有",AC107+AF107+AH107,0)</f>
        <v>0</v>
      </c>
      <c r="AM107" s="241">
        <f t="shared" si="38"/>
        <v>0</v>
      </c>
      <c r="AN107" s="627"/>
      <c r="AO107" s="628"/>
      <c r="AP107" s="629"/>
      <c r="AQ107" s="65"/>
    </row>
    <row r="108" spans="1:43" ht="21.75" customHeight="1" x14ac:dyDescent="0.15">
      <c r="A108" s="66">
        <f t="shared" si="34"/>
        <v>72</v>
      </c>
      <c r="B108" s="630"/>
      <c r="C108" s="631"/>
      <c r="D108" s="632"/>
      <c r="E108" s="189"/>
      <c r="F108" s="182"/>
      <c r="G108" s="179"/>
      <c r="H108" s="72" t="s">
        <v>39</v>
      </c>
      <c r="I108" s="186"/>
      <c r="J108" s="73" t="s">
        <v>79</v>
      </c>
      <c r="K108" s="182"/>
      <c r="L108" s="202"/>
      <c r="M108" s="69" t="str">
        <f t="shared" si="28"/>
        <v/>
      </c>
      <c r="N108" s="192"/>
      <c r="O108" s="193"/>
      <c r="P108" s="70">
        <f t="shared" si="29"/>
        <v>0</v>
      </c>
      <c r="Q108" s="70">
        <f t="shared" si="31"/>
        <v>0</v>
      </c>
      <c r="R108" s="194"/>
      <c r="S108" s="62">
        <f t="shared" si="30"/>
        <v>0</v>
      </c>
      <c r="T108" s="62">
        <f t="shared" si="32"/>
        <v>0</v>
      </c>
      <c r="U108" s="195"/>
      <c r="V108" s="315">
        <f t="shared" si="33"/>
        <v>0</v>
      </c>
      <c r="W108" s="62">
        <f t="shared" si="35"/>
        <v>0</v>
      </c>
      <c r="X108" s="195"/>
      <c r="Y108" s="195"/>
      <c r="Z108" s="71">
        <f t="shared" si="36"/>
        <v>0</v>
      </c>
      <c r="AA108" s="196"/>
      <c r="AB108" s="197"/>
      <c r="AC108" s="266"/>
      <c r="AD108" s="266"/>
      <c r="AE108" s="267"/>
      <c r="AF108" s="198"/>
      <c r="AG108" s="199"/>
      <c r="AH108" s="199"/>
      <c r="AI108" s="64">
        <f t="shared" si="37"/>
        <v>0</v>
      </c>
      <c r="AJ108" s="195"/>
      <c r="AK108" s="62">
        <f>IF(一番最初に入力!$F$17="有",$AB108+$AE108,0)</f>
        <v>0</v>
      </c>
      <c r="AL108" s="170">
        <f>IF(一番最初に入力!$F$18="有",AC108+AF108+AH108,0)</f>
        <v>0</v>
      </c>
      <c r="AM108" s="241">
        <f t="shared" si="38"/>
        <v>0</v>
      </c>
      <c r="AN108" s="627"/>
      <c r="AO108" s="628"/>
      <c r="AP108" s="629"/>
      <c r="AQ108" s="65"/>
    </row>
    <row r="109" spans="1:43" ht="21.75" customHeight="1" x14ac:dyDescent="0.15">
      <c r="A109" s="66">
        <f t="shared" si="34"/>
        <v>73</v>
      </c>
      <c r="B109" s="630"/>
      <c r="C109" s="631"/>
      <c r="D109" s="632"/>
      <c r="E109" s="189"/>
      <c r="F109" s="182"/>
      <c r="G109" s="179"/>
      <c r="H109" s="72" t="s">
        <v>39</v>
      </c>
      <c r="I109" s="186"/>
      <c r="J109" s="73" t="s">
        <v>79</v>
      </c>
      <c r="K109" s="182"/>
      <c r="L109" s="202"/>
      <c r="M109" s="69" t="str">
        <f t="shared" si="28"/>
        <v/>
      </c>
      <c r="N109" s="192"/>
      <c r="O109" s="193"/>
      <c r="P109" s="70">
        <f t="shared" si="29"/>
        <v>0</v>
      </c>
      <c r="Q109" s="70">
        <f t="shared" si="31"/>
        <v>0</v>
      </c>
      <c r="R109" s="194"/>
      <c r="S109" s="62">
        <f t="shared" si="30"/>
        <v>0</v>
      </c>
      <c r="T109" s="62">
        <f t="shared" si="32"/>
        <v>0</v>
      </c>
      <c r="U109" s="195"/>
      <c r="V109" s="315">
        <f t="shared" si="33"/>
        <v>0</v>
      </c>
      <c r="W109" s="62">
        <f t="shared" si="35"/>
        <v>0</v>
      </c>
      <c r="X109" s="195"/>
      <c r="Y109" s="195"/>
      <c r="Z109" s="71">
        <f t="shared" si="36"/>
        <v>0</v>
      </c>
      <c r="AA109" s="196"/>
      <c r="AB109" s="197"/>
      <c r="AC109" s="266"/>
      <c r="AD109" s="266"/>
      <c r="AE109" s="267"/>
      <c r="AF109" s="198"/>
      <c r="AG109" s="199"/>
      <c r="AH109" s="199"/>
      <c r="AI109" s="64">
        <f t="shared" si="37"/>
        <v>0</v>
      </c>
      <c r="AJ109" s="195"/>
      <c r="AK109" s="62">
        <f>IF(一番最初に入力!$F$17="有",$AB109+$AE109,0)</f>
        <v>0</v>
      </c>
      <c r="AL109" s="170">
        <f>IF(一番最初に入力!$F$18="有",AC109+AF109+AH109,0)</f>
        <v>0</v>
      </c>
      <c r="AM109" s="241">
        <f t="shared" si="38"/>
        <v>0</v>
      </c>
      <c r="AN109" s="627"/>
      <c r="AO109" s="628"/>
      <c r="AP109" s="629"/>
      <c r="AQ109" s="65"/>
    </row>
    <row r="110" spans="1:43" ht="21.75" customHeight="1" x14ac:dyDescent="0.15">
      <c r="A110" s="66">
        <f t="shared" si="34"/>
        <v>74</v>
      </c>
      <c r="B110" s="630"/>
      <c r="C110" s="631"/>
      <c r="D110" s="632"/>
      <c r="E110" s="189"/>
      <c r="F110" s="182"/>
      <c r="G110" s="179"/>
      <c r="H110" s="72" t="s">
        <v>39</v>
      </c>
      <c r="I110" s="186"/>
      <c r="J110" s="73" t="s">
        <v>79</v>
      </c>
      <c r="K110" s="182"/>
      <c r="L110" s="202"/>
      <c r="M110" s="69" t="str">
        <f t="shared" si="28"/>
        <v/>
      </c>
      <c r="N110" s="192"/>
      <c r="O110" s="193"/>
      <c r="P110" s="70">
        <f t="shared" si="29"/>
        <v>0</v>
      </c>
      <c r="Q110" s="70">
        <f t="shared" si="31"/>
        <v>0</v>
      </c>
      <c r="R110" s="194"/>
      <c r="S110" s="62">
        <f t="shared" si="30"/>
        <v>0</v>
      </c>
      <c r="T110" s="62">
        <f t="shared" si="32"/>
        <v>0</v>
      </c>
      <c r="U110" s="195"/>
      <c r="V110" s="315">
        <f t="shared" si="33"/>
        <v>0</v>
      </c>
      <c r="W110" s="62">
        <f t="shared" si="35"/>
        <v>0</v>
      </c>
      <c r="X110" s="195"/>
      <c r="Y110" s="195"/>
      <c r="Z110" s="71">
        <f t="shared" si="36"/>
        <v>0</v>
      </c>
      <c r="AA110" s="196"/>
      <c r="AB110" s="197"/>
      <c r="AC110" s="266"/>
      <c r="AD110" s="266"/>
      <c r="AE110" s="267"/>
      <c r="AF110" s="198"/>
      <c r="AG110" s="199"/>
      <c r="AH110" s="199"/>
      <c r="AI110" s="64">
        <f t="shared" si="37"/>
        <v>0</v>
      </c>
      <c r="AJ110" s="195"/>
      <c r="AK110" s="62">
        <f>IF(一番最初に入力!$F$17="有",$AB110+$AE110,0)</f>
        <v>0</v>
      </c>
      <c r="AL110" s="170">
        <f>IF(一番最初に入力!$F$18="有",AC110+AF110+AH110,0)</f>
        <v>0</v>
      </c>
      <c r="AM110" s="241">
        <f t="shared" si="38"/>
        <v>0</v>
      </c>
      <c r="AN110" s="627"/>
      <c r="AO110" s="628"/>
      <c r="AP110" s="629"/>
      <c r="AQ110" s="65"/>
    </row>
    <row r="111" spans="1:43" ht="21.75" customHeight="1" x14ac:dyDescent="0.15">
      <c r="A111" s="66">
        <f t="shared" si="34"/>
        <v>75</v>
      </c>
      <c r="B111" s="630"/>
      <c r="C111" s="631"/>
      <c r="D111" s="632"/>
      <c r="E111" s="189"/>
      <c r="F111" s="182"/>
      <c r="G111" s="179"/>
      <c r="H111" s="72" t="s">
        <v>39</v>
      </c>
      <c r="I111" s="186"/>
      <c r="J111" s="73" t="s">
        <v>79</v>
      </c>
      <c r="K111" s="182"/>
      <c r="L111" s="202"/>
      <c r="M111" s="69" t="str">
        <f t="shared" si="28"/>
        <v/>
      </c>
      <c r="N111" s="192"/>
      <c r="O111" s="193"/>
      <c r="P111" s="70">
        <f t="shared" si="29"/>
        <v>0</v>
      </c>
      <c r="Q111" s="70">
        <f t="shared" si="31"/>
        <v>0</v>
      </c>
      <c r="R111" s="194"/>
      <c r="S111" s="62">
        <f t="shared" si="30"/>
        <v>0</v>
      </c>
      <c r="T111" s="62">
        <f t="shared" si="32"/>
        <v>0</v>
      </c>
      <c r="U111" s="195"/>
      <c r="V111" s="315">
        <f t="shared" si="33"/>
        <v>0</v>
      </c>
      <c r="W111" s="62">
        <f t="shared" si="35"/>
        <v>0</v>
      </c>
      <c r="X111" s="195"/>
      <c r="Y111" s="195"/>
      <c r="Z111" s="71">
        <f t="shared" si="36"/>
        <v>0</v>
      </c>
      <c r="AA111" s="196"/>
      <c r="AB111" s="197"/>
      <c r="AC111" s="266"/>
      <c r="AD111" s="266"/>
      <c r="AE111" s="267"/>
      <c r="AF111" s="198"/>
      <c r="AG111" s="199"/>
      <c r="AH111" s="199"/>
      <c r="AI111" s="64">
        <f t="shared" si="37"/>
        <v>0</v>
      </c>
      <c r="AJ111" s="195"/>
      <c r="AK111" s="62">
        <f>IF(一番最初に入力!$F$17="有",$AB111+$AE111,0)</f>
        <v>0</v>
      </c>
      <c r="AL111" s="170">
        <f>IF(一番最初に入力!$F$18="有",AC111+AF111+AH111,0)</f>
        <v>0</v>
      </c>
      <c r="AM111" s="241">
        <f t="shared" si="38"/>
        <v>0</v>
      </c>
      <c r="AN111" s="627"/>
      <c r="AO111" s="628"/>
      <c r="AP111" s="629"/>
      <c r="AQ111" s="65"/>
    </row>
    <row r="112" spans="1:43" ht="21.75" customHeight="1" x14ac:dyDescent="0.15">
      <c r="A112" s="66">
        <f t="shared" si="34"/>
        <v>76</v>
      </c>
      <c r="B112" s="630"/>
      <c r="C112" s="631"/>
      <c r="D112" s="632"/>
      <c r="E112" s="189"/>
      <c r="F112" s="182"/>
      <c r="G112" s="179"/>
      <c r="H112" s="72" t="s">
        <v>39</v>
      </c>
      <c r="I112" s="186"/>
      <c r="J112" s="73" t="s">
        <v>79</v>
      </c>
      <c r="K112" s="182"/>
      <c r="L112" s="202"/>
      <c r="M112" s="69" t="str">
        <f t="shared" si="28"/>
        <v/>
      </c>
      <c r="N112" s="192"/>
      <c r="O112" s="193"/>
      <c r="P112" s="70">
        <f t="shared" si="29"/>
        <v>0</v>
      </c>
      <c r="Q112" s="70">
        <f t="shared" si="31"/>
        <v>0</v>
      </c>
      <c r="R112" s="194"/>
      <c r="S112" s="62">
        <f t="shared" si="30"/>
        <v>0</v>
      </c>
      <c r="T112" s="62">
        <f t="shared" si="32"/>
        <v>0</v>
      </c>
      <c r="U112" s="195"/>
      <c r="V112" s="315">
        <f t="shared" si="33"/>
        <v>0</v>
      </c>
      <c r="W112" s="62">
        <f t="shared" si="35"/>
        <v>0</v>
      </c>
      <c r="X112" s="195"/>
      <c r="Y112" s="195"/>
      <c r="Z112" s="71">
        <f t="shared" si="36"/>
        <v>0</v>
      </c>
      <c r="AA112" s="196"/>
      <c r="AB112" s="197"/>
      <c r="AC112" s="266"/>
      <c r="AD112" s="266"/>
      <c r="AE112" s="267"/>
      <c r="AF112" s="198"/>
      <c r="AG112" s="199"/>
      <c r="AH112" s="199"/>
      <c r="AI112" s="64">
        <f t="shared" si="37"/>
        <v>0</v>
      </c>
      <c r="AJ112" s="195"/>
      <c r="AK112" s="62">
        <f>IF(一番最初に入力!$F$17="有",$AB112+$AE112,0)</f>
        <v>0</v>
      </c>
      <c r="AL112" s="170">
        <f>IF(一番最初に入力!$F$18="有",AC112+AF112+AH112,0)</f>
        <v>0</v>
      </c>
      <c r="AM112" s="241">
        <f t="shared" si="38"/>
        <v>0</v>
      </c>
      <c r="AN112" s="627"/>
      <c r="AO112" s="628"/>
      <c r="AP112" s="629"/>
      <c r="AQ112" s="65"/>
    </row>
    <row r="113" spans="1:45" ht="21.75" customHeight="1" x14ac:dyDescent="0.15">
      <c r="A113" s="66">
        <f t="shared" si="34"/>
        <v>77</v>
      </c>
      <c r="B113" s="630"/>
      <c r="C113" s="631"/>
      <c r="D113" s="632"/>
      <c r="E113" s="189"/>
      <c r="F113" s="182"/>
      <c r="G113" s="179"/>
      <c r="H113" s="72" t="s">
        <v>39</v>
      </c>
      <c r="I113" s="186"/>
      <c r="J113" s="73" t="s">
        <v>79</v>
      </c>
      <c r="K113" s="182"/>
      <c r="L113" s="202"/>
      <c r="M113" s="69" t="str">
        <f t="shared" si="28"/>
        <v/>
      </c>
      <c r="N113" s="192"/>
      <c r="O113" s="193"/>
      <c r="P113" s="70">
        <f t="shared" si="29"/>
        <v>0</v>
      </c>
      <c r="Q113" s="70">
        <f t="shared" si="31"/>
        <v>0</v>
      </c>
      <c r="R113" s="194"/>
      <c r="S113" s="62">
        <f t="shared" si="30"/>
        <v>0</v>
      </c>
      <c r="T113" s="62">
        <f t="shared" si="32"/>
        <v>0</v>
      </c>
      <c r="U113" s="195"/>
      <c r="V113" s="315">
        <f t="shared" si="33"/>
        <v>0</v>
      </c>
      <c r="W113" s="62">
        <f t="shared" si="35"/>
        <v>0</v>
      </c>
      <c r="X113" s="195"/>
      <c r="Y113" s="195"/>
      <c r="Z113" s="71">
        <f t="shared" si="36"/>
        <v>0</v>
      </c>
      <c r="AA113" s="196"/>
      <c r="AB113" s="197"/>
      <c r="AC113" s="266"/>
      <c r="AD113" s="266"/>
      <c r="AE113" s="267"/>
      <c r="AF113" s="198"/>
      <c r="AG113" s="199"/>
      <c r="AH113" s="199"/>
      <c r="AI113" s="64">
        <f t="shared" si="37"/>
        <v>0</v>
      </c>
      <c r="AJ113" s="195"/>
      <c r="AK113" s="62">
        <f>IF(一番最初に入力!$F$17="有",$AB113+$AE113,0)</f>
        <v>0</v>
      </c>
      <c r="AL113" s="170">
        <f>IF(一番最初に入力!$F$18="有",AC113+AF113+AH113,0)</f>
        <v>0</v>
      </c>
      <c r="AM113" s="241">
        <f t="shared" si="38"/>
        <v>0</v>
      </c>
      <c r="AN113" s="627"/>
      <c r="AO113" s="628"/>
      <c r="AP113" s="629"/>
      <c r="AQ113" s="65"/>
    </row>
    <row r="114" spans="1:45" ht="21.75" customHeight="1" x14ac:dyDescent="0.15">
      <c r="A114" s="66">
        <f t="shared" si="34"/>
        <v>78</v>
      </c>
      <c r="B114" s="630"/>
      <c r="C114" s="631"/>
      <c r="D114" s="632"/>
      <c r="E114" s="189"/>
      <c r="F114" s="182"/>
      <c r="G114" s="179"/>
      <c r="H114" s="72" t="s">
        <v>39</v>
      </c>
      <c r="I114" s="186"/>
      <c r="J114" s="73" t="s">
        <v>79</v>
      </c>
      <c r="K114" s="182"/>
      <c r="L114" s="202"/>
      <c r="M114" s="69" t="str">
        <f t="shared" si="28"/>
        <v/>
      </c>
      <c r="N114" s="192"/>
      <c r="O114" s="193"/>
      <c r="P114" s="70">
        <f t="shared" si="29"/>
        <v>0</v>
      </c>
      <c r="Q114" s="70">
        <f t="shared" si="31"/>
        <v>0</v>
      </c>
      <c r="R114" s="194"/>
      <c r="S114" s="62">
        <f t="shared" si="30"/>
        <v>0</v>
      </c>
      <c r="T114" s="62">
        <f t="shared" si="32"/>
        <v>0</v>
      </c>
      <c r="U114" s="195"/>
      <c r="V114" s="315">
        <f t="shared" si="33"/>
        <v>0</v>
      </c>
      <c r="W114" s="62">
        <f t="shared" si="35"/>
        <v>0</v>
      </c>
      <c r="X114" s="195"/>
      <c r="Y114" s="195"/>
      <c r="Z114" s="71">
        <f t="shared" si="36"/>
        <v>0</v>
      </c>
      <c r="AA114" s="196"/>
      <c r="AB114" s="197"/>
      <c r="AC114" s="266"/>
      <c r="AD114" s="266"/>
      <c r="AE114" s="267"/>
      <c r="AF114" s="198"/>
      <c r="AG114" s="199"/>
      <c r="AH114" s="199"/>
      <c r="AI114" s="64">
        <f t="shared" si="37"/>
        <v>0</v>
      </c>
      <c r="AJ114" s="195"/>
      <c r="AK114" s="62">
        <f>IF(一番最初に入力!$F$17="有",$AB114+$AE114,0)</f>
        <v>0</v>
      </c>
      <c r="AL114" s="170">
        <f>IF(一番最初に入力!$F$18="有",AC114+AF114+AH114,0)</f>
        <v>0</v>
      </c>
      <c r="AM114" s="241">
        <f t="shared" si="38"/>
        <v>0</v>
      </c>
      <c r="AN114" s="627"/>
      <c r="AO114" s="628"/>
      <c r="AP114" s="629"/>
      <c r="AQ114" s="65"/>
    </row>
    <row r="115" spans="1:45" ht="21.75" customHeight="1" x14ac:dyDescent="0.15">
      <c r="A115" s="66">
        <f t="shared" si="34"/>
        <v>79</v>
      </c>
      <c r="B115" s="630"/>
      <c r="C115" s="631"/>
      <c r="D115" s="632"/>
      <c r="E115" s="189"/>
      <c r="F115" s="182"/>
      <c r="G115" s="179"/>
      <c r="H115" s="72" t="s">
        <v>39</v>
      </c>
      <c r="I115" s="186"/>
      <c r="J115" s="73" t="s">
        <v>79</v>
      </c>
      <c r="K115" s="182"/>
      <c r="L115" s="202"/>
      <c r="M115" s="69" t="str">
        <f t="shared" si="28"/>
        <v/>
      </c>
      <c r="N115" s="192"/>
      <c r="O115" s="193"/>
      <c r="P115" s="70">
        <f t="shared" si="29"/>
        <v>0</v>
      </c>
      <c r="Q115" s="70">
        <f t="shared" si="31"/>
        <v>0</v>
      </c>
      <c r="R115" s="194"/>
      <c r="S115" s="62">
        <f t="shared" si="30"/>
        <v>0</v>
      </c>
      <c r="T115" s="62">
        <f t="shared" si="32"/>
        <v>0</v>
      </c>
      <c r="U115" s="195"/>
      <c r="V115" s="315">
        <f t="shared" si="33"/>
        <v>0</v>
      </c>
      <c r="W115" s="62">
        <f t="shared" si="35"/>
        <v>0</v>
      </c>
      <c r="X115" s="195"/>
      <c r="Y115" s="195"/>
      <c r="Z115" s="71">
        <f t="shared" si="36"/>
        <v>0</v>
      </c>
      <c r="AA115" s="196"/>
      <c r="AB115" s="197"/>
      <c r="AC115" s="266"/>
      <c r="AD115" s="266"/>
      <c r="AE115" s="267"/>
      <c r="AF115" s="198"/>
      <c r="AG115" s="199"/>
      <c r="AH115" s="199"/>
      <c r="AI115" s="64">
        <f t="shared" si="37"/>
        <v>0</v>
      </c>
      <c r="AJ115" s="195"/>
      <c r="AK115" s="62">
        <f>IF(一番最初に入力!$F$17="有",$AB115+$AE115,0)</f>
        <v>0</v>
      </c>
      <c r="AL115" s="170">
        <f>IF(一番最初に入力!$F$18="有",AC115+AF115+AH115,0)</f>
        <v>0</v>
      </c>
      <c r="AM115" s="241">
        <f t="shared" si="38"/>
        <v>0</v>
      </c>
      <c r="AN115" s="627"/>
      <c r="AO115" s="628"/>
      <c r="AP115" s="629"/>
      <c r="AQ115" s="65"/>
    </row>
    <row r="116" spans="1:45" ht="21.75" customHeight="1" x14ac:dyDescent="0.15">
      <c r="A116" s="66">
        <f t="shared" si="34"/>
        <v>80</v>
      </c>
      <c r="B116" s="630"/>
      <c r="C116" s="631"/>
      <c r="D116" s="632"/>
      <c r="E116" s="189"/>
      <c r="F116" s="182"/>
      <c r="G116" s="179"/>
      <c r="H116" s="72" t="s">
        <v>39</v>
      </c>
      <c r="I116" s="186"/>
      <c r="J116" s="73" t="s">
        <v>79</v>
      </c>
      <c r="K116" s="182"/>
      <c r="L116" s="202"/>
      <c r="M116" s="69" t="str">
        <f t="shared" si="28"/>
        <v/>
      </c>
      <c r="N116" s="192"/>
      <c r="O116" s="193"/>
      <c r="P116" s="70">
        <f t="shared" si="29"/>
        <v>0</v>
      </c>
      <c r="Q116" s="70">
        <f t="shared" si="31"/>
        <v>0</v>
      </c>
      <c r="R116" s="194"/>
      <c r="S116" s="62">
        <f t="shared" si="30"/>
        <v>0</v>
      </c>
      <c r="T116" s="62">
        <f t="shared" si="32"/>
        <v>0</v>
      </c>
      <c r="U116" s="195"/>
      <c r="V116" s="315">
        <f t="shared" si="33"/>
        <v>0</v>
      </c>
      <c r="W116" s="62">
        <f t="shared" si="35"/>
        <v>0</v>
      </c>
      <c r="X116" s="195"/>
      <c r="Y116" s="195"/>
      <c r="Z116" s="71">
        <f t="shared" si="36"/>
        <v>0</v>
      </c>
      <c r="AA116" s="196"/>
      <c r="AB116" s="197"/>
      <c r="AC116" s="266"/>
      <c r="AD116" s="266"/>
      <c r="AE116" s="267"/>
      <c r="AF116" s="198"/>
      <c r="AG116" s="199"/>
      <c r="AH116" s="199"/>
      <c r="AI116" s="64">
        <f t="shared" si="37"/>
        <v>0</v>
      </c>
      <c r="AJ116" s="195"/>
      <c r="AK116" s="62">
        <f>IF(一番最初に入力!$F$17="有",$AB116+$AE116,0)</f>
        <v>0</v>
      </c>
      <c r="AL116" s="170">
        <f>IF(一番最初に入力!$F$18="有",AC116+AF116+AH116,0)</f>
        <v>0</v>
      </c>
      <c r="AM116" s="241">
        <f t="shared" si="38"/>
        <v>0</v>
      </c>
      <c r="AN116" s="627"/>
      <c r="AO116" s="628"/>
      <c r="AP116" s="629"/>
      <c r="AQ116" s="65"/>
    </row>
    <row r="117" spans="1:45" ht="21.75" customHeight="1" x14ac:dyDescent="0.15">
      <c r="A117" s="66">
        <f t="shared" si="34"/>
        <v>81</v>
      </c>
      <c r="B117" s="630"/>
      <c r="C117" s="631"/>
      <c r="D117" s="632"/>
      <c r="E117" s="189"/>
      <c r="F117" s="182"/>
      <c r="G117" s="179"/>
      <c r="H117" s="72" t="s">
        <v>39</v>
      </c>
      <c r="I117" s="186"/>
      <c r="J117" s="73" t="s">
        <v>79</v>
      </c>
      <c r="K117" s="182"/>
      <c r="L117" s="202"/>
      <c r="M117" s="69" t="str">
        <f t="shared" si="28"/>
        <v/>
      </c>
      <c r="N117" s="192"/>
      <c r="O117" s="193"/>
      <c r="P117" s="70">
        <f t="shared" si="29"/>
        <v>0</v>
      </c>
      <c r="Q117" s="70">
        <f t="shared" si="31"/>
        <v>0</v>
      </c>
      <c r="R117" s="194"/>
      <c r="S117" s="62">
        <f t="shared" si="30"/>
        <v>0</v>
      </c>
      <c r="T117" s="62">
        <f t="shared" si="32"/>
        <v>0</v>
      </c>
      <c r="U117" s="195"/>
      <c r="V117" s="315">
        <f t="shared" si="33"/>
        <v>0</v>
      </c>
      <c r="W117" s="62">
        <f t="shared" si="35"/>
        <v>0</v>
      </c>
      <c r="X117" s="195"/>
      <c r="Y117" s="195"/>
      <c r="Z117" s="71">
        <f t="shared" si="36"/>
        <v>0</v>
      </c>
      <c r="AA117" s="196"/>
      <c r="AB117" s="197"/>
      <c r="AC117" s="266"/>
      <c r="AD117" s="266"/>
      <c r="AE117" s="267"/>
      <c r="AF117" s="198"/>
      <c r="AG117" s="199"/>
      <c r="AH117" s="199"/>
      <c r="AI117" s="64">
        <f t="shared" si="37"/>
        <v>0</v>
      </c>
      <c r="AJ117" s="195"/>
      <c r="AK117" s="62">
        <f>IF(一番最初に入力!$F$17="有",$AB117+$AE117,0)</f>
        <v>0</v>
      </c>
      <c r="AL117" s="170">
        <f>IF(一番最初に入力!$F$18="有",AC117+AF117+AH117,0)</f>
        <v>0</v>
      </c>
      <c r="AM117" s="241">
        <f t="shared" si="38"/>
        <v>0</v>
      </c>
      <c r="AN117" s="627"/>
      <c r="AO117" s="628"/>
      <c r="AP117" s="629"/>
      <c r="AQ117" s="65"/>
    </row>
    <row r="118" spans="1:45" ht="21.75" customHeight="1" x14ac:dyDescent="0.15">
      <c r="A118" s="66">
        <f t="shared" si="34"/>
        <v>82</v>
      </c>
      <c r="B118" s="630"/>
      <c r="C118" s="631"/>
      <c r="D118" s="632"/>
      <c r="E118" s="189"/>
      <c r="F118" s="182"/>
      <c r="G118" s="179"/>
      <c r="H118" s="72" t="s">
        <v>39</v>
      </c>
      <c r="I118" s="186"/>
      <c r="J118" s="73" t="s">
        <v>79</v>
      </c>
      <c r="K118" s="182"/>
      <c r="L118" s="202"/>
      <c r="M118" s="69" t="str">
        <f t="shared" si="28"/>
        <v/>
      </c>
      <c r="N118" s="192"/>
      <c r="O118" s="193"/>
      <c r="P118" s="70">
        <f t="shared" si="29"/>
        <v>0</v>
      </c>
      <c r="Q118" s="70">
        <f t="shared" si="31"/>
        <v>0</v>
      </c>
      <c r="R118" s="194"/>
      <c r="S118" s="62">
        <f t="shared" si="30"/>
        <v>0</v>
      </c>
      <c r="T118" s="62">
        <f t="shared" si="32"/>
        <v>0</v>
      </c>
      <c r="U118" s="195"/>
      <c r="V118" s="315">
        <f t="shared" si="33"/>
        <v>0</v>
      </c>
      <c r="W118" s="62">
        <f t="shared" si="35"/>
        <v>0</v>
      </c>
      <c r="X118" s="195"/>
      <c r="Y118" s="195"/>
      <c r="Z118" s="71">
        <f t="shared" si="36"/>
        <v>0</v>
      </c>
      <c r="AA118" s="196"/>
      <c r="AB118" s="197"/>
      <c r="AC118" s="266"/>
      <c r="AD118" s="266"/>
      <c r="AE118" s="267"/>
      <c r="AF118" s="198"/>
      <c r="AG118" s="199"/>
      <c r="AH118" s="199"/>
      <c r="AI118" s="64">
        <f t="shared" si="37"/>
        <v>0</v>
      </c>
      <c r="AJ118" s="195"/>
      <c r="AK118" s="62">
        <f>IF(一番最初に入力!$F$17="有",$AB118+$AE118,0)</f>
        <v>0</v>
      </c>
      <c r="AL118" s="170">
        <f>IF(一番最初に入力!$F$18="有",AC118+AF118+AH118,0)</f>
        <v>0</v>
      </c>
      <c r="AM118" s="241">
        <f t="shared" si="38"/>
        <v>0</v>
      </c>
      <c r="AN118" s="627"/>
      <c r="AO118" s="628"/>
      <c r="AP118" s="629"/>
      <c r="AQ118" s="65"/>
    </row>
    <row r="119" spans="1:45" ht="21.75" customHeight="1" x14ac:dyDescent="0.15">
      <c r="A119" s="66">
        <f t="shared" si="34"/>
        <v>83</v>
      </c>
      <c r="B119" s="630"/>
      <c r="C119" s="631"/>
      <c r="D119" s="632"/>
      <c r="E119" s="189"/>
      <c r="F119" s="182"/>
      <c r="G119" s="179"/>
      <c r="H119" s="72" t="s">
        <v>39</v>
      </c>
      <c r="I119" s="186"/>
      <c r="J119" s="73" t="s">
        <v>79</v>
      </c>
      <c r="K119" s="182"/>
      <c r="L119" s="202"/>
      <c r="M119" s="69" t="str">
        <f t="shared" si="28"/>
        <v/>
      </c>
      <c r="N119" s="192"/>
      <c r="O119" s="193"/>
      <c r="P119" s="70">
        <f t="shared" si="29"/>
        <v>0</v>
      </c>
      <c r="Q119" s="70">
        <f t="shared" si="31"/>
        <v>0</v>
      </c>
      <c r="R119" s="194"/>
      <c r="S119" s="62">
        <f t="shared" si="30"/>
        <v>0</v>
      </c>
      <c r="T119" s="62">
        <f t="shared" si="32"/>
        <v>0</v>
      </c>
      <c r="U119" s="195"/>
      <c r="V119" s="315">
        <f t="shared" si="33"/>
        <v>0</v>
      </c>
      <c r="W119" s="62">
        <f t="shared" si="35"/>
        <v>0</v>
      </c>
      <c r="X119" s="195"/>
      <c r="Y119" s="195"/>
      <c r="Z119" s="71">
        <f t="shared" si="36"/>
        <v>0</v>
      </c>
      <c r="AA119" s="196"/>
      <c r="AB119" s="197"/>
      <c r="AC119" s="266"/>
      <c r="AD119" s="266"/>
      <c r="AE119" s="267"/>
      <c r="AF119" s="198"/>
      <c r="AG119" s="199"/>
      <c r="AH119" s="199"/>
      <c r="AI119" s="64">
        <f t="shared" si="37"/>
        <v>0</v>
      </c>
      <c r="AJ119" s="195"/>
      <c r="AK119" s="62">
        <f>IF(一番最初に入力!$F$17="有",$AB119+$AE119,0)</f>
        <v>0</v>
      </c>
      <c r="AL119" s="170">
        <f>IF(一番最初に入力!$F$18="有",AC119+AF119+AH119,0)</f>
        <v>0</v>
      </c>
      <c r="AM119" s="241">
        <f t="shared" si="38"/>
        <v>0</v>
      </c>
      <c r="AN119" s="627"/>
      <c r="AO119" s="628"/>
      <c r="AP119" s="629"/>
      <c r="AQ119" s="65"/>
    </row>
    <row r="120" spans="1:45" ht="21.75" customHeight="1" x14ac:dyDescent="0.15">
      <c r="A120" s="66">
        <f t="shared" si="34"/>
        <v>84</v>
      </c>
      <c r="B120" s="630"/>
      <c r="C120" s="631"/>
      <c r="D120" s="632"/>
      <c r="E120" s="189"/>
      <c r="F120" s="182"/>
      <c r="G120" s="179"/>
      <c r="H120" s="72" t="s">
        <v>39</v>
      </c>
      <c r="I120" s="186"/>
      <c r="J120" s="73" t="s">
        <v>79</v>
      </c>
      <c r="K120" s="182"/>
      <c r="L120" s="202"/>
      <c r="M120" s="69" t="str">
        <f t="shared" si="28"/>
        <v/>
      </c>
      <c r="N120" s="192"/>
      <c r="O120" s="193"/>
      <c r="P120" s="70">
        <f t="shared" si="29"/>
        <v>0</v>
      </c>
      <c r="Q120" s="70">
        <f t="shared" si="31"/>
        <v>0</v>
      </c>
      <c r="R120" s="194"/>
      <c r="S120" s="62">
        <f t="shared" si="30"/>
        <v>0</v>
      </c>
      <c r="T120" s="62">
        <f t="shared" si="32"/>
        <v>0</v>
      </c>
      <c r="U120" s="195"/>
      <c r="V120" s="315">
        <f t="shared" si="33"/>
        <v>0</v>
      </c>
      <c r="W120" s="62">
        <f t="shared" si="35"/>
        <v>0</v>
      </c>
      <c r="X120" s="195"/>
      <c r="Y120" s="195"/>
      <c r="Z120" s="71">
        <f t="shared" si="36"/>
        <v>0</v>
      </c>
      <c r="AA120" s="196"/>
      <c r="AB120" s="197"/>
      <c r="AC120" s="266"/>
      <c r="AD120" s="266"/>
      <c r="AE120" s="267"/>
      <c r="AF120" s="198"/>
      <c r="AG120" s="199"/>
      <c r="AH120" s="199"/>
      <c r="AI120" s="64">
        <f t="shared" si="37"/>
        <v>0</v>
      </c>
      <c r="AJ120" s="195"/>
      <c r="AK120" s="62">
        <f>IF(一番最初に入力!$F$17="有",$AB120+$AE120,0)</f>
        <v>0</v>
      </c>
      <c r="AL120" s="170">
        <f>IF(一番最初に入力!$F$18="有",AC120+AF120+AH120,0)</f>
        <v>0</v>
      </c>
      <c r="AM120" s="241">
        <f t="shared" si="38"/>
        <v>0</v>
      </c>
      <c r="AN120" s="627"/>
      <c r="AO120" s="628"/>
      <c r="AP120" s="629"/>
      <c r="AQ120" s="65"/>
    </row>
    <row r="121" spans="1:45" ht="21.75" customHeight="1" x14ac:dyDescent="0.15">
      <c r="A121" s="66">
        <f t="shared" si="34"/>
        <v>85</v>
      </c>
      <c r="B121" s="630"/>
      <c r="C121" s="631"/>
      <c r="D121" s="632"/>
      <c r="E121" s="189"/>
      <c r="F121" s="182"/>
      <c r="G121" s="179"/>
      <c r="H121" s="72" t="s">
        <v>39</v>
      </c>
      <c r="I121" s="186"/>
      <c r="J121" s="73" t="s">
        <v>79</v>
      </c>
      <c r="K121" s="182"/>
      <c r="L121" s="202"/>
      <c r="M121" s="69" t="str">
        <f t="shared" si="28"/>
        <v/>
      </c>
      <c r="N121" s="192"/>
      <c r="O121" s="193"/>
      <c r="P121" s="70">
        <f t="shared" si="29"/>
        <v>0</v>
      </c>
      <c r="Q121" s="70">
        <f t="shared" si="31"/>
        <v>0</v>
      </c>
      <c r="R121" s="194"/>
      <c r="S121" s="62">
        <f t="shared" si="30"/>
        <v>0</v>
      </c>
      <c r="T121" s="62">
        <f t="shared" si="32"/>
        <v>0</v>
      </c>
      <c r="U121" s="195"/>
      <c r="V121" s="315">
        <f t="shared" si="33"/>
        <v>0</v>
      </c>
      <c r="W121" s="62">
        <f t="shared" si="35"/>
        <v>0</v>
      </c>
      <c r="X121" s="195"/>
      <c r="Y121" s="195"/>
      <c r="Z121" s="71">
        <f t="shared" si="36"/>
        <v>0</v>
      </c>
      <c r="AA121" s="196"/>
      <c r="AB121" s="197"/>
      <c r="AC121" s="266"/>
      <c r="AD121" s="266"/>
      <c r="AE121" s="267"/>
      <c r="AF121" s="198"/>
      <c r="AG121" s="199"/>
      <c r="AH121" s="199"/>
      <c r="AI121" s="64">
        <f t="shared" si="37"/>
        <v>0</v>
      </c>
      <c r="AJ121" s="195"/>
      <c r="AK121" s="62">
        <f>IF(一番最初に入力!$F$17="有",$AB121+$AE121,0)</f>
        <v>0</v>
      </c>
      <c r="AL121" s="170">
        <f>IF(一番最初に入力!$F$18="有",AC121+AF121+AH121,0)</f>
        <v>0</v>
      </c>
      <c r="AM121" s="241">
        <f t="shared" si="38"/>
        <v>0</v>
      </c>
      <c r="AN121" s="627"/>
      <c r="AO121" s="628"/>
      <c r="AP121" s="629"/>
      <c r="AQ121" s="65"/>
    </row>
    <row r="122" spans="1:45" ht="21.75" customHeight="1" x14ac:dyDescent="0.15">
      <c r="A122" s="66">
        <f t="shared" si="34"/>
        <v>86</v>
      </c>
      <c r="B122" s="630"/>
      <c r="C122" s="631"/>
      <c r="D122" s="632"/>
      <c r="E122" s="189"/>
      <c r="F122" s="182"/>
      <c r="G122" s="179"/>
      <c r="H122" s="72" t="s">
        <v>39</v>
      </c>
      <c r="I122" s="186"/>
      <c r="J122" s="73" t="s">
        <v>79</v>
      </c>
      <c r="K122" s="182"/>
      <c r="L122" s="202"/>
      <c r="M122" s="69" t="str">
        <f t="shared" si="28"/>
        <v/>
      </c>
      <c r="N122" s="192"/>
      <c r="O122" s="193"/>
      <c r="P122" s="70">
        <f t="shared" si="29"/>
        <v>0</v>
      </c>
      <c r="Q122" s="70">
        <f t="shared" si="31"/>
        <v>0</v>
      </c>
      <c r="R122" s="194"/>
      <c r="S122" s="62">
        <f t="shared" si="30"/>
        <v>0</v>
      </c>
      <c r="T122" s="62">
        <f t="shared" si="32"/>
        <v>0</v>
      </c>
      <c r="U122" s="195"/>
      <c r="V122" s="315">
        <f t="shared" si="33"/>
        <v>0</v>
      </c>
      <c r="W122" s="62">
        <f t="shared" si="35"/>
        <v>0</v>
      </c>
      <c r="X122" s="195"/>
      <c r="Y122" s="195"/>
      <c r="Z122" s="71">
        <f t="shared" si="36"/>
        <v>0</v>
      </c>
      <c r="AA122" s="196"/>
      <c r="AB122" s="197"/>
      <c r="AC122" s="266"/>
      <c r="AD122" s="266"/>
      <c r="AE122" s="267"/>
      <c r="AF122" s="198"/>
      <c r="AG122" s="199"/>
      <c r="AH122" s="199"/>
      <c r="AI122" s="64">
        <f t="shared" si="37"/>
        <v>0</v>
      </c>
      <c r="AJ122" s="195"/>
      <c r="AK122" s="62">
        <f>IF(一番最初に入力!$F$17="有",$AB122+$AE122,0)</f>
        <v>0</v>
      </c>
      <c r="AL122" s="170">
        <f>IF(一番最初に入力!$F$18="有",AC122+AF122+AH122,0)</f>
        <v>0</v>
      </c>
      <c r="AM122" s="241">
        <f t="shared" si="38"/>
        <v>0</v>
      </c>
      <c r="AN122" s="627"/>
      <c r="AO122" s="628"/>
      <c r="AP122" s="629"/>
      <c r="AQ122" s="65"/>
    </row>
    <row r="123" spans="1:45" ht="21.75" customHeight="1" x14ac:dyDescent="0.15">
      <c r="A123" s="66">
        <f t="shared" si="34"/>
        <v>87</v>
      </c>
      <c r="B123" s="630"/>
      <c r="C123" s="631"/>
      <c r="D123" s="632"/>
      <c r="E123" s="189"/>
      <c r="F123" s="182"/>
      <c r="G123" s="179"/>
      <c r="H123" s="72" t="s">
        <v>39</v>
      </c>
      <c r="I123" s="186"/>
      <c r="J123" s="73" t="s">
        <v>79</v>
      </c>
      <c r="K123" s="182"/>
      <c r="L123" s="202"/>
      <c r="M123" s="69" t="str">
        <f t="shared" si="28"/>
        <v/>
      </c>
      <c r="N123" s="192"/>
      <c r="O123" s="193"/>
      <c r="P123" s="70">
        <f t="shared" si="29"/>
        <v>0</v>
      </c>
      <c r="Q123" s="70">
        <f t="shared" si="31"/>
        <v>0</v>
      </c>
      <c r="R123" s="194"/>
      <c r="S123" s="62">
        <f t="shared" si="30"/>
        <v>0</v>
      </c>
      <c r="T123" s="62">
        <f t="shared" si="32"/>
        <v>0</v>
      </c>
      <c r="U123" s="195"/>
      <c r="V123" s="315">
        <f t="shared" si="33"/>
        <v>0</v>
      </c>
      <c r="W123" s="62">
        <f t="shared" si="35"/>
        <v>0</v>
      </c>
      <c r="X123" s="195"/>
      <c r="Y123" s="195"/>
      <c r="Z123" s="71">
        <f t="shared" si="36"/>
        <v>0</v>
      </c>
      <c r="AA123" s="196"/>
      <c r="AB123" s="197"/>
      <c r="AC123" s="266"/>
      <c r="AD123" s="266"/>
      <c r="AE123" s="267"/>
      <c r="AF123" s="198"/>
      <c r="AG123" s="199"/>
      <c r="AH123" s="199"/>
      <c r="AI123" s="64">
        <f t="shared" si="37"/>
        <v>0</v>
      </c>
      <c r="AJ123" s="195"/>
      <c r="AK123" s="62">
        <f>IF(一番最初に入力!$F$17="有",$AB123+$AE123,0)</f>
        <v>0</v>
      </c>
      <c r="AL123" s="170">
        <f>IF(一番最初に入力!$F$18="有",AC123+AF123+AH123,0)</f>
        <v>0</v>
      </c>
      <c r="AM123" s="241">
        <f t="shared" si="38"/>
        <v>0</v>
      </c>
      <c r="AN123" s="627"/>
      <c r="AO123" s="628"/>
      <c r="AP123" s="629"/>
      <c r="AQ123" s="65"/>
    </row>
    <row r="124" spans="1:45" ht="21.75" customHeight="1" x14ac:dyDescent="0.15">
      <c r="A124" s="66">
        <f t="shared" si="34"/>
        <v>88</v>
      </c>
      <c r="B124" s="630"/>
      <c r="C124" s="631"/>
      <c r="D124" s="632"/>
      <c r="E124" s="189"/>
      <c r="F124" s="182"/>
      <c r="G124" s="179"/>
      <c r="H124" s="72" t="s">
        <v>39</v>
      </c>
      <c r="I124" s="186"/>
      <c r="J124" s="73" t="s">
        <v>79</v>
      </c>
      <c r="K124" s="182"/>
      <c r="L124" s="202"/>
      <c r="M124" s="69" t="str">
        <f t="shared" si="28"/>
        <v/>
      </c>
      <c r="N124" s="192"/>
      <c r="O124" s="193"/>
      <c r="P124" s="70">
        <f t="shared" si="29"/>
        <v>0</v>
      </c>
      <c r="Q124" s="70">
        <f t="shared" si="31"/>
        <v>0</v>
      </c>
      <c r="R124" s="194"/>
      <c r="S124" s="62">
        <f t="shared" si="30"/>
        <v>0</v>
      </c>
      <c r="T124" s="62">
        <f t="shared" si="32"/>
        <v>0</v>
      </c>
      <c r="U124" s="195"/>
      <c r="V124" s="315">
        <f t="shared" si="33"/>
        <v>0</v>
      </c>
      <c r="W124" s="62">
        <f t="shared" si="35"/>
        <v>0</v>
      </c>
      <c r="X124" s="195"/>
      <c r="Y124" s="195"/>
      <c r="Z124" s="71">
        <f t="shared" si="36"/>
        <v>0</v>
      </c>
      <c r="AA124" s="196"/>
      <c r="AB124" s="197"/>
      <c r="AC124" s="266"/>
      <c r="AD124" s="266"/>
      <c r="AE124" s="267"/>
      <c r="AF124" s="198"/>
      <c r="AG124" s="199"/>
      <c r="AH124" s="199"/>
      <c r="AI124" s="64">
        <f t="shared" si="37"/>
        <v>0</v>
      </c>
      <c r="AJ124" s="195"/>
      <c r="AK124" s="62">
        <f>IF(一番最初に入力!$F$17="有",$AB124+$AE124,0)</f>
        <v>0</v>
      </c>
      <c r="AL124" s="170">
        <f>IF(一番最初に入力!$F$18="有",AC124+AF124+AH124,0)</f>
        <v>0</v>
      </c>
      <c r="AM124" s="241">
        <f t="shared" si="38"/>
        <v>0</v>
      </c>
      <c r="AN124" s="627"/>
      <c r="AO124" s="628"/>
      <c r="AP124" s="629"/>
      <c r="AQ124" s="65"/>
    </row>
    <row r="125" spans="1:45" ht="21.75" customHeight="1" x14ac:dyDescent="0.15">
      <c r="A125" s="66">
        <f t="shared" si="34"/>
        <v>89</v>
      </c>
      <c r="B125" s="630"/>
      <c r="C125" s="631"/>
      <c r="D125" s="632"/>
      <c r="E125" s="189"/>
      <c r="F125" s="182"/>
      <c r="G125" s="179"/>
      <c r="H125" s="72" t="s">
        <v>39</v>
      </c>
      <c r="I125" s="186"/>
      <c r="J125" s="73" t="s">
        <v>79</v>
      </c>
      <c r="K125" s="182"/>
      <c r="L125" s="202"/>
      <c r="M125" s="69" t="str">
        <f t="shared" si="28"/>
        <v/>
      </c>
      <c r="N125" s="192"/>
      <c r="O125" s="193"/>
      <c r="P125" s="70">
        <f t="shared" si="29"/>
        <v>0</v>
      </c>
      <c r="Q125" s="70">
        <f t="shared" si="31"/>
        <v>0</v>
      </c>
      <c r="R125" s="194"/>
      <c r="S125" s="62">
        <f t="shared" si="30"/>
        <v>0</v>
      </c>
      <c r="T125" s="62">
        <f t="shared" si="32"/>
        <v>0</v>
      </c>
      <c r="U125" s="195"/>
      <c r="V125" s="315">
        <f t="shared" si="33"/>
        <v>0</v>
      </c>
      <c r="W125" s="62">
        <f t="shared" si="35"/>
        <v>0</v>
      </c>
      <c r="X125" s="195"/>
      <c r="Y125" s="195"/>
      <c r="Z125" s="71">
        <f t="shared" si="36"/>
        <v>0</v>
      </c>
      <c r="AA125" s="196"/>
      <c r="AB125" s="197"/>
      <c r="AC125" s="266"/>
      <c r="AD125" s="266"/>
      <c r="AE125" s="267"/>
      <c r="AF125" s="198"/>
      <c r="AG125" s="199"/>
      <c r="AH125" s="199"/>
      <c r="AI125" s="64">
        <f t="shared" si="37"/>
        <v>0</v>
      </c>
      <c r="AJ125" s="195"/>
      <c r="AK125" s="62">
        <f>IF(一番最初に入力!$F$17="有",$AB125+$AE125,0)</f>
        <v>0</v>
      </c>
      <c r="AL125" s="170">
        <f>IF(一番最初に入力!$F$18="有",AC125+AF125+AH125,0)</f>
        <v>0</v>
      </c>
      <c r="AM125" s="241">
        <f t="shared" si="38"/>
        <v>0</v>
      </c>
      <c r="AN125" s="627"/>
      <c r="AO125" s="628"/>
      <c r="AP125" s="629"/>
      <c r="AQ125" s="65"/>
    </row>
    <row r="126" spans="1:45" ht="21.75" customHeight="1" thickBot="1" x14ac:dyDescent="0.2">
      <c r="A126" s="66">
        <f t="shared" si="34"/>
        <v>90</v>
      </c>
      <c r="B126" s="695"/>
      <c r="C126" s="696"/>
      <c r="D126" s="697"/>
      <c r="E126" s="189"/>
      <c r="F126" s="183"/>
      <c r="G126" s="180"/>
      <c r="H126" s="74" t="s">
        <v>39</v>
      </c>
      <c r="I126" s="187"/>
      <c r="J126" s="75" t="s">
        <v>79</v>
      </c>
      <c r="K126" s="182"/>
      <c r="L126" s="203"/>
      <c r="M126" s="76" t="str">
        <f t="shared" si="28"/>
        <v/>
      </c>
      <c r="N126" s="192"/>
      <c r="O126" s="193"/>
      <c r="P126" s="70">
        <f t="shared" si="29"/>
        <v>0</v>
      </c>
      <c r="Q126" s="70">
        <f t="shared" si="31"/>
        <v>0</v>
      </c>
      <c r="R126" s="194"/>
      <c r="S126" s="62">
        <f t="shared" si="30"/>
        <v>0</v>
      </c>
      <c r="T126" s="62">
        <f t="shared" si="32"/>
        <v>0</v>
      </c>
      <c r="U126" s="195"/>
      <c r="V126" s="315">
        <f t="shared" si="33"/>
        <v>0</v>
      </c>
      <c r="W126" s="62">
        <f t="shared" si="35"/>
        <v>0</v>
      </c>
      <c r="X126" s="195"/>
      <c r="Y126" s="195"/>
      <c r="Z126" s="71">
        <f>SUM(W126:X126)</f>
        <v>0</v>
      </c>
      <c r="AA126" s="196"/>
      <c r="AB126" s="197"/>
      <c r="AC126" s="266"/>
      <c r="AD126" s="266"/>
      <c r="AE126" s="267"/>
      <c r="AF126" s="198"/>
      <c r="AG126" s="199"/>
      <c r="AH126" s="199"/>
      <c r="AI126" s="64">
        <f>SUM(AA126:AH126)</f>
        <v>0</v>
      </c>
      <c r="AJ126" s="195"/>
      <c r="AK126" s="62">
        <f>IF(一番最初に入力!$F$17="有",$AB126+$AE126,0)</f>
        <v>0</v>
      </c>
      <c r="AL126" s="170">
        <f>IF(一番最初に入力!$F$18="有",AC126+AF126+AH126,0)</f>
        <v>0</v>
      </c>
      <c r="AM126" s="241">
        <f>AI126-Z126-AJ126-AK126-AL126</f>
        <v>0</v>
      </c>
      <c r="AN126" s="688"/>
      <c r="AO126" s="689"/>
      <c r="AP126" s="690"/>
      <c r="AQ126" s="65"/>
    </row>
    <row r="127" spans="1:45" ht="48" customHeight="1" thickBot="1" x14ac:dyDescent="0.2">
      <c r="A127" s="77"/>
      <c r="B127" s="78"/>
      <c r="C127" s="79"/>
      <c r="D127" s="79"/>
      <c r="E127" s="79"/>
      <c r="F127" s="79"/>
      <c r="G127" s="79"/>
      <c r="H127" s="79"/>
      <c r="I127" s="79"/>
      <c r="J127" s="79"/>
      <c r="K127" s="79"/>
      <c r="L127" s="74"/>
      <c r="M127" s="74"/>
      <c r="N127" s="80" t="s">
        <v>80</v>
      </c>
      <c r="O127" s="81">
        <f t="shared" ref="O127:AK127" si="40">SUM(O82:O126)</f>
        <v>0</v>
      </c>
      <c r="P127" s="82">
        <f t="shared" si="40"/>
        <v>0</v>
      </c>
      <c r="Q127" s="82">
        <f t="shared" si="40"/>
        <v>0</v>
      </c>
      <c r="R127" s="82">
        <f t="shared" si="40"/>
        <v>0</v>
      </c>
      <c r="S127" s="83">
        <f t="shared" si="40"/>
        <v>0</v>
      </c>
      <c r="T127" s="83">
        <f t="shared" si="40"/>
        <v>0</v>
      </c>
      <c r="U127" s="84">
        <f t="shared" si="40"/>
        <v>0</v>
      </c>
      <c r="V127" s="84">
        <f t="shared" si="40"/>
        <v>0</v>
      </c>
      <c r="W127" s="84">
        <f t="shared" si="40"/>
        <v>0</v>
      </c>
      <c r="X127" s="84">
        <f>SUM(X82:X126)</f>
        <v>0</v>
      </c>
      <c r="Y127" s="84">
        <f>SUM(Y82:Y126)</f>
        <v>0</v>
      </c>
      <c r="Z127" s="85">
        <f t="shared" si="40"/>
        <v>0</v>
      </c>
      <c r="AA127" s="86">
        <f t="shared" si="40"/>
        <v>0</v>
      </c>
      <c r="AB127" s="83">
        <f t="shared" si="40"/>
        <v>0</v>
      </c>
      <c r="AC127" s="84">
        <f t="shared" ref="AC127" si="41">SUM(AC82:AC126)</f>
        <v>0</v>
      </c>
      <c r="AD127" s="84">
        <f t="shared" si="40"/>
        <v>0</v>
      </c>
      <c r="AE127" s="268">
        <f t="shared" si="40"/>
        <v>0</v>
      </c>
      <c r="AF127" s="82">
        <f t="shared" ref="AF127" si="42">SUM(AF82:AF126)</f>
        <v>0</v>
      </c>
      <c r="AG127" s="87">
        <f t="shared" si="40"/>
        <v>0</v>
      </c>
      <c r="AH127" s="87">
        <f t="shared" ref="AH127" si="43">SUM(AH82:AH126)</f>
        <v>0</v>
      </c>
      <c r="AI127" s="88">
        <f>SUM(AI82:AI126)</f>
        <v>0</v>
      </c>
      <c r="AJ127" s="84">
        <f t="shared" si="40"/>
        <v>0</v>
      </c>
      <c r="AK127" s="83">
        <f t="shared" si="40"/>
        <v>0</v>
      </c>
      <c r="AL127" s="269">
        <f t="shared" ref="AL127" si="44">SUM(AL82:AL126)</f>
        <v>0</v>
      </c>
      <c r="AM127" s="89">
        <f>SUM(AM82:AM126)</f>
        <v>0</v>
      </c>
      <c r="AN127" s="685"/>
      <c r="AO127" s="686"/>
      <c r="AP127" s="687"/>
      <c r="AQ127" s="90"/>
    </row>
    <row r="128" spans="1:45" ht="48" customHeight="1" thickBot="1" x14ac:dyDescent="0.2">
      <c r="A128" s="77"/>
      <c r="B128" s="78"/>
      <c r="C128" s="79"/>
      <c r="D128" s="79"/>
      <c r="E128" s="79"/>
      <c r="F128" s="79"/>
      <c r="G128" s="79"/>
      <c r="H128" s="239"/>
      <c r="I128" s="239"/>
      <c r="J128" s="239"/>
      <c r="K128" s="239"/>
      <c r="L128" s="239"/>
      <c r="M128" s="239"/>
      <c r="N128" s="242" t="s">
        <v>1081</v>
      </c>
      <c r="O128" s="81">
        <f>SUMIF($E82:$E126,"〇",O82:O126)</f>
        <v>0</v>
      </c>
      <c r="P128" s="82">
        <f t="shared" ref="P128:AK128" si="45">SUMIF($E82:$E126,"〇",P82:P126)</f>
        <v>0</v>
      </c>
      <c r="Q128" s="82">
        <f t="shared" si="45"/>
        <v>0</v>
      </c>
      <c r="R128" s="82">
        <f t="shared" si="45"/>
        <v>0</v>
      </c>
      <c r="S128" s="83">
        <f t="shared" si="45"/>
        <v>0</v>
      </c>
      <c r="T128" s="83">
        <f t="shared" si="45"/>
        <v>0</v>
      </c>
      <c r="U128" s="84">
        <f t="shared" si="45"/>
        <v>0</v>
      </c>
      <c r="V128" s="84">
        <f t="shared" ref="V128" si="46">SUMIF($E82:$E126,"〇",V82:V126)</f>
        <v>0</v>
      </c>
      <c r="W128" s="84">
        <f t="shared" si="45"/>
        <v>0</v>
      </c>
      <c r="X128" s="84">
        <f t="shared" si="45"/>
        <v>0</v>
      </c>
      <c r="Y128" s="84">
        <f t="shared" ref="Y128" si="47">SUMIF($E82:$E126,"〇",Y82:Y126)</f>
        <v>0</v>
      </c>
      <c r="Z128" s="85">
        <f t="shared" si="45"/>
        <v>0</v>
      </c>
      <c r="AA128" s="86">
        <f t="shared" si="45"/>
        <v>0</v>
      </c>
      <c r="AB128" s="83">
        <f t="shared" si="45"/>
        <v>0</v>
      </c>
      <c r="AC128" s="84">
        <f t="shared" ref="AC128" si="48">SUMIF($E82:$E126,"〇",AC82:AC126)</f>
        <v>0</v>
      </c>
      <c r="AD128" s="84">
        <f t="shared" si="45"/>
        <v>0</v>
      </c>
      <c r="AE128" s="268">
        <f t="shared" si="45"/>
        <v>0</v>
      </c>
      <c r="AF128" s="82">
        <f t="shared" ref="AF128" si="49">SUMIF($E82:$E126,"〇",AF82:AF126)</f>
        <v>0</v>
      </c>
      <c r="AG128" s="87">
        <f t="shared" si="45"/>
        <v>0</v>
      </c>
      <c r="AH128" s="87">
        <f t="shared" ref="AH128" si="50">SUMIF($E82:$E126,"〇",AH82:AH126)</f>
        <v>0</v>
      </c>
      <c r="AI128" s="88">
        <f t="shared" si="45"/>
        <v>0</v>
      </c>
      <c r="AJ128" s="84">
        <f t="shared" si="45"/>
        <v>0</v>
      </c>
      <c r="AK128" s="84">
        <f t="shared" si="45"/>
        <v>0</v>
      </c>
      <c r="AL128" s="84">
        <f t="shared" ref="AL128" si="51">SUMIF($E82:$E126,"〇",AL82:AL126)</f>
        <v>0</v>
      </c>
      <c r="AM128" s="89">
        <f>SUMIF($E82:$E126,"〇",AM82:AM126)</f>
        <v>0</v>
      </c>
      <c r="AN128" s="685"/>
      <c r="AO128" s="686"/>
      <c r="AP128" s="687"/>
      <c r="AQ128" s="90"/>
      <c r="AS128" s="173"/>
    </row>
    <row r="129" spans="1:43" ht="49.5" customHeight="1" x14ac:dyDescent="0.15">
      <c r="A129" s="91"/>
      <c r="B129" s="92"/>
      <c r="C129" s="92"/>
      <c r="D129" s="92"/>
      <c r="E129" s="92"/>
      <c r="F129" s="92"/>
      <c r="G129" s="92"/>
      <c r="H129" s="92"/>
      <c r="I129" s="92"/>
      <c r="J129" s="92"/>
      <c r="K129" s="92"/>
      <c r="L129" s="92"/>
      <c r="M129" s="92"/>
      <c r="N129" s="92"/>
      <c r="O129" s="97"/>
      <c r="P129" s="97"/>
      <c r="Q129" s="97"/>
      <c r="R129" s="97"/>
      <c r="S129" s="97"/>
      <c r="T129" s="97"/>
      <c r="U129" s="97"/>
      <c r="V129" s="97"/>
      <c r="W129" s="97"/>
      <c r="X129" s="97"/>
      <c r="Y129" s="97"/>
      <c r="Z129" s="98"/>
      <c r="AA129" s="97"/>
      <c r="AB129" s="97"/>
      <c r="AC129" s="97"/>
      <c r="AD129" s="97"/>
      <c r="AE129" s="97"/>
      <c r="AF129" s="97"/>
      <c r="AG129" s="97"/>
      <c r="AH129" s="97"/>
      <c r="AI129" s="98"/>
      <c r="AJ129" s="97"/>
      <c r="AK129" s="97"/>
      <c r="AL129" s="97"/>
      <c r="AM129" s="698"/>
      <c r="AN129" s="698"/>
      <c r="AO129" s="698"/>
      <c r="AP129" s="90"/>
    </row>
    <row r="130" spans="1:43" ht="24" customHeight="1" x14ac:dyDescent="0.15">
      <c r="A130" s="100" t="s">
        <v>81</v>
      </c>
      <c r="B130" s="101"/>
      <c r="C130" s="101"/>
      <c r="D130" s="101"/>
      <c r="E130" s="101"/>
      <c r="F130" s="101"/>
      <c r="G130" s="101"/>
      <c r="H130" s="101"/>
      <c r="I130" s="101"/>
      <c r="J130" s="101"/>
      <c r="K130" s="101"/>
      <c r="L130" s="101"/>
      <c r="M130" s="101"/>
      <c r="N130" s="101"/>
      <c r="O130" s="101"/>
      <c r="P130" s="101"/>
      <c r="Q130" s="101"/>
      <c r="R130" s="101"/>
      <c r="S130" s="101"/>
      <c r="T130" s="101"/>
      <c r="U130" s="101"/>
      <c r="V130" s="101"/>
      <c r="W130" s="101"/>
      <c r="X130" s="101"/>
      <c r="Y130" s="101"/>
      <c r="Z130" s="101"/>
      <c r="AA130" s="101"/>
      <c r="AB130" s="101"/>
      <c r="AC130" s="101"/>
      <c r="AD130" s="101"/>
      <c r="AE130" s="101"/>
      <c r="AF130" s="101"/>
      <c r="AG130" s="101"/>
      <c r="AH130" s="101"/>
      <c r="AI130" s="101"/>
      <c r="AJ130" s="101"/>
      <c r="AK130" s="116"/>
      <c r="AL130" s="116"/>
      <c r="AM130" s="693"/>
      <c r="AN130" s="693"/>
      <c r="AO130" s="693"/>
      <c r="AP130" s="694"/>
    </row>
    <row r="131" spans="1:43" ht="21" customHeight="1" x14ac:dyDescent="0.15">
      <c r="A131" s="214" t="s">
        <v>851</v>
      </c>
      <c r="B131" s="102"/>
      <c r="C131" s="102"/>
      <c r="D131" s="102"/>
      <c r="E131" s="102"/>
      <c r="F131" s="102"/>
      <c r="G131" s="102"/>
      <c r="H131" s="102"/>
      <c r="I131" s="102"/>
      <c r="J131" s="102"/>
      <c r="K131" s="102"/>
      <c r="L131" s="102"/>
      <c r="M131" s="102"/>
      <c r="N131" s="102"/>
      <c r="O131" s="102"/>
      <c r="P131" s="102"/>
      <c r="Q131" s="102"/>
      <c r="R131" s="102"/>
      <c r="S131" s="102"/>
      <c r="T131" s="102"/>
      <c r="U131" s="102"/>
      <c r="V131" s="102"/>
      <c r="W131" s="102"/>
      <c r="X131" s="102"/>
      <c r="Y131" s="102"/>
      <c r="Z131" s="102"/>
      <c r="AA131" s="102"/>
      <c r="AB131" s="102"/>
      <c r="AC131" s="102"/>
      <c r="AD131" s="102"/>
      <c r="AE131" s="102"/>
      <c r="AF131" s="102"/>
      <c r="AG131" s="102"/>
      <c r="AH131" s="102"/>
      <c r="AI131" s="102"/>
      <c r="AJ131" s="102"/>
      <c r="AK131" s="116"/>
      <c r="AL131" s="116"/>
      <c r="AM131" s="693"/>
      <c r="AN131" s="693"/>
      <c r="AO131" s="693"/>
      <c r="AP131" s="694"/>
    </row>
    <row r="132" spans="1:43" ht="24" customHeight="1" x14ac:dyDescent="0.15">
      <c r="A132" s="100" t="s">
        <v>861</v>
      </c>
      <c r="B132" s="102"/>
      <c r="C132" s="102"/>
      <c r="D132" s="102"/>
      <c r="E132" s="102"/>
      <c r="F132" s="102"/>
      <c r="G132" s="102"/>
      <c r="H132" s="102"/>
      <c r="I132" s="102"/>
      <c r="J132" s="102"/>
      <c r="K132" s="102"/>
      <c r="L132" s="102"/>
      <c r="M132" s="102"/>
      <c r="N132" s="102"/>
      <c r="O132" s="102"/>
      <c r="P132" s="102"/>
      <c r="Q132" s="102"/>
      <c r="R132" s="102"/>
      <c r="S132" s="102"/>
      <c r="T132" s="102"/>
      <c r="U132" s="102"/>
      <c r="V132" s="102"/>
      <c r="W132" s="102"/>
      <c r="X132" s="102"/>
      <c r="Y132" s="102"/>
      <c r="Z132" s="102"/>
      <c r="AA132" s="102"/>
      <c r="AB132" s="102"/>
      <c r="AC132" s="102"/>
      <c r="AD132" s="102"/>
      <c r="AE132" s="102"/>
      <c r="AF132" s="102"/>
      <c r="AG132" s="102"/>
      <c r="AH132" s="102"/>
      <c r="AI132" s="102"/>
      <c r="AJ132" s="102"/>
      <c r="AK132" s="102"/>
      <c r="AL132" s="102"/>
      <c r="AM132" s="692"/>
      <c r="AN132" s="693"/>
      <c r="AO132" s="693"/>
      <c r="AP132" s="693"/>
      <c r="AQ132" s="694"/>
    </row>
    <row r="133" spans="1:43" ht="20.25" customHeight="1" x14ac:dyDescent="0.15">
      <c r="A133" s="102"/>
      <c r="B133" s="102"/>
      <c r="C133" s="102"/>
      <c r="D133" s="102"/>
      <c r="E133" s="102"/>
      <c r="F133" s="102"/>
      <c r="G133" s="102"/>
      <c r="H133" s="102"/>
      <c r="I133" s="102"/>
      <c r="J133" s="102"/>
      <c r="K133" s="102"/>
      <c r="L133" s="102"/>
      <c r="M133" s="102"/>
      <c r="N133" s="102"/>
      <c r="O133" s="102"/>
      <c r="P133" s="102"/>
      <c r="Q133" s="102"/>
      <c r="R133" s="102"/>
      <c r="S133" s="102"/>
      <c r="T133" s="102"/>
      <c r="U133" s="102"/>
      <c r="V133" s="102"/>
      <c r="W133" s="102"/>
      <c r="X133" s="102"/>
      <c r="Y133" s="102"/>
      <c r="Z133" s="102"/>
      <c r="AA133" s="102"/>
      <c r="AB133" s="102"/>
      <c r="AC133" s="102"/>
      <c r="AD133" s="102"/>
      <c r="AE133" s="102"/>
      <c r="AF133" s="102"/>
      <c r="AG133" s="102"/>
      <c r="AH133" s="102"/>
      <c r="AI133" s="102"/>
      <c r="AJ133" s="102"/>
      <c r="AK133" s="102"/>
      <c r="AL133" s="102"/>
      <c r="AM133" s="692"/>
      <c r="AN133" s="693"/>
      <c r="AO133" s="693"/>
      <c r="AP133" s="693"/>
      <c r="AQ133" s="694"/>
    </row>
    <row r="134" spans="1:43" ht="18" customHeight="1" x14ac:dyDescent="0.15">
      <c r="A134" s="100" t="s">
        <v>131</v>
      </c>
      <c r="B134" s="100" t="s">
        <v>1308</v>
      </c>
      <c r="C134" s="102"/>
      <c r="D134" s="102"/>
      <c r="E134" s="102"/>
      <c r="F134" s="102"/>
      <c r="G134" s="102"/>
      <c r="H134" s="102"/>
      <c r="I134" s="102"/>
      <c r="J134" s="102"/>
      <c r="K134" s="102"/>
      <c r="L134" s="102"/>
      <c r="M134" s="102"/>
      <c r="N134" s="102"/>
      <c r="O134" s="102"/>
      <c r="P134" s="102"/>
      <c r="Q134" s="102"/>
      <c r="R134" s="102"/>
      <c r="S134" s="102"/>
      <c r="T134" s="102"/>
      <c r="U134" s="102"/>
      <c r="V134" s="102"/>
      <c r="W134" s="102"/>
      <c r="X134" s="102"/>
      <c r="Y134" s="102"/>
      <c r="Z134" s="102"/>
      <c r="AA134" s="102"/>
      <c r="AB134" s="102"/>
      <c r="AC134" s="102"/>
      <c r="AD134" s="102"/>
      <c r="AE134" s="102"/>
      <c r="AF134" s="102"/>
      <c r="AG134" s="102"/>
      <c r="AH134" s="102"/>
      <c r="AI134" s="102"/>
      <c r="AJ134" s="102"/>
      <c r="AK134" s="102"/>
      <c r="AL134" s="102"/>
      <c r="AM134" s="102"/>
      <c r="AN134" s="102"/>
      <c r="AO134" s="102"/>
      <c r="AP134" s="102"/>
    </row>
    <row r="135" spans="1:43" ht="18" customHeight="1" x14ac:dyDescent="0.15">
      <c r="A135" s="100" t="s">
        <v>132</v>
      </c>
      <c r="B135" s="100" t="s">
        <v>1309</v>
      </c>
      <c r="C135" s="102"/>
      <c r="D135" s="102"/>
      <c r="E135" s="102"/>
      <c r="F135" s="102"/>
      <c r="G135" s="102"/>
      <c r="H135" s="102"/>
      <c r="I135" s="102"/>
      <c r="J135" s="102"/>
      <c r="K135" s="102"/>
      <c r="L135" s="102"/>
      <c r="M135" s="102"/>
      <c r="N135" s="102"/>
      <c r="O135" s="102"/>
      <c r="P135" s="102"/>
      <c r="Q135" s="102"/>
      <c r="R135" s="102"/>
      <c r="S135" s="102"/>
      <c r="T135" s="102"/>
      <c r="U135" s="102"/>
      <c r="V135" s="102"/>
      <c r="W135" s="102"/>
      <c r="X135" s="102"/>
      <c r="Y135" s="102"/>
      <c r="Z135" s="102"/>
      <c r="AA135" s="102"/>
      <c r="AB135" s="102"/>
      <c r="AC135" s="102"/>
      <c r="AD135" s="102"/>
      <c r="AE135" s="102"/>
      <c r="AF135" s="102"/>
      <c r="AG135" s="102"/>
      <c r="AH135" s="102"/>
      <c r="AI135" s="223"/>
      <c r="AJ135" s="224"/>
      <c r="AK135" s="224"/>
      <c r="AL135" s="245"/>
      <c r="AM135" s="224"/>
      <c r="AN135" s="225"/>
    </row>
    <row r="136" spans="1:43" ht="18" customHeight="1" x14ac:dyDescent="0.15">
      <c r="A136" s="100" t="s">
        <v>133</v>
      </c>
      <c r="B136" s="100" t="s">
        <v>862</v>
      </c>
      <c r="C136" s="103"/>
      <c r="D136" s="103"/>
      <c r="E136" s="103"/>
      <c r="F136" s="103"/>
      <c r="G136" s="103"/>
      <c r="H136" s="103"/>
      <c r="I136" s="103"/>
      <c r="J136" s="103"/>
      <c r="K136" s="103"/>
      <c r="L136" s="103"/>
      <c r="M136" s="103"/>
      <c r="N136" s="103"/>
      <c r="O136" s="103"/>
      <c r="P136" s="103"/>
      <c r="Q136" s="103"/>
      <c r="R136" s="103"/>
      <c r="S136" s="103"/>
      <c r="T136" s="103"/>
      <c r="U136" s="103"/>
      <c r="V136" s="103"/>
      <c r="W136" s="103"/>
      <c r="X136" s="103"/>
      <c r="Y136" s="103"/>
      <c r="Z136" s="103"/>
      <c r="AA136" s="103"/>
      <c r="AB136" s="103"/>
      <c r="AC136" s="103"/>
      <c r="AD136" s="103"/>
      <c r="AE136" s="102"/>
      <c r="AF136" s="102"/>
      <c r="AG136" s="102"/>
      <c r="AH136" s="102"/>
      <c r="AI136" s="223"/>
      <c r="AJ136" s="224"/>
      <c r="AK136" s="224"/>
      <c r="AL136" s="245"/>
      <c r="AM136" s="224"/>
      <c r="AN136" s="225"/>
    </row>
    <row r="137" spans="1:43" ht="18" customHeight="1" x14ac:dyDescent="0.15">
      <c r="A137" s="100"/>
      <c r="B137" s="100" t="s">
        <v>84</v>
      </c>
      <c r="C137" s="103"/>
      <c r="D137" s="103"/>
      <c r="E137" s="103"/>
      <c r="F137" s="103"/>
      <c r="G137" s="103"/>
      <c r="H137" s="103"/>
      <c r="I137" s="103"/>
      <c r="J137" s="103"/>
      <c r="K137" s="103"/>
      <c r="L137" s="103"/>
      <c r="M137" s="103"/>
      <c r="N137" s="103"/>
      <c r="O137" s="103"/>
      <c r="P137" s="103"/>
      <c r="Q137" s="103"/>
      <c r="R137" s="103"/>
      <c r="S137" s="103"/>
      <c r="T137" s="103"/>
      <c r="U137" s="103"/>
      <c r="V137" s="103"/>
      <c r="W137" s="103"/>
      <c r="X137" s="103"/>
      <c r="Y137" s="103"/>
      <c r="Z137" s="103"/>
      <c r="AA137" s="103"/>
      <c r="AB137" s="103"/>
      <c r="AC137" s="103"/>
      <c r="AD137" s="103"/>
      <c r="AE137" s="102"/>
      <c r="AF137" s="102"/>
      <c r="AG137" s="102"/>
      <c r="AH137" s="102"/>
      <c r="AI137" s="223"/>
      <c r="AJ137" s="224"/>
      <c r="AK137" s="224"/>
      <c r="AL137" s="245"/>
      <c r="AM137" s="224"/>
      <c r="AN137" s="225"/>
    </row>
    <row r="138" spans="1:43" ht="18" customHeight="1" x14ac:dyDescent="0.15">
      <c r="A138" s="104" t="s">
        <v>134</v>
      </c>
      <c r="B138" s="105" t="s">
        <v>849</v>
      </c>
      <c r="C138" s="107"/>
      <c r="D138" s="107"/>
      <c r="E138" s="107"/>
      <c r="F138" s="107"/>
      <c r="G138" s="107"/>
      <c r="H138" s="107"/>
      <c r="I138" s="107"/>
      <c r="J138" s="107"/>
      <c r="K138" s="107"/>
      <c r="L138" s="107"/>
      <c r="M138" s="107"/>
      <c r="N138" s="107"/>
      <c r="O138" s="107"/>
      <c r="P138" s="107"/>
      <c r="Q138" s="107"/>
      <c r="R138" s="107"/>
      <c r="S138" s="107"/>
      <c r="T138" s="107"/>
      <c r="U138" s="107"/>
      <c r="V138" s="107"/>
      <c r="W138" s="107"/>
      <c r="X138" s="107"/>
      <c r="Y138" s="107"/>
      <c r="Z138" s="107"/>
      <c r="AA138" s="109"/>
      <c r="AB138" s="109"/>
      <c r="AC138" s="109"/>
      <c r="AD138" s="109"/>
      <c r="AE138" s="109"/>
      <c r="AF138" s="109"/>
      <c r="AG138" s="109"/>
      <c r="AH138" s="109"/>
      <c r="AI138" s="110"/>
      <c r="AJ138" s="110"/>
      <c r="AK138" s="110"/>
      <c r="AL138" s="110"/>
      <c r="AM138" s="110"/>
      <c r="AN138" s="111"/>
      <c r="AO138" s="111"/>
      <c r="AP138" s="111"/>
      <c r="AQ138" s="111"/>
    </row>
    <row r="139" spans="1:43" ht="18" customHeight="1" x14ac:dyDescent="0.15">
      <c r="A139" s="106" t="s">
        <v>135</v>
      </c>
      <c r="B139" s="106" t="s">
        <v>850</v>
      </c>
      <c r="C139" s="106"/>
      <c r="D139" s="106"/>
      <c r="E139" s="106"/>
      <c r="F139" s="108"/>
      <c r="G139" s="106"/>
      <c r="H139" s="106"/>
      <c r="I139" s="106"/>
      <c r="J139" s="108"/>
      <c r="K139" s="106"/>
      <c r="L139" s="106"/>
      <c r="M139" s="106"/>
      <c r="N139" s="106"/>
      <c r="O139" s="106"/>
      <c r="P139" s="106"/>
      <c r="Q139" s="106"/>
      <c r="R139" s="106"/>
      <c r="S139" s="106"/>
      <c r="T139" s="106"/>
      <c r="U139" s="106"/>
      <c r="V139" s="106"/>
      <c r="W139" s="106"/>
      <c r="X139" s="106"/>
      <c r="Y139" s="106"/>
      <c r="Z139" s="106"/>
      <c r="AA139" s="106"/>
      <c r="AB139" s="106"/>
      <c r="AC139" s="106"/>
      <c r="AD139" s="106"/>
      <c r="AE139" s="106"/>
      <c r="AF139" s="106"/>
      <c r="AG139" s="106"/>
      <c r="AH139" s="106"/>
      <c r="AI139" s="43"/>
      <c r="AJ139" s="43"/>
      <c r="AK139" s="43"/>
      <c r="AL139" s="43"/>
      <c r="AM139" s="43"/>
      <c r="AN139" s="43"/>
      <c r="AO139" s="43"/>
      <c r="AP139" s="43"/>
      <c r="AQ139" s="43"/>
    </row>
    <row r="140" spans="1:43" ht="18" customHeight="1" x14ac:dyDescent="0.35">
      <c r="A140" s="43" t="s">
        <v>136</v>
      </c>
      <c r="B140" s="43" t="s">
        <v>137</v>
      </c>
      <c r="C140" s="43"/>
      <c r="D140" s="43"/>
      <c r="E140" s="43"/>
      <c r="F140" s="112"/>
      <c r="G140" s="43"/>
      <c r="H140" s="43"/>
      <c r="I140" s="43"/>
      <c r="J140" s="112"/>
      <c r="K140" s="43"/>
      <c r="L140" s="43"/>
      <c r="M140" s="43"/>
      <c r="N140" s="43"/>
      <c r="O140" s="43"/>
      <c r="P140" s="43"/>
      <c r="Q140" s="43"/>
      <c r="R140" s="43"/>
      <c r="S140" s="43"/>
      <c r="T140" s="43"/>
      <c r="U140" s="43"/>
      <c r="V140" s="43"/>
      <c r="W140" s="43"/>
      <c r="X140" s="43"/>
      <c r="Y140" s="43"/>
      <c r="Z140" s="43"/>
      <c r="AA140" s="43"/>
      <c r="AB140" s="43"/>
      <c r="AC140" s="43"/>
      <c r="AD140" s="43"/>
      <c r="AE140" s="43"/>
      <c r="AF140" s="43"/>
      <c r="AG140" s="43"/>
      <c r="AH140" s="43"/>
      <c r="AI140" s="43"/>
      <c r="AJ140" s="43"/>
      <c r="AK140" s="43"/>
      <c r="AL140" s="43"/>
      <c r="AM140" s="43"/>
      <c r="AN140" s="43"/>
      <c r="AO140" s="117"/>
      <c r="AP140" s="38"/>
      <c r="AQ140" s="38"/>
    </row>
    <row r="141" spans="1:43" ht="18" customHeight="1" x14ac:dyDescent="0.35">
      <c r="A141" s="43" t="s">
        <v>138</v>
      </c>
      <c r="B141" s="43" t="s">
        <v>845</v>
      </c>
      <c r="C141" s="43"/>
      <c r="D141" s="43"/>
      <c r="E141" s="43"/>
      <c r="F141" s="112"/>
      <c r="G141" s="43"/>
      <c r="H141" s="43"/>
      <c r="I141" s="43"/>
      <c r="J141" s="112"/>
      <c r="K141" s="43"/>
      <c r="L141" s="43"/>
      <c r="M141" s="43"/>
      <c r="N141" s="43"/>
      <c r="O141" s="43"/>
      <c r="P141" s="43"/>
      <c r="Q141" s="43"/>
      <c r="R141" s="43"/>
      <c r="S141" s="43"/>
      <c r="T141" s="43"/>
      <c r="U141" s="43"/>
      <c r="V141" s="43"/>
      <c r="W141" s="43"/>
      <c r="X141" s="43"/>
      <c r="Y141" s="43"/>
      <c r="Z141" s="43"/>
      <c r="AA141" s="43"/>
      <c r="AB141" s="43"/>
      <c r="AC141" s="43"/>
      <c r="AD141" s="43"/>
      <c r="AE141" s="43"/>
      <c r="AF141" s="43"/>
      <c r="AG141" s="43"/>
      <c r="AH141" s="43"/>
      <c r="AI141" s="110"/>
      <c r="AJ141" s="110"/>
      <c r="AK141" s="110"/>
      <c r="AL141" s="110"/>
      <c r="AM141" s="110"/>
      <c r="AN141" s="110"/>
      <c r="AO141" s="38"/>
      <c r="AP141" s="38"/>
      <c r="AQ141" s="38"/>
    </row>
    <row r="142" spans="1:43" x14ac:dyDescent="0.35">
      <c r="A142" s="38" t="s">
        <v>1172</v>
      </c>
      <c r="B142" s="38" t="s">
        <v>1174</v>
      </c>
    </row>
  </sheetData>
  <sheetProtection algorithmName="SHA-512" hashValue="sYYFI660Oy0F0JKJJ9hreN3qOwAHNCmW6uJxtLWC2F6JLLGKKMRFfcJIx4nc2XFXfILPg0SJpn8ny8kwC5CSVQ==" saltValue="ctGjoShE5LbDikNrPci5Vw==" spinCount="100000" sheet="1" scenarios="1"/>
  <mergeCells count="277">
    <mergeCell ref="A8:A11"/>
    <mergeCell ref="B8:D11"/>
    <mergeCell ref="E8:E11"/>
    <mergeCell ref="F8:F11"/>
    <mergeCell ref="G8:J11"/>
    <mergeCell ref="K8:K11"/>
    <mergeCell ref="A3:H4"/>
    <mergeCell ref="AA3:AA4"/>
    <mergeCell ref="B6:J6"/>
    <mergeCell ref="N6:R6"/>
    <mergeCell ref="S6:U6"/>
    <mergeCell ref="X6:AA6"/>
    <mergeCell ref="M8:M11"/>
    <mergeCell ref="N8:N11"/>
    <mergeCell ref="O8:Z8"/>
    <mergeCell ref="L8:L11"/>
    <mergeCell ref="Z9:Z11"/>
    <mergeCell ref="Y9:Y11"/>
    <mergeCell ref="B12:D12"/>
    <mergeCell ref="AN12:AP12"/>
    <mergeCell ref="AI3:AM3"/>
    <mergeCell ref="AK8:AK11"/>
    <mergeCell ref="AM8:AM11"/>
    <mergeCell ref="AN8:AP11"/>
    <mergeCell ref="O9:W9"/>
    <mergeCell ref="O10:Q10"/>
    <mergeCell ref="R10:T10"/>
    <mergeCell ref="U10:V10"/>
    <mergeCell ref="W10:W11"/>
    <mergeCell ref="X9:X11"/>
    <mergeCell ref="AL8:AL11"/>
    <mergeCell ref="AI9:AI11"/>
    <mergeCell ref="AG10:AH10"/>
    <mergeCell ref="AD10:AF10"/>
    <mergeCell ref="AA10:AC10"/>
    <mergeCell ref="AA9:AH9"/>
    <mergeCell ref="AA8:AI8"/>
    <mergeCell ref="AJ8:AJ11"/>
    <mergeCell ref="AD6:AG6"/>
    <mergeCell ref="B13:D13"/>
    <mergeCell ref="AN13:AP13"/>
    <mergeCell ref="B14:D14"/>
    <mergeCell ref="AN14:AP14"/>
    <mergeCell ref="B15:D15"/>
    <mergeCell ref="AN15:AP15"/>
    <mergeCell ref="B16:D16"/>
    <mergeCell ref="AN16:AP16"/>
    <mergeCell ref="B28:D28"/>
    <mergeCell ref="AN28:AP28"/>
    <mergeCell ref="B17:D17"/>
    <mergeCell ref="AN17:AP17"/>
    <mergeCell ref="B18:D18"/>
    <mergeCell ref="AN18:AP18"/>
    <mergeCell ref="B19:D19"/>
    <mergeCell ref="AN19:AP19"/>
    <mergeCell ref="B29:D29"/>
    <mergeCell ref="AN29:AP29"/>
    <mergeCell ref="B30:D30"/>
    <mergeCell ref="AN30:AP30"/>
    <mergeCell ref="B31:D31"/>
    <mergeCell ref="AN31:AP31"/>
    <mergeCell ref="B20:D20"/>
    <mergeCell ref="AN20:AP20"/>
    <mergeCell ref="B21:D21"/>
    <mergeCell ref="AN21:AP21"/>
    <mergeCell ref="B22:D22"/>
    <mergeCell ref="AN22:AP22"/>
    <mergeCell ref="B23:D23"/>
    <mergeCell ref="AN23:AP23"/>
    <mergeCell ref="B24:D24"/>
    <mergeCell ref="AN24:AP24"/>
    <mergeCell ref="B25:D25"/>
    <mergeCell ref="AN25:AP25"/>
    <mergeCell ref="B26:D26"/>
    <mergeCell ref="AN26:AP26"/>
    <mergeCell ref="B27:D27"/>
    <mergeCell ref="AN27:AP27"/>
    <mergeCell ref="B40:D40"/>
    <mergeCell ref="AN40:AP40"/>
    <mergeCell ref="B41:D41"/>
    <mergeCell ref="AN41:AP41"/>
    <mergeCell ref="B42:D42"/>
    <mergeCell ref="AN42:AP42"/>
    <mergeCell ref="B37:D37"/>
    <mergeCell ref="AN37:AP37"/>
    <mergeCell ref="B38:D38"/>
    <mergeCell ref="AN38:AP38"/>
    <mergeCell ref="B39:D39"/>
    <mergeCell ref="AN39:AP39"/>
    <mergeCell ref="AN51:AP51"/>
    <mergeCell ref="B46:D46"/>
    <mergeCell ref="AN46:AP46"/>
    <mergeCell ref="B47:D47"/>
    <mergeCell ref="AN47:AP47"/>
    <mergeCell ref="B48:D48"/>
    <mergeCell ref="AN48:AP48"/>
    <mergeCell ref="B43:D43"/>
    <mergeCell ref="AN43:AP43"/>
    <mergeCell ref="B44:D44"/>
    <mergeCell ref="AN44:AP44"/>
    <mergeCell ref="B45:D45"/>
    <mergeCell ref="AN45:AP45"/>
    <mergeCell ref="A78:A81"/>
    <mergeCell ref="B78:D81"/>
    <mergeCell ref="E78:E81"/>
    <mergeCell ref="F78:F81"/>
    <mergeCell ref="G78:J81"/>
    <mergeCell ref="AN58:AP58"/>
    <mergeCell ref="AN59:AP59"/>
    <mergeCell ref="AN60:AP60"/>
    <mergeCell ref="AM61:AM62"/>
    <mergeCell ref="AN61:AP62"/>
    <mergeCell ref="M78:M81"/>
    <mergeCell ref="N78:N81"/>
    <mergeCell ref="O78:Z78"/>
    <mergeCell ref="AA78:AI78"/>
    <mergeCell ref="W80:W81"/>
    <mergeCell ref="K78:K81"/>
    <mergeCell ref="L78:L81"/>
    <mergeCell ref="O60:U60"/>
    <mergeCell ref="Y79:Y81"/>
    <mergeCell ref="AQ61:AQ62"/>
    <mergeCell ref="AM63:AM64"/>
    <mergeCell ref="AN63:AP64"/>
    <mergeCell ref="AQ63:AQ64"/>
    <mergeCell ref="B84:D84"/>
    <mergeCell ref="AN84:AP84"/>
    <mergeCell ref="B85:D85"/>
    <mergeCell ref="AN85:AP85"/>
    <mergeCell ref="AI76:AM76"/>
    <mergeCell ref="AJ65:AM65"/>
    <mergeCell ref="B82:D82"/>
    <mergeCell ref="AN82:AP82"/>
    <mergeCell ref="B83:D83"/>
    <mergeCell ref="AN83:AP83"/>
    <mergeCell ref="AJ78:AJ81"/>
    <mergeCell ref="AK78:AK81"/>
    <mergeCell ref="AM78:AM81"/>
    <mergeCell ref="AN78:AP81"/>
    <mergeCell ref="O79:W79"/>
    <mergeCell ref="B107:D107"/>
    <mergeCell ref="AN107:AP107"/>
    <mergeCell ref="B108:D108"/>
    <mergeCell ref="AN108:AP108"/>
    <mergeCell ref="B91:D91"/>
    <mergeCell ref="AN91:AP91"/>
    <mergeCell ref="B92:D92"/>
    <mergeCell ref="AN92:AP92"/>
    <mergeCell ref="B93:D93"/>
    <mergeCell ref="AN93:AP93"/>
    <mergeCell ref="B94:D94"/>
    <mergeCell ref="AN94:AP94"/>
    <mergeCell ref="B95:D95"/>
    <mergeCell ref="AN95:AP95"/>
    <mergeCell ref="B96:D96"/>
    <mergeCell ref="AN96:AP96"/>
    <mergeCell ref="B106:D106"/>
    <mergeCell ref="AN106:AP106"/>
    <mergeCell ref="B97:D97"/>
    <mergeCell ref="B101:D101"/>
    <mergeCell ref="AN101:AP101"/>
    <mergeCell ref="B102:D102"/>
    <mergeCell ref="AN102:AP102"/>
    <mergeCell ref="B103:D103"/>
    <mergeCell ref="B112:D112"/>
    <mergeCell ref="AN112:AP112"/>
    <mergeCell ref="B113:D113"/>
    <mergeCell ref="AN113:AP113"/>
    <mergeCell ref="B114:D114"/>
    <mergeCell ref="AN114:AP114"/>
    <mergeCell ref="B109:D109"/>
    <mergeCell ref="AN109:AP109"/>
    <mergeCell ref="B110:D110"/>
    <mergeCell ref="AN110:AP110"/>
    <mergeCell ref="B111:D111"/>
    <mergeCell ref="AN111:AP111"/>
    <mergeCell ref="AM132:AM133"/>
    <mergeCell ref="AN132:AP133"/>
    <mergeCell ref="AQ132:AQ133"/>
    <mergeCell ref="B126:D126"/>
    <mergeCell ref="AN126:AP126"/>
    <mergeCell ref="AN128:AP128"/>
    <mergeCell ref="AM129:AO129"/>
    <mergeCell ref="AM130:AO131"/>
    <mergeCell ref="AP130:AP131"/>
    <mergeCell ref="AN127:AP127"/>
    <mergeCell ref="B118:D118"/>
    <mergeCell ref="AN118:AP118"/>
    <mergeCell ref="B119:D119"/>
    <mergeCell ref="AN119:AP119"/>
    <mergeCell ref="B120:D120"/>
    <mergeCell ref="AN120:AP120"/>
    <mergeCell ref="B115:D115"/>
    <mergeCell ref="AN115:AP115"/>
    <mergeCell ref="B116:D116"/>
    <mergeCell ref="AN116:AP116"/>
    <mergeCell ref="B117:D117"/>
    <mergeCell ref="AN117:AP117"/>
    <mergeCell ref="B124:D124"/>
    <mergeCell ref="AN124:AP124"/>
    <mergeCell ref="B125:D125"/>
    <mergeCell ref="AN125:AP125"/>
    <mergeCell ref="B121:D121"/>
    <mergeCell ref="AN121:AP121"/>
    <mergeCell ref="B122:D122"/>
    <mergeCell ref="AN122:AP122"/>
    <mergeCell ref="B123:D123"/>
    <mergeCell ref="AN123:AP123"/>
    <mergeCell ref="B52:D52"/>
    <mergeCell ref="AN52:AP52"/>
    <mergeCell ref="B53:D53"/>
    <mergeCell ref="AN53:AP53"/>
    <mergeCell ref="B54:D54"/>
    <mergeCell ref="AN57:AP57"/>
    <mergeCell ref="AN56:AP56"/>
    <mergeCell ref="B56:D56"/>
    <mergeCell ref="B32:D32"/>
    <mergeCell ref="AN32:AP32"/>
    <mergeCell ref="B33:D33"/>
    <mergeCell ref="AN33:AP33"/>
    <mergeCell ref="B34:D34"/>
    <mergeCell ref="AN34:AP34"/>
    <mergeCell ref="B35:D35"/>
    <mergeCell ref="AN35:AP35"/>
    <mergeCell ref="B36:D36"/>
    <mergeCell ref="AN36:AP36"/>
    <mergeCell ref="AN54:AP54"/>
    <mergeCell ref="B49:D49"/>
    <mergeCell ref="AN49:AP49"/>
    <mergeCell ref="B50:D50"/>
    <mergeCell ref="AN50:AP50"/>
    <mergeCell ref="B51:D51"/>
    <mergeCell ref="AN100:AP100"/>
    <mergeCell ref="X79:X81"/>
    <mergeCell ref="Z79:Z81"/>
    <mergeCell ref="AI79:AI81"/>
    <mergeCell ref="B55:D55"/>
    <mergeCell ref="AN55:AP55"/>
    <mergeCell ref="O80:Q80"/>
    <mergeCell ref="U80:V80"/>
    <mergeCell ref="R80:T80"/>
    <mergeCell ref="AL78:AL81"/>
    <mergeCell ref="AJ61:AL62"/>
    <mergeCell ref="AJ60:AL60"/>
    <mergeCell ref="AJ59:AL59"/>
    <mergeCell ref="AA80:AC80"/>
    <mergeCell ref="AD80:AF80"/>
    <mergeCell ref="AG80:AH80"/>
    <mergeCell ref="AA79:AH79"/>
    <mergeCell ref="AJ66:AL66"/>
    <mergeCell ref="AJ67:AL67"/>
    <mergeCell ref="AJ68:AL68"/>
    <mergeCell ref="AJ69:AL69"/>
    <mergeCell ref="AN103:AP103"/>
    <mergeCell ref="B104:D104"/>
    <mergeCell ref="AN104:AP104"/>
    <mergeCell ref="B105:D105"/>
    <mergeCell ref="AN105:AP105"/>
    <mergeCell ref="W60:X60"/>
    <mergeCell ref="O61:U61"/>
    <mergeCell ref="O59:U59"/>
    <mergeCell ref="B90:D90"/>
    <mergeCell ref="AN90:AP90"/>
    <mergeCell ref="B87:D87"/>
    <mergeCell ref="AN87:AP87"/>
    <mergeCell ref="B88:D88"/>
    <mergeCell ref="AN88:AP88"/>
    <mergeCell ref="B89:D89"/>
    <mergeCell ref="AN89:AP89"/>
    <mergeCell ref="B86:D86"/>
    <mergeCell ref="AN86:AP86"/>
    <mergeCell ref="AN97:AP97"/>
    <mergeCell ref="B98:D98"/>
    <mergeCell ref="AN98:AP98"/>
    <mergeCell ref="B99:D99"/>
    <mergeCell ref="AN99:AP99"/>
    <mergeCell ref="B100:D100"/>
  </mergeCells>
  <phoneticPr fontId="5"/>
  <conditionalFormatting sqref="L82:L126 L12:L56">
    <cfRule type="expression" dxfId="3" priority="5">
      <formula>K12="非常勤"</formula>
    </cfRule>
  </conditionalFormatting>
  <conditionalFormatting sqref="AM12:AM56">
    <cfRule type="cellIs" dxfId="2" priority="2" operator="lessThan">
      <formula>0</formula>
    </cfRule>
  </conditionalFormatting>
  <conditionalFormatting sqref="AM82:AM126">
    <cfRule type="cellIs" dxfId="1" priority="1" operator="lessThan">
      <formula>0</formula>
    </cfRule>
  </conditionalFormatting>
  <dataValidations count="10">
    <dataValidation type="list" allowBlank="1" showInputMessage="1" showErrorMessage="1" sqref="WWN983078 KB6 TX6 ADT6 ANP6 AXL6 BHH6 BRD6 CAZ6 CKV6 CUR6 DEN6 DOJ6 DYF6 EIB6 ERX6 FBT6 FLP6 FVL6 GFH6 GPD6 GYZ6 HIV6 HSR6 ICN6 IMJ6 IWF6 JGB6 JPX6 JZT6 KJP6 KTL6 LDH6 LND6 LWZ6 MGV6 MQR6 NAN6 NKJ6 NUF6 OEB6 ONX6 OXT6 PHP6 PRL6 QBH6 QLD6 QUZ6 REV6 ROR6 RYN6 SIJ6 SSF6 TCB6 TLX6 TVT6 UFP6 UPL6 UZH6 VJD6 VSZ6 WCV6 WMR6 WWN6 AB131110:AC131110 KB65574 TX65574 ADT65574 ANP65574 AXL65574 BHH65574 BRD65574 CAZ65574 CKV65574 CUR65574 DEN65574 DOJ65574 DYF65574 EIB65574 ERX65574 FBT65574 FLP65574 FVL65574 GFH65574 GPD65574 GYZ65574 HIV65574 HSR65574 ICN65574 IMJ65574 IWF65574 JGB65574 JPX65574 JZT65574 KJP65574 KTL65574 LDH65574 LND65574 LWZ65574 MGV65574 MQR65574 NAN65574 NKJ65574 NUF65574 OEB65574 ONX65574 OXT65574 PHP65574 PRL65574 QBH65574 QLD65574 QUZ65574 REV65574 ROR65574 RYN65574 SIJ65574 SSF65574 TCB65574 TLX65574 TVT65574 UFP65574 UPL65574 UZH65574 VJD65574 VSZ65574 WCV65574 WMR65574 WWN65574 AB196646:AC196646 KB131110 TX131110 ADT131110 ANP131110 AXL131110 BHH131110 BRD131110 CAZ131110 CKV131110 CUR131110 DEN131110 DOJ131110 DYF131110 EIB131110 ERX131110 FBT131110 FLP131110 FVL131110 GFH131110 GPD131110 GYZ131110 HIV131110 HSR131110 ICN131110 IMJ131110 IWF131110 JGB131110 JPX131110 JZT131110 KJP131110 KTL131110 LDH131110 LND131110 LWZ131110 MGV131110 MQR131110 NAN131110 NKJ131110 NUF131110 OEB131110 ONX131110 OXT131110 PHP131110 PRL131110 QBH131110 QLD131110 QUZ131110 REV131110 ROR131110 RYN131110 SIJ131110 SSF131110 TCB131110 TLX131110 TVT131110 UFP131110 UPL131110 UZH131110 VJD131110 VSZ131110 WCV131110 WMR131110 WWN131110 AB262182:AC262182 KB196646 TX196646 ADT196646 ANP196646 AXL196646 BHH196646 BRD196646 CAZ196646 CKV196646 CUR196646 DEN196646 DOJ196646 DYF196646 EIB196646 ERX196646 FBT196646 FLP196646 FVL196646 GFH196646 GPD196646 GYZ196646 HIV196646 HSR196646 ICN196646 IMJ196646 IWF196646 JGB196646 JPX196646 JZT196646 KJP196646 KTL196646 LDH196646 LND196646 LWZ196646 MGV196646 MQR196646 NAN196646 NKJ196646 NUF196646 OEB196646 ONX196646 OXT196646 PHP196646 PRL196646 QBH196646 QLD196646 QUZ196646 REV196646 ROR196646 RYN196646 SIJ196646 SSF196646 TCB196646 TLX196646 TVT196646 UFP196646 UPL196646 UZH196646 VJD196646 VSZ196646 WCV196646 WMR196646 WWN196646 AB327718:AC327718 KB262182 TX262182 ADT262182 ANP262182 AXL262182 BHH262182 BRD262182 CAZ262182 CKV262182 CUR262182 DEN262182 DOJ262182 DYF262182 EIB262182 ERX262182 FBT262182 FLP262182 FVL262182 GFH262182 GPD262182 GYZ262182 HIV262182 HSR262182 ICN262182 IMJ262182 IWF262182 JGB262182 JPX262182 JZT262182 KJP262182 KTL262182 LDH262182 LND262182 LWZ262182 MGV262182 MQR262182 NAN262182 NKJ262182 NUF262182 OEB262182 ONX262182 OXT262182 PHP262182 PRL262182 QBH262182 QLD262182 QUZ262182 REV262182 ROR262182 RYN262182 SIJ262182 SSF262182 TCB262182 TLX262182 TVT262182 UFP262182 UPL262182 UZH262182 VJD262182 VSZ262182 WCV262182 WMR262182 WWN262182 AB393254:AC393254 KB327718 TX327718 ADT327718 ANP327718 AXL327718 BHH327718 BRD327718 CAZ327718 CKV327718 CUR327718 DEN327718 DOJ327718 DYF327718 EIB327718 ERX327718 FBT327718 FLP327718 FVL327718 GFH327718 GPD327718 GYZ327718 HIV327718 HSR327718 ICN327718 IMJ327718 IWF327718 JGB327718 JPX327718 JZT327718 KJP327718 KTL327718 LDH327718 LND327718 LWZ327718 MGV327718 MQR327718 NAN327718 NKJ327718 NUF327718 OEB327718 ONX327718 OXT327718 PHP327718 PRL327718 QBH327718 QLD327718 QUZ327718 REV327718 ROR327718 RYN327718 SIJ327718 SSF327718 TCB327718 TLX327718 TVT327718 UFP327718 UPL327718 UZH327718 VJD327718 VSZ327718 WCV327718 WMR327718 WWN327718 AB458790:AC458790 KB393254 TX393254 ADT393254 ANP393254 AXL393254 BHH393254 BRD393254 CAZ393254 CKV393254 CUR393254 DEN393254 DOJ393254 DYF393254 EIB393254 ERX393254 FBT393254 FLP393254 FVL393254 GFH393254 GPD393254 GYZ393254 HIV393254 HSR393254 ICN393254 IMJ393254 IWF393254 JGB393254 JPX393254 JZT393254 KJP393254 KTL393254 LDH393254 LND393254 LWZ393254 MGV393254 MQR393254 NAN393254 NKJ393254 NUF393254 OEB393254 ONX393254 OXT393254 PHP393254 PRL393254 QBH393254 QLD393254 QUZ393254 REV393254 ROR393254 RYN393254 SIJ393254 SSF393254 TCB393254 TLX393254 TVT393254 UFP393254 UPL393254 UZH393254 VJD393254 VSZ393254 WCV393254 WMR393254 WWN393254 AB524326:AC524326 KB458790 TX458790 ADT458790 ANP458790 AXL458790 BHH458790 BRD458790 CAZ458790 CKV458790 CUR458790 DEN458790 DOJ458790 DYF458790 EIB458790 ERX458790 FBT458790 FLP458790 FVL458790 GFH458790 GPD458790 GYZ458790 HIV458790 HSR458790 ICN458790 IMJ458790 IWF458790 JGB458790 JPX458790 JZT458790 KJP458790 KTL458790 LDH458790 LND458790 LWZ458790 MGV458790 MQR458790 NAN458790 NKJ458790 NUF458790 OEB458790 ONX458790 OXT458790 PHP458790 PRL458790 QBH458790 QLD458790 QUZ458790 REV458790 ROR458790 RYN458790 SIJ458790 SSF458790 TCB458790 TLX458790 TVT458790 UFP458790 UPL458790 UZH458790 VJD458790 VSZ458790 WCV458790 WMR458790 WWN458790 AB589862:AC589862 KB524326 TX524326 ADT524326 ANP524326 AXL524326 BHH524326 BRD524326 CAZ524326 CKV524326 CUR524326 DEN524326 DOJ524326 DYF524326 EIB524326 ERX524326 FBT524326 FLP524326 FVL524326 GFH524326 GPD524326 GYZ524326 HIV524326 HSR524326 ICN524326 IMJ524326 IWF524326 JGB524326 JPX524326 JZT524326 KJP524326 KTL524326 LDH524326 LND524326 LWZ524326 MGV524326 MQR524326 NAN524326 NKJ524326 NUF524326 OEB524326 ONX524326 OXT524326 PHP524326 PRL524326 QBH524326 QLD524326 QUZ524326 REV524326 ROR524326 RYN524326 SIJ524326 SSF524326 TCB524326 TLX524326 TVT524326 UFP524326 UPL524326 UZH524326 VJD524326 VSZ524326 WCV524326 WMR524326 WWN524326 AB655398:AC655398 KB589862 TX589862 ADT589862 ANP589862 AXL589862 BHH589862 BRD589862 CAZ589862 CKV589862 CUR589862 DEN589862 DOJ589862 DYF589862 EIB589862 ERX589862 FBT589862 FLP589862 FVL589862 GFH589862 GPD589862 GYZ589862 HIV589862 HSR589862 ICN589862 IMJ589862 IWF589862 JGB589862 JPX589862 JZT589862 KJP589862 KTL589862 LDH589862 LND589862 LWZ589862 MGV589862 MQR589862 NAN589862 NKJ589862 NUF589862 OEB589862 ONX589862 OXT589862 PHP589862 PRL589862 QBH589862 QLD589862 QUZ589862 REV589862 ROR589862 RYN589862 SIJ589862 SSF589862 TCB589862 TLX589862 TVT589862 UFP589862 UPL589862 UZH589862 VJD589862 VSZ589862 WCV589862 WMR589862 WWN589862 AB720934:AC720934 KB655398 TX655398 ADT655398 ANP655398 AXL655398 BHH655398 BRD655398 CAZ655398 CKV655398 CUR655398 DEN655398 DOJ655398 DYF655398 EIB655398 ERX655398 FBT655398 FLP655398 FVL655398 GFH655398 GPD655398 GYZ655398 HIV655398 HSR655398 ICN655398 IMJ655398 IWF655398 JGB655398 JPX655398 JZT655398 KJP655398 KTL655398 LDH655398 LND655398 LWZ655398 MGV655398 MQR655398 NAN655398 NKJ655398 NUF655398 OEB655398 ONX655398 OXT655398 PHP655398 PRL655398 QBH655398 QLD655398 QUZ655398 REV655398 ROR655398 RYN655398 SIJ655398 SSF655398 TCB655398 TLX655398 TVT655398 UFP655398 UPL655398 UZH655398 VJD655398 VSZ655398 WCV655398 WMR655398 WWN655398 AB786470:AC786470 KB720934 TX720934 ADT720934 ANP720934 AXL720934 BHH720934 BRD720934 CAZ720934 CKV720934 CUR720934 DEN720934 DOJ720934 DYF720934 EIB720934 ERX720934 FBT720934 FLP720934 FVL720934 GFH720934 GPD720934 GYZ720934 HIV720934 HSR720934 ICN720934 IMJ720934 IWF720934 JGB720934 JPX720934 JZT720934 KJP720934 KTL720934 LDH720934 LND720934 LWZ720934 MGV720934 MQR720934 NAN720934 NKJ720934 NUF720934 OEB720934 ONX720934 OXT720934 PHP720934 PRL720934 QBH720934 QLD720934 QUZ720934 REV720934 ROR720934 RYN720934 SIJ720934 SSF720934 TCB720934 TLX720934 TVT720934 UFP720934 UPL720934 UZH720934 VJD720934 VSZ720934 WCV720934 WMR720934 WWN720934 AB852006:AC852006 KB786470 TX786470 ADT786470 ANP786470 AXL786470 BHH786470 BRD786470 CAZ786470 CKV786470 CUR786470 DEN786470 DOJ786470 DYF786470 EIB786470 ERX786470 FBT786470 FLP786470 FVL786470 GFH786470 GPD786470 GYZ786470 HIV786470 HSR786470 ICN786470 IMJ786470 IWF786470 JGB786470 JPX786470 JZT786470 KJP786470 KTL786470 LDH786470 LND786470 LWZ786470 MGV786470 MQR786470 NAN786470 NKJ786470 NUF786470 OEB786470 ONX786470 OXT786470 PHP786470 PRL786470 QBH786470 QLD786470 QUZ786470 REV786470 ROR786470 RYN786470 SIJ786470 SSF786470 TCB786470 TLX786470 TVT786470 UFP786470 UPL786470 UZH786470 VJD786470 VSZ786470 WCV786470 WMR786470 WWN786470 AB917542:AC917542 KB852006 TX852006 ADT852006 ANP852006 AXL852006 BHH852006 BRD852006 CAZ852006 CKV852006 CUR852006 DEN852006 DOJ852006 DYF852006 EIB852006 ERX852006 FBT852006 FLP852006 FVL852006 GFH852006 GPD852006 GYZ852006 HIV852006 HSR852006 ICN852006 IMJ852006 IWF852006 JGB852006 JPX852006 JZT852006 KJP852006 KTL852006 LDH852006 LND852006 LWZ852006 MGV852006 MQR852006 NAN852006 NKJ852006 NUF852006 OEB852006 ONX852006 OXT852006 PHP852006 PRL852006 QBH852006 QLD852006 QUZ852006 REV852006 ROR852006 RYN852006 SIJ852006 SSF852006 TCB852006 TLX852006 TVT852006 UFP852006 UPL852006 UZH852006 VJD852006 VSZ852006 WCV852006 WMR852006 WWN852006 AB983078:AC983078 KB917542 TX917542 ADT917542 ANP917542 AXL917542 BHH917542 BRD917542 CAZ917542 CKV917542 CUR917542 DEN917542 DOJ917542 DYF917542 EIB917542 ERX917542 FBT917542 FLP917542 FVL917542 GFH917542 GPD917542 GYZ917542 HIV917542 HSR917542 ICN917542 IMJ917542 IWF917542 JGB917542 JPX917542 JZT917542 KJP917542 KTL917542 LDH917542 LND917542 LWZ917542 MGV917542 MQR917542 NAN917542 NKJ917542 NUF917542 OEB917542 ONX917542 OXT917542 PHP917542 PRL917542 QBH917542 QLD917542 QUZ917542 REV917542 ROR917542 RYN917542 SIJ917542 SSF917542 TCB917542 TLX917542 TVT917542 UFP917542 UPL917542 UZH917542 VJD917542 VSZ917542 WCV917542 WMR917542 WWN917542 WMR983078 KB983078 TX983078 ADT983078 ANP983078 AXL983078 BHH983078 BRD983078 CAZ983078 CKV983078 CUR983078 DEN983078 DOJ983078 DYF983078 EIB983078 ERX983078 FBT983078 FLP983078 FVL983078 GFH983078 GPD983078 GYZ983078 HIV983078 HSR983078 ICN983078 IMJ983078 IWF983078 JGB983078 JPX983078 JZT983078 KJP983078 KTL983078 LDH983078 LND983078 LWZ983078 MGV983078 MQR983078 NAN983078 NKJ983078 NUF983078 OEB983078 ONX983078 OXT983078 PHP983078 PRL983078 QBH983078 QLD983078 QUZ983078 REV983078 ROR983078 RYN983078 SIJ983078 SSF983078 TCB983078 TLX983078 TVT983078 UFP983078 UPL983078 UZH983078 VJD983078 VSZ983078 WCV983078 AB65574:AC65574">
      <formula1>$AS$1:$AS$3</formula1>
    </dataValidation>
    <dataValidation type="list" allowBlank="1" showInputMessage="1" showErrorMessage="1" sqref="WVV983157:WVV983166 F65653:F65662 JJ65653:JJ65662 TF65653:TF65662 ADB65653:ADB65662 AMX65653:AMX65662 AWT65653:AWT65662 BGP65653:BGP65662 BQL65653:BQL65662 CAH65653:CAH65662 CKD65653:CKD65662 CTZ65653:CTZ65662 DDV65653:DDV65662 DNR65653:DNR65662 DXN65653:DXN65662 EHJ65653:EHJ65662 ERF65653:ERF65662 FBB65653:FBB65662 FKX65653:FKX65662 FUT65653:FUT65662 GEP65653:GEP65662 GOL65653:GOL65662 GYH65653:GYH65662 HID65653:HID65662 HRZ65653:HRZ65662 IBV65653:IBV65662 ILR65653:ILR65662 IVN65653:IVN65662 JFJ65653:JFJ65662 JPF65653:JPF65662 JZB65653:JZB65662 KIX65653:KIX65662 KST65653:KST65662 LCP65653:LCP65662 LML65653:LML65662 LWH65653:LWH65662 MGD65653:MGD65662 MPZ65653:MPZ65662 MZV65653:MZV65662 NJR65653:NJR65662 NTN65653:NTN65662 ODJ65653:ODJ65662 ONF65653:ONF65662 OXB65653:OXB65662 PGX65653:PGX65662 PQT65653:PQT65662 QAP65653:QAP65662 QKL65653:QKL65662 QUH65653:QUH65662 RED65653:RED65662 RNZ65653:RNZ65662 RXV65653:RXV65662 SHR65653:SHR65662 SRN65653:SRN65662 TBJ65653:TBJ65662 TLF65653:TLF65662 TVB65653:TVB65662 UEX65653:UEX65662 UOT65653:UOT65662 UYP65653:UYP65662 VIL65653:VIL65662 VSH65653:VSH65662 WCD65653:WCD65662 WLZ65653:WLZ65662 WVV65653:WVV65662 F131189:F131198 JJ131189:JJ131198 TF131189:TF131198 ADB131189:ADB131198 AMX131189:AMX131198 AWT131189:AWT131198 BGP131189:BGP131198 BQL131189:BQL131198 CAH131189:CAH131198 CKD131189:CKD131198 CTZ131189:CTZ131198 DDV131189:DDV131198 DNR131189:DNR131198 DXN131189:DXN131198 EHJ131189:EHJ131198 ERF131189:ERF131198 FBB131189:FBB131198 FKX131189:FKX131198 FUT131189:FUT131198 GEP131189:GEP131198 GOL131189:GOL131198 GYH131189:GYH131198 HID131189:HID131198 HRZ131189:HRZ131198 IBV131189:IBV131198 ILR131189:ILR131198 IVN131189:IVN131198 JFJ131189:JFJ131198 JPF131189:JPF131198 JZB131189:JZB131198 KIX131189:KIX131198 KST131189:KST131198 LCP131189:LCP131198 LML131189:LML131198 LWH131189:LWH131198 MGD131189:MGD131198 MPZ131189:MPZ131198 MZV131189:MZV131198 NJR131189:NJR131198 NTN131189:NTN131198 ODJ131189:ODJ131198 ONF131189:ONF131198 OXB131189:OXB131198 PGX131189:PGX131198 PQT131189:PQT131198 QAP131189:QAP131198 QKL131189:QKL131198 QUH131189:QUH131198 RED131189:RED131198 RNZ131189:RNZ131198 RXV131189:RXV131198 SHR131189:SHR131198 SRN131189:SRN131198 TBJ131189:TBJ131198 TLF131189:TLF131198 TVB131189:TVB131198 UEX131189:UEX131198 UOT131189:UOT131198 UYP131189:UYP131198 VIL131189:VIL131198 VSH131189:VSH131198 WCD131189:WCD131198 WLZ131189:WLZ131198 WVV131189:WVV131198 F196725:F196734 JJ196725:JJ196734 TF196725:TF196734 ADB196725:ADB196734 AMX196725:AMX196734 AWT196725:AWT196734 BGP196725:BGP196734 BQL196725:BQL196734 CAH196725:CAH196734 CKD196725:CKD196734 CTZ196725:CTZ196734 DDV196725:DDV196734 DNR196725:DNR196734 DXN196725:DXN196734 EHJ196725:EHJ196734 ERF196725:ERF196734 FBB196725:FBB196734 FKX196725:FKX196734 FUT196725:FUT196734 GEP196725:GEP196734 GOL196725:GOL196734 GYH196725:GYH196734 HID196725:HID196734 HRZ196725:HRZ196734 IBV196725:IBV196734 ILR196725:ILR196734 IVN196725:IVN196734 JFJ196725:JFJ196734 JPF196725:JPF196734 JZB196725:JZB196734 KIX196725:KIX196734 KST196725:KST196734 LCP196725:LCP196734 LML196725:LML196734 LWH196725:LWH196734 MGD196725:MGD196734 MPZ196725:MPZ196734 MZV196725:MZV196734 NJR196725:NJR196734 NTN196725:NTN196734 ODJ196725:ODJ196734 ONF196725:ONF196734 OXB196725:OXB196734 PGX196725:PGX196734 PQT196725:PQT196734 QAP196725:QAP196734 QKL196725:QKL196734 QUH196725:QUH196734 RED196725:RED196734 RNZ196725:RNZ196734 RXV196725:RXV196734 SHR196725:SHR196734 SRN196725:SRN196734 TBJ196725:TBJ196734 TLF196725:TLF196734 TVB196725:TVB196734 UEX196725:UEX196734 UOT196725:UOT196734 UYP196725:UYP196734 VIL196725:VIL196734 VSH196725:VSH196734 WCD196725:WCD196734 WLZ196725:WLZ196734 WVV196725:WVV196734 F262261:F262270 JJ262261:JJ262270 TF262261:TF262270 ADB262261:ADB262270 AMX262261:AMX262270 AWT262261:AWT262270 BGP262261:BGP262270 BQL262261:BQL262270 CAH262261:CAH262270 CKD262261:CKD262270 CTZ262261:CTZ262270 DDV262261:DDV262270 DNR262261:DNR262270 DXN262261:DXN262270 EHJ262261:EHJ262270 ERF262261:ERF262270 FBB262261:FBB262270 FKX262261:FKX262270 FUT262261:FUT262270 GEP262261:GEP262270 GOL262261:GOL262270 GYH262261:GYH262270 HID262261:HID262270 HRZ262261:HRZ262270 IBV262261:IBV262270 ILR262261:ILR262270 IVN262261:IVN262270 JFJ262261:JFJ262270 JPF262261:JPF262270 JZB262261:JZB262270 KIX262261:KIX262270 KST262261:KST262270 LCP262261:LCP262270 LML262261:LML262270 LWH262261:LWH262270 MGD262261:MGD262270 MPZ262261:MPZ262270 MZV262261:MZV262270 NJR262261:NJR262270 NTN262261:NTN262270 ODJ262261:ODJ262270 ONF262261:ONF262270 OXB262261:OXB262270 PGX262261:PGX262270 PQT262261:PQT262270 QAP262261:QAP262270 QKL262261:QKL262270 QUH262261:QUH262270 RED262261:RED262270 RNZ262261:RNZ262270 RXV262261:RXV262270 SHR262261:SHR262270 SRN262261:SRN262270 TBJ262261:TBJ262270 TLF262261:TLF262270 TVB262261:TVB262270 UEX262261:UEX262270 UOT262261:UOT262270 UYP262261:UYP262270 VIL262261:VIL262270 VSH262261:VSH262270 WCD262261:WCD262270 WLZ262261:WLZ262270 WVV262261:WVV262270 F327797:F327806 JJ327797:JJ327806 TF327797:TF327806 ADB327797:ADB327806 AMX327797:AMX327806 AWT327797:AWT327806 BGP327797:BGP327806 BQL327797:BQL327806 CAH327797:CAH327806 CKD327797:CKD327806 CTZ327797:CTZ327806 DDV327797:DDV327806 DNR327797:DNR327806 DXN327797:DXN327806 EHJ327797:EHJ327806 ERF327797:ERF327806 FBB327797:FBB327806 FKX327797:FKX327806 FUT327797:FUT327806 GEP327797:GEP327806 GOL327797:GOL327806 GYH327797:GYH327806 HID327797:HID327806 HRZ327797:HRZ327806 IBV327797:IBV327806 ILR327797:ILR327806 IVN327797:IVN327806 JFJ327797:JFJ327806 JPF327797:JPF327806 JZB327797:JZB327806 KIX327797:KIX327806 KST327797:KST327806 LCP327797:LCP327806 LML327797:LML327806 LWH327797:LWH327806 MGD327797:MGD327806 MPZ327797:MPZ327806 MZV327797:MZV327806 NJR327797:NJR327806 NTN327797:NTN327806 ODJ327797:ODJ327806 ONF327797:ONF327806 OXB327797:OXB327806 PGX327797:PGX327806 PQT327797:PQT327806 QAP327797:QAP327806 QKL327797:QKL327806 QUH327797:QUH327806 RED327797:RED327806 RNZ327797:RNZ327806 RXV327797:RXV327806 SHR327797:SHR327806 SRN327797:SRN327806 TBJ327797:TBJ327806 TLF327797:TLF327806 TVB327797:TVB327806 UEX327797:UEX327806 UOT327797:UOT327806 UYP327797:UYP327806 VIL327797:VIL327806 VSH327797:VSH327806 WCD327797:WCD327806 WLZ327797:WLZ327806 WVV327797:WVV327806 F393333:F393342 JJ393333:JJ393342 TF393333:TF393342 ADB393333:ADB393342 AMX393333:AMX393342 AWT393333:AWT393342 BGP393333:BGP393342 BQL393333:BQL393342 CAH393333:CAH393342 CKD393333:CKD393342 CTZ393333:CTZ393342 DDV393333:DDV393342 DNR393333:DNR393342 DXN393333:DXN393342 EHJ393333:EHJ393342 ERF393333:ERF393342 FBB393333:FBB393342 FKX393333:FKX393342 FUT393333:FUT393342 GEP393333:GEP393342 GOL393333:GOL393342 GYH393333:GYH393342 HID393333:HID393342 HRZ393333:HRZ393342 IBV393333:IBV393342 ILR393333:ILR393342 IVN393333:IVN393342 JFJ393333:JFJ393342 JPF393333:JPF393342 JZB393333:JZB393342 KIX393333:KIX393342 KST393333:KST393342 LCP393333:LCP393342 LML393333:LML393342 LWH393333:LWH393342 MGD393333:MGD393342 MPZ393333:MPZ393342 MZV393333:MZV393342 NJR393333:NJR393342 NTN393333:NTN393342 ODJ393333:ODJ393342 ONF393333:ONF393342 OXB393333:OXB393342 PGX393333:PGX393342 PQT393333:PQT393342 QAP393333:QAP393342 QKL393333:QKL393342 QUH393333:QUH393342 RED393333:RED393342 RNZ393333:RNZ393342 RXV393333:RXV393342 SHR393333:SHR393342 SRN393333:SRN393342 TBJ393333:TBJ393342 TLF393333:TLF393342 TVB393333:TVB393342 UEX393333:UEX393342 UOT393333:UOT393342 UYP393333:UYP393342 VIL393333:VIL393342 VSH393333:VSH393342 WCD393333:WCD393342 WLZ393333:WLZ393342 WVV393333:WVV393342 F458869:F458878 JJ458869:JJ458878 TF458869:TF458878 ADB458869:ADB458878 AMX458869:AMX458878 AWT458869:AWT458878 BGP458869:BGP458878 BQL458869:BQL458878 CAH458869:CAH458878 CKD458869:CKD458878 CTZ458869:CTZ458878 DDV458869:DDV458878 DNR458869:DNR458878 DXN458869:DXN458878 EHJ458869:EHJ458878 ERF458869:ERF458878 FBB458869:FBB458878 FKX458869:FKX458878 FUT458869:FUT458878 GEP458869:GEP458878 GOL458869:GOL458878 GYH458869:GYH458878 HID458869:HID458878 HRZ458869:HRZ458878 IBV458869:IBV458878 ILR458869:ILR458878 IVN458869:IVN458878 JFJ458869:JFJ458878 JPF458869:JPF458878 JZB458869:JZB458878 KIX458869:KIX458878 KST458869:KST458878 LCP458869:LCP458878 LML458869:LML458878 LWH458869:LWH458878 MGD458869:MGD458878 MPZ458869:MPZ458878 MZV458869:MZV458878 NJR458869:NJR458878 NTN458869:NTN458878 ODJ458869:ODJ458878 ONF458869:ONF458878 OXB458869:OXB458878 PGX458869:PGX458878 PQT458869:PQT458878 QAP458869:QAP458878 QKL458869:QKL458878 QUH458869:QUH458878 RED458869:RED458878 RNZ458869:RNZ458878 RXV458869:RXV458878 SHR458869:SHR458878 SRN458869:SRN458878 TBJ458869:TBJ458878 TLF458869:TLF458878 TVB458869:TVB458878 UEX458869:UEX458878 UOT458869:UOT458878 UYP458869:UYP458878 VIL458869:VIL458878 VSH458869:VSH458878 WCD458869:WCD458878 WLZ458869:WLZ458878 WVV458869:WVV458878 F524405:F524414 JJ524405:JJ524414 TF524405:TF524414 ADB524405:ADB524414 AMX524405:AMX524414 AWT524405:AWT524414 BGP524405:BGP524414 BQL524405:BQL524414 CAH524405:CAH524414 CKD524405:CKD524414 CTZ524405:CTZ524414 DDV524405:DDV524414 DNR524405:DNR524414 DXN524405:DXN524414 EHJ524405:EHJ524414 ERF524405:ERF524414 FBB524405:FBB524414 FKX524405:FKX524414 FUT524405:FUT524414 GEP524405:GEP524414 GOL524405:GOL524414 GYH524405:GYH524414 HID524405:HID524414 HRZ524405:HRZ524414 IBV524405:IBV524414 ILR524405:ILR524414 IVN524405:IVN524414 JFJ524405:JFJ524414 JPF524405:JPF524414 JZB524405:JZB524414 KIX524405:KIX524414 KST524405:KST524414 LCP524405:LCP524414 LML524405:LML524414 LWH524405:LWH524414 MGD524405:MGD524414 MPZ524405:MPZ524414 MZV524405:MZV524414 NJR524405:NJR524414 NTN524405:NTN524414 ODJ524405:ODJ524414 ONF524405:ONF524414 OXB524405:OXB524414 PGX524405:PGX524414 PQT524405:PQT524414 QAP524405:QAP524414 QKL524405:QKL524414 QUH524405:QUH524414 RED524405:RED524414 RNZ524405:RNZ524414 RXV524405:RXV524414 SHR524405:SHR524414 SRN524405:SRN524414 TBJ524405:TBJ524414 TLF524405:TLF524414 TVB524405:TVB524414 UEX524405:UEX524414 UOT524405:UOT524414 UYP524405:UYP524414 VIL524405:VIL524414 VSH524405:VSH524414 WCD524405:WCD524414 WLZ524405:WLZ524414 WVV524405:WVV524414 F589941:F589950 JJ589941:JJ589950 TF589941:TF589950 ADB589941:ADB589950 AMX589941:AMX589950 AWT589941:AWT589950 BGP589941:BGP589950 BQL589941:BQL589950 CAH589941:CAH589950 CKD589941:CKD589950 CTZ589941:CTZ589950 DDV589941:DDV589950 DNR589941:DNR589950 DXN589941:DXN589950 EHJ589941:EHJ589950 ERF589941:ERF589950 FBB589941:FBB589950 FKX589941:FKX589950 FUT589941:FUT589950 GEP589941:GEP589950 GOL589941:GOL589950 GYH589941:GYH589950 HID589941:HID589950 HRZ589941:HRZ589950 IBV589941:IBV589950 ILR589941:ILR589950 IVN589941:IVN589950 JFJ589941:JFJ589950 JPF589941:JPF589950 JZB589941:JZB589950 KIX589941:KIX589950 KST589941:KST589950 LCP589941:LCP589950 LML589941:LML589950 LWH589941:LWH589950 MGD589941:MGD589950 MPZ589941:MPZ589950 MZV589941:MZV589950 NJR589941:NJR589950 NTN589941:NTN589950 ODJ589941:ODJ589950 ONF589941:ONF589950 OXB589941:OXB589950 PGX589941:PGX589950 PQT589941:PQT589950 QAP589941:QAP589950 QKL589941:QKL589950 QUH589941:QUH589950 RED589941:RED589950 RNZ589941:RNZ589950 RXV589941:RXV589950 SHR589941:SHR589950 SRN589941:SRN589950 TBJ589941:TBJ589950 TLF589941:TLF589950 TVB589941:TVB589950 UEX589941:UEX589950 UOT589941:UOT589950 UYP589941:UYP589950 VIL589941:VIL589950 VSH589941:VSH589950 WCD589941:WCD589950 WLZ589941:WLZ589950 WVV589941:WVV589950 F655477:F655486 JJ655477:JJ655486 TF655477:TF655486 ADB655477:ADB655486 AMX655477:AMX655486 AWT655477:AWT655486 BGP655477:BGP655486 BQL655477:BQL655486 CAH655477:CAH655486 CKD655477:CKD655486 CTZ655477:CTZ655486 DDV655477:DDV655486 DNR655477:DNR655486 DXN655477:DXN655486 EHJ655477:EHJ655486 ERF655477:ERF655486 FBB655477:FBB655486 FKX655477:FKX655486 FUT655477:FUT655486 GEP655477:GEP655486 GOL655477:GOL655486 GYH655477:GYH655486 HID655477:HID655486 HRZ655477:HRZ655486 IBV655477:IBV655486 ILR655477:ILR655486 IVN655477:IVN655486 JFJ655477:JFJ655486 JPF655477:JPF655486 JZB655477:JZB655486 KIX655477:KIX655486 KST655477:KST655486 LCP655477:LCP655486 LML655477:LML655486 LWH655477:LWH655486 MGD655477:MGD655486 MPZ655477:MPZ655486 MZV655477:MZV655486 NJR655477:NJR655486 NTN655477:NTN655486 ODJ655477:ODJ655486 ONF655477:ONF655486 OXB655477:OXB655486 PGX655477:PGX655486 PQT655477:PQT655486 QAP655477:QAP655486 QKL655477:QKL655486 QUH655477:QUH655486 RED655477:RED655486 RNZ655477:RNZ655486 RXV655477:RXV655486 SHR655477:SHR655486 SRN655477:SRN655486 TBJ655477:TBJ655486 TLF655477:TLF655486 TVB655477:TVB655486 UEX655477:UEX655486 UOT655477:UOT655486 UYP655477:UYP655486 VIL655477:VIL655486 VSH655477:VSH655486 WCD655477:WCD655486 WLZ655477:WLZ655486 WVV655477:WVV655486 F721013:F721022 JJ721013:JJ721022 TF721013:TF721022 ADB721013:ADB721022 AMX721013:AMX721022 AWT721013:AWT721022 BGP721013:BGP721022 BQL721013:BQL721022 CAH721013:CAH721022 CKD721013:CKD721022 CTZ721013:CTZ721022 DDV721013:DDV721022 DNR721013:DNR721022 DXN721013:DXN721022 EHJ721013:EHJ721022 ERF721013:ERF721022 FBB721013:FBB721022 FKX721013:FKX721022 FUT721013:FUT721022 GEP721013:GEP721022 GOL721013:GOL721022 GYH721013:GYH721022 HID721013:HID721022 HRZ721013:HRZ721022 IBV721013:IBV721022 ILR721013:ILR721022 IVN721013:IVN721022 JFJ721013:JFJ721022 JPF721013:JPF721022 JZB721013:JZB721022 KIX721013:KIX721022 KST721013:KST721022 LCP721013:LCP721022 LML721013:LML721022 LWH721013:LWH721022 MGD721013:MGD721022 MPZ721013:MPZ721022 MZV721013:MZV721022 NJR721013:NJR721022 NTN721013:NTN721022 ODJ721013:ODJ721022 ONF721013:ONF721022 OXB721013:OXB721022 PGX721013:PGX721022 PQT721013:PQT721022 QAP721013:QAP721022 QKL721013:QKL721022 QUH721013:QUH721022 RED721013:RED721022 RNZ721013:RNZ721022 RXV721013:RXV721022 SHR721013:SHR721022 SRN721013:SRN721022 TBJ721013:TBJ721022 TLF721013:TLF721022 TVB721013:TVB721022 UEX721013:UEX721022 UOT721013:UOT721022 UYP721013:UYP721022 VIL721013:VIL721022 VSH721013:VSH721022 WCD721013:WCD721022 WLZ721013:WLZ721022 WVV721013:WVV721022 F786549:F786558 JJ786549:JJ786558 TF786549:TF786558 ADB786549:ADB786558 AMX786549:AMX786558 AWT786549:AWT786558 BGP786549:BGP786558 BQL786549:BQL786558 CAH786549:CAH786558 CKD786549:CKD786558 CTZ786549:CTZ786558 DDV786549:DDV786558 DNR786549:DNR786558 DXN786549:DXN786558 EHJ786549:EHJ786558 ERF786549:ERF786558 FBB786549:FBB786558 FKX786549:FKX786558 FUT786549:FUT786558 GEP786549:GEP786558 GOL786549:GOL786558 GYH786549:GYH786558 HID786549:HID786558 HRZ786549:HRZ786558 IBV786549:IBV786558 ILR786549:ILR786558 IVN786549:IVN786558 JFJ786549:JFJ786558 JPF786549:JPF786558 JZB786549:JZB786558 KIX786549:KIX786558 KST786549:KST786558 LCP786549:LCP786558 LML786549:LML786558 LWH786549:LWH786558 MGD786549:MGD786558 MPZ786549:MPZ786558 MZV786549:MZV786558 NJR786549:NJR786558 NTN786549:NTN786558 ODJ786549:ODJ786558 ONF786549:ONF786558 OXB786549:OXB786558 PGX786549:PGX786558 PQT786549:PQT786558 QAP786549:QAP786558 QKL786549:QKL786558 QUH786549:QUH786558 RED786549:RED786558 RNZ786549:RNZ786558 RXV786549:RXV786558 SHR786549:SHR786558 SRN786549:SRN786558 TBJ786549:TBJ786558 TLF786549:TLF786558 TVB786549:TVB786558 UEX786549:UEX786558 UOT786549:UOT786558 UYP786549:UYP786558 VIL786549:VIL786558 VSH786549:VSH786558 WCD786549:WCD786558 WLZ786549:WLZ786558 WVV786549:WVV786558 F852085:F852094 JJ852085:JJ852094 TF852085:TF852094 ADB852085:ADB852094 AMX852085:AMX852094 AWT852085:AWT852094 BGP852085:BGP852094 BQL852085:BQL852094 CAH852085:CAH852094 CKD852085:CKD852094 CTZ852085:CTZ852094 DDV852085:DDV852094 DNR852085:DNR852094 DXN852085:DXN852094 EHJ852085:EHJ852094 ERF852085:ERF852094 FBB852085:FBB852094 FKX852085:FKX852094 FUT852085:FUT852094 GEP852085:GEP852094 GOL852085:GOL852094 GYH852085:GYH852094 HID852085:HID852094 HRZ852085:HRZ852094 IBV852085:IBV852094 ILR852085:ILR852094 IVN852085:IVN852094 JFJ852085:JFJ852094 JPF852085:JPF852094 JZB852085:JZB852094 KIX852085:KIX852094 KST852085:KST852094 LCP852085:LCP852094 LML852085:LML852094 LWH852085:LWH852094 MGD852085:MGD852094 MPZ852085:MPZ852094 MZV852085:MZV852094 NJR852085:NJR852094 NTN852085:NTN852094 ODJ852085:ODJ852094 ONF852085:ONF852094 OXB852085:OXB852094 PGX852085:PGX852094 PQT852085:PQT852094 QAP852085:QAP852094 QKL852085:QKL852094 QUH852085:QUH852094 RED852085:RED852094 RNZ852085:RNZ852094 RXV852085:RXV852094 SHR852085:SHR852094 SRN852085:SRN852094 TBJ852085:TBJ852094 TLF852085:TLF852094 TVB852085:TVB852094 UEX852085:UEX852094 UOT852085:UOT852094 UYP852085:UYP852094 VIL852085:VIL852094 VSH852085:VSH852094 WCD852085:WCD852094 WLZ852085:WLZ852094 WVV852085:WVV852094 F917621:F917630 JJ917621:JJ917630 TF917621:TF917630 ADB917621:ADB917630 AMX917621:AMX917630 AWT917621:AWT917630 BGP917621:BGP917630 BQL917621:BQL917630 CAH917621:CAH917630 CKD917621:CKD917630 CTZ917621:CTZ917630 DDV917621:DDV917630 DNR917621:DNR917630 DXN917621:DXN917630 EHJ917621:EHJ917630 ERF917621:ERF917630 FBB917621:FBB917630 FKX917621:FKX917630 FUT917621:FUT917630 GEP917621:GEP917630 GOL917621:GOL917630 GYH917621:GYH917630 HID917621:HID917630 HRZ917621:HRZ917630 IBV917621:IBV917630 ILR917621:ILR917630 IVN917621:IVN917630 JFJ917621:JFJ917630 JPF917621:JPF917630 JZB917621:JZB917630 KIX917621:KIX917630 KST917621:KST917630 LCP917621:LCP917630 LML917621:LML917630 LWH917621:LWH917630 MGD917621:MGD917630 MPZ917621:MPZ917630 MZV917621:MZV917630 NJR917621:NJR917630 NTN917621:NTN917630 ODJ917621:ODJ917630 ONF917621:ONF917630 OXB917621:OXB917630 PGX917621:PGX917630 PQT917621:PQT917630 QAP917621:QAP917630 QKL917621:QKL917630 QUH917621:QUH917630 RED917621:RED917630 RNZ917621:RNZ917630 RXV917621:RXV917630 SHR917621:SHR917630 SRN917621:SRN917630 TBJ917621:TBJ917630 TLF917621:TLF917630 TVB917621:TVB917630 UEX917621:UEX917630 UOT917621:UOT917630 UYP917621:UYP917630 VIL917621:VIL917630 VSH917621:VSH917630 WCD917621:WCD917630 WLZ917621:WLZ917630 WVV917621:WVV917630 F983157:F983166 JJ983157:JJ983166 TF983157:TF983166 ADB983157:ADB983166 AMX983157:AMX983166 AWT983157:AWT983166 BGP983157:BGP983166 BQL983157:BQL983166 CAH983157:CAH983166 CKD983157:CKD983166 CTZ983157:CTZ983166 DDV983157:DDV983166 DNR983157:DNR983166 DXN983157:DXN983166 EHJ983157:EHJ983166 ERF983157:ERF983166 FBB983157:FBB983166 FKX983157:FKX983166 FUT983157:FUT983166 GEP983157:GEP983166 GOL983157:GOL983166 GYH983157:GYH983166 HID983157:HID983166 HRZ983157:HRZ983166 IBV983157:IBV983166 ILR983157:ILR983166 IVN983157:IVN983166 JFJ983157:JFJ983166 JPF983157:JPF983166 JZB983157:JZB983166 KIX983157:KIX983166 KST983157:KST983166 LCP983157:LCP983166 LML983157:LML983166 LWH983157:LWH983166 MGD983157:MGD983166 MPZ983157:MPZ983166 MZV983157:MZV983166 NJR983157:NJR983166 NTN983157:NTN983166 ODJ983157:ODJ983166 ONF983157:ONF983166 OXB983157:OXB983166 PGX983157:PGX983166 PQT983157:PQT983166 QAP983157:QAP983166 QKL983157:QKL983166 QUH983157:QUH983166 RED983157:RED983166 RNZ983157:RNZ983166 RXV983157:RXV983166 SHR983157:SHR983166 SRN983157:SRN983166 TBJ983157:TBJ983166 TLF983157:TLF983166 TVB983157:TVB983166 UEX983157:UEX983166 UOT983157:UOT983166 UYP983157:UYP983166 VIL983157:VIL983166 VSH983157:VSH983166 WCD983157:WCD983166 WLZ983157:WLZ983166 WLZ118:WLZ126 WCD118:WCD126 VSH118:VSH126 VIL118:VIL126 UYP118:UYP126 UOT118:UOT126 UEX118:UEX126 TVB118:TVB126 TLF118:TLF126 TBJ118:TBJ126 SRN118:SRN126 SHR118:SHR126 RXV118:RXV126 RNZ118:RNZ126 RED118:RED126 QUH118:QUH126 QKL118:QKL126 QAP118:QAP126 PQT118:PQT126 PGX118:PGX126 OXB118:OXB126 ONF118:ONF126 ODJ118:ODJ126 NTN118:NTN126 NJR118:NJR126 MZV118:MZV126 MPZ118:MPZ126 MGD118:MGD126 LWH118:LWH126 LML118:LML126 LCP118:LCP126 KST118:KST126 KIX118:KIX126 JZB118:JZB126 JPF118:JPF126 JFJ118:JFJ126 IVN118:IVN126 ILR118:ILR126 IBV118:IBV126 HRZ118:HRZ126 HID118:HID126 GYH118:GYH126 GOL118:GOL126 GEP118:GEP126 FUT118:FUT126 FKX118:FKX126 FBB118:FBB126 ERF118:ERF126 EHJ118:EHJ126 DXN118:DXN126 DNR118:DNR126 DDV118:DDV126 CTZ118:CTZ126 CKD118:CKD126 CAH118:CAH126 BQL118:BQL126 BGP118:BGP126 AWT118:AWT126 AMX118:AMX126 ADB118:ADB126 TF118:TF126 JJ118:JJ126 WVV118:WVV126">
      <formula1>"保育士,教諭,保育教諭,補助者,家庭的保育補助者,保育従事者,調理員,管理栄養士,栄養士,看護師,准看護師,事務員,技師,その他"</formula1>
    </dataValidation>
    <dataValidation type="list" allowBlank="1" showInputMessage="1" showErrorMessage="1" sqref="JB73:JD73 WVM128:WVP128 WLQ128:WLT128 WBU128:WBX128 VRY128:VSB128 VIC128:VIF128 UYG128:UYJ128 UOK128:UON128 UEO128:UER128 TUS128:TUV128 TKW128:TKZ128 TBA128:TBD128 SRE128:SRH128 SHI128:SHL128 RXM128:RXP128 RNQ128:RNT128 RDU128:RDX128 QTY128:QUB128 QKC128:QKF128 QAG128:QAJ128 PQK128:PQN128 PGO128:PGR128 OWS128:OWV128 OMW128:OMZ128 ODA128:ODD128 NTE128:NTH128 NJI128:NJL128 MZM128:MZP128 MPQ128:MPT128 MFU128:MFX128 LVY128:LWB128 LMC128:LMF128 LCG128:LCJ128 KSK128:KSN128 KIO128:KIR128 JYS128:JYV128 JOW128:JOZ128 JFA128:JFD128 IVE128:IVH128 ILI128:ILL128 IBM128:IBP128 HRQ128:HRT128 HHU128:HHX128 GXY128:GYB128 GOC128:GOF128 GEG128:GEJ128 FUK128:FUN128 FKO128:FKR128 FAS128:FAV128 EQW128:EQZ128 EHA128:EHD128 DXE128:DXH128 DNI128:DNL128 DDM128:DDP128 CTQ128:CTT128 CJU128:CJX128 BZY128:CAB128 BQC128:BQF128 BGG128:BGJ128 AWK128:AWN128 AMO128:AMR128 ACS128:ACV128 SW128:SZ128 JA128:JD128 WVM12:WVP59 WLQ12:WLT59 WBU12:WBX59 VRY12:VSB59 VIC12:VIF59 UYG12:UYJ59 UOK12:UON59 UEO12:UER59 TUS12:TUV59 TKW12:TKZ59 TBA12:TBD59 SRE12:SRH59 SHI12:SHL59 RXM12:RXP59 RNQ12:RNT59 RDU12:RDX59 QTY12:QUB59 QKC12:QKF59 QAG12:QAJ59 PQK12:PQN59 PGO12:PGR59 OWS12:OWV59 OMW12:OMZ59 ODA12:ODD59 NTE12:NTH59 NJI12:NJL59 MZM12:MZP59 MPQ12:MPT59 MFU12:MFX59 LVY12:LWB59 LMC12:LMF59 LCG12:LCJ59 KSK12:KSN59 KIO12:KIR59 JYS12:JYV59 JOW12:JOZ59 JFA12:JFD59 IVE12:IVH59 ILI12:ILL59 IBM12:IBP59 HRQ12:HRT59 HHU12:HHX59 GXY12:GYB59 GOC12:GOF59 GEG12:GEJ59 FUK12:FUN59 FKO12:FKR59 FAS12:FAV59 EQW12:EQZ59 EHA12:EHD59 DXE12:DXH59 DNI12:DNL59 DDM12:DDP59 CTQ12:CTT59 CJU12:CJX59 BZY12:CAB59 BQC12:BQF59 BGG12:BGJ59 AWK12:AWN59 AMO12:AMR59 ACS12:ACV59 SW12:SZ59 JA12:JD59 ACT73:ACV73 AMP73:AMR73 AWL73:AWN73 BGH73:BGJ73 BQD73:BQF73 BZZ73:CAB73 CJV73:CJX73 CTR73:CTT73 DDN73:DDP73 DNJ73:DNL73 DXF73:DXH73 EHB73:EHD73 EQX73:EQZ73 FAT73:FAV73 FKP73:FKR73 FUL73:FUN73 GEH73:GEJ73 GOD73:GOF73 GXZ73:GYB73 HHV73:HHX73 HRR73:HRT73 IBN73:IBP73 ILJ73:ILL73 IVF73:IVH73 JFB73:JFD73 JOX73:JOZ73 JYT73:JYV73 KIP73:KIR73 KSL73:KSN73 LCH73:LCJ73 LMD73:LMF73 LVZ73:LWB73 MFV73:MFX73 MPR73:MPT73 MZN73:MZP73 NJJ73:NJL73 NTF73:NTH73 ODB73:ODD73 OMX73:OMZ73 OWT73:OWV73 PGP73:PGR73 PQL73:PQN73 QAH73:QAJ73 QKD73:QKF73 QTZ73:QUB73 RDV73:RDX73 RNR73:RNT73 RXN73:RXP73 SHJ73:SHL73 SRF73:SRH73 TBB73:TBD73 TKX73:TKZ73 TUT73:TUV73 UEP73:UER73 UOL73:UON73 UYH73:UYJ73 VID73:VIF73 VRZ73:VSB73 WBV73:WBX73 WLR73:WLT73 WVN73:WVP73 JB65624:JD65624 SX65624:SZ65624 ACT65624:ACV65624 AMP65624:AMR65624 AWL65624:AWN65624 BGH65624:BGJ65624 BQD65624:BQF65624 BZZ65624:CAB65624 CJV65624:CJX65624 CTR65624:CTT65624 DDN65624:DDP65624 DNJ65624:DNL65624 DXF65624:DXH65624 EHB65624:EHD65624 EQX65624:EQZ65624 FAT65624:FAV65624 FKP65624:FKR65624 FUL65624:FUN65624 GEH65624:GEJ65624 GOD65624:GOF65624 GXZ65624:GYB65624 HHV65624:HHX65624 HRR65624:HRT65624 IBN65624:IBP65624 ILJ65624:ILL65624 IVF65624:IVH65624 JFB65624:JFD65624 JOX65624:JOZ65624 JYT65624:JYV65624 KIP65624:KIR65624 KSL65624:KSN65624 LCH65624:LCJ65624 LMD65624:LMF65624 LVZ65624:LWB65624 MFV65624:MFX65624 MPR65624:MPT65624 MZN65624:MZP65624 NJJ65624:NJL65624 NTF65624:NTH65624 ODB65624:ODD65624 OMX65624:OMZ65624 OWT65624:OWV65624 PGP65624:PGR65624 PQL65624:PQN65624 QAH65624:QAJ65624 QKD65624:QKF65624 QTZ65624:QUB65624 RDV65624:RDX65624 RNR65624:RNT65624 RXN65624:RXP65624 SHJ65624:SHL65624 SRF65624:SRH65624 TBB65624:TBD65624 TKX65624:TKZ65624 TUT65624:TUV65624 UEP65624:UER65624 UOL65624:UON65624 UYH65624:UYJ65624 VID65624:VIF65624 VRZ65624:VSB65624 WBV65624:WBX65624 WLR65624:WLT65624 WVN65624:WVP65624 JB131160:JD131160 SX131160:SZ131160 ACT131160:ACV131160 AMP131160:AMR131160 AWL131160:AWN131160 BGH131160:BGJ131160 BQD131160:BQF131160 BZZ131160:CAB131160 CJV131160:CJX131160 CTR131160:CTT131160 DDN131160:DDP131160 DNJ131160:DNL131160 DXF131160:DXH131160 EHB131160:EHD131160 EQX131160:EQZ131160 FAT131160:FAV131160 FKP131160:FKR131160 FUL131160:FUN131160 GEH131160:GEJ131160 GOD131160:GOF131160 GXZ131160:GYB131160 HHV131160:HHX131160 HRR131160:HRT131160 IBN131160:IBP131160 ILJ131160:ILL131160 IVF131160:IVH131160 JFB131160:JFD131160 JOX131160:JOZ131160 JYT131160:JYV131160 KIP131160:KIR131160 KSL131160:KSN131160 LCH131160:LCJ131160 LMD131160:LMF131160 LVZ131160:LWB131160 MFV131160:MFX131160 MPR131160:MPT131160 MZN131160:MZP131160 NJJ131160:NJL131160 NTF131160:NTH131160 ODB131160:ODD131160 OMX131160:OMZ131160 OWT131160:OWV131160 PGP131160:PGR131160 PQL131160:PQN131160 QAH131160:QAJ131160 QKD131160:QKF131160 QTZ131160:QUB131160 RDV131160:RDX131160 RNR131160:RNT131160 RXN131160:RXP131160 SHJ131160:SHL131160 SRF131160:SRH131160 TBB131160:TBD131160 TKX131160:TKZ131160 TUT131160:TUV131160 UEP131160:UER131160 UOL131160:UON131160 UYH131160:UYJ131160 VID131160:VIF131160 VRZ131160:VSB131160 WBV131160:WBX131160 WLR131160:WLT131160 WVN131160:WVP131160 JB196696:JD196696 SX196696:SZ196696 ACT196696:ACV196696 AMP196696:AMR196696 AWL196696:AWN196696 BGH196696:BGJ196696 BQD196696:BQF196696 BZZ196696:CAB196696 CJV196696:CJX196696 CTR196696:CTT196696 DDN196696:DDP196696 DNJ196696:DNL196696 DXF196696:DXH196696 EHB196696:EHD196696 EQX196696:EQZ196696 FAT196696:FAV196696 FKP196696:FKR196696 FUL196696:FUN196696 GEH196696:GEJ196696 GOD196696:GOF196696 GXZ196696:GYB196696 HHV196696:HHX196696 HRR196696:HRT196696 IBN196696:IBP196696 ILJ196696:ILL196696 IVF196696:IVH196696 JFB196696:JFD196696 JOX196696:JOZ196696 JYT196696:JYV196696 KIP196696:KIR196696 KSL196696:KSN196696 LCH196696:LCJ196696 LMD196696:LMF196696 LVZ196696:LWB196696 MFV196696:MFX196696 MPR196696:MPT196696 MZN196696:MZP196696 NJJ196696:NJL196696 NTF196696:NTH196696 ODB196696:ODD196696 OMX196696:OMZ196696 OWT196696:OWV196696 PGP196696:PGR196696 PQL196696:PQN196696 QAH196696:QAJ196696 QKD196696:QKF196696 QTZ196696:QUB196696 RDV196696:RDX196696 RNR196696:RNT196696 RXN196696:RXP196696 SHJ196696:SHL196696 SRF196696:SRH196696 TBB196696:TBD196696 TKX196696:TKZ196696 TUT196696:TUV196696 UEP196696:UER196696 UOL196696:UON196696 UYH196696:UYJ196696 VID196696:VIF196696 VRZ196696:VSB196696 WBV196696:WBX196696 WLR196696:WLT196696 WVN196696:WVP196696 JB262232:JD262232 SX262232:SZ262232 ACT262232:ACV262232 AMP262232:AMR262232 AWL262232:AWN262232 BGH262232:BGJ262232 BQD262232:BQF262232 BZZ262232:CAB262232 CJV262232:CJX262232 CTR262232:CTT262232 DDN262232:DDP262232 DNJ262232:DNL262232 DXF262232:DXH262232 EHB262232:EHD262232 EQX262232:EQZ262232 FAT262232:FAV262232 FKP262232:FKR262232 FUL262232:FUN262232 GEH262232:GEJ262232 GOD262232:GOF262232 GXZ262232:GYB262232 HHV262232:HHX262232 HRR262232:HRT262232 IBN262232:IBP262232 ILJ262232:ILL262232 IVF262232:IVH262232 JFB262232:JFD262232 JOX262232:JOZ262232 JYT262232:JYV262232 KIP262232:KIR262232 KSL262232:KSN262232 LCH262232:LCJ262232 LMD262232:LMF262232 LVZ262232:LWB262232 MFV262232:MFX262232 MPR262232:MPT262232 MZN262232:MZP262232 NJJ262232:NJL262232 NTF262232:NTH262232 ODB262232:ODD262232 OMX262232:OMZ262232 OWT262232:OWV262232 PGP262232:PGR262232 PQL262232:PQN262232 QAH262232:QAJ262232 QKD262232:QKF262232 QTZ262232:QUB262232 RDV262232:RDX262232 RNR262232:RNT262232 RXN262232:RXP262232 SHJ262232:SHL262232 SRF262232:SRH262232 TBB262232:TBD262232 TKX262232:TKZ262232 TUT262232:TUV262232 UEP262232:UER262232 UOL262232:UON262232 UYH262232:UYJ262232 VID262232:VIF262232 VRZ262232:VSB262232 WBV262232:WBX262232 WLR262232:WLT262232 WVN262232:WVP262232 JB327768:JD327768 SX327768:SZ327768 ACT327768:ACV327768 AMP327768:AMR327768 AWL327768:AWN327768 BGH327768:BGJ327768 BQD327768:BQF327768 BZZ327768:CAB327768 CJV327768:CJX327768 CTR327768:CTT327768 DDN327768:DDP327768 DNJ327768:DNL327768 DXF327768:DXH327768 EHB327768:EHD327768 EQX327768:EQZ327768 FAT327768:FAV327768 FKP327768:FKR327768 FUL327768:FUN327768 GEH327768:GEJ327768 GOD327768:GOF327768 GXZ327768:GYB327768 HHV327768:HHX327768 HRR327768:HRT327768 IBN327768:IBP327768 ILJ327768:ILL327768 IVF327768:IVH327768 JFB327768:JFD327768 JOX327768:JOZ327768 JYT327768:JYV327768 KIP327768:KIR327768 KSL327768:KSN327768 LCH327768:LCJ327768 LMD327768:LMF327768 LVZ327768:LWB327768 MFV327768:MFX327768 MPR327768:MPT327768 MZN327768:MZP327768 NJJ327768:NJL327768 NTF327768:NTH327768 ODB327768:ODD327768 OMX327768:OMZ327768 OWT327768:OWV327768 PGP327768:PGR327768 PQL327768:PQN327768 QAH327768:QAJ327768 QKD327768:QKF327768 QTZ327768:QUB327768 RDV327768:RDX327768 RNR327768:RNT327768 RXN327768:RXP327768 SHJ327768:SHL327768 SRF327768:SRH327768 TBB327768:TBD327768 TKX327768:TKZ327768 TUT327768:TUV327768 UEP327768:UER327768 UOL327768:UON327768 UYH327768:UYJ327768 VID327768:VIF327768 VRZ327768:VSB327768 WBV327768:WBX327768 WLR327768:WLT327768 WVN327768:WVP327768 JB393304:JD393304 SX393304:SZ393304 ACT393304:ACV393304 AMP393304:AMR393304 AWL393304:AWN393304 BGH393304:BGJ393304 BQD393304:BQF393304 BZZ393304:CAB393304 CJV393304:CJX393304 CTR393304:CTT393304 DDN393304:DDP393304 DNJ393304:DNL393304 DXF393304:DXH393304 EHB393304:EHD393304 EQX393304:EQZ393304 FAT393304:FAV393304 FKP393304:FKR393304 FUL393304:FUN393304 GEH393304:GEJ393304 GOD393304:GOF393304 GXZ393304:GYB393304 HHV393304:HHX393304 HRR393304:HRT393304 IBN393304:IBP393304 ILJ393304:ILL393304 IVF393304:IVH393304 JFB393304:JFD393304 JOX393304:JOZ393304 JYT393304:JYV393304 KIP393304:KIR393304 KSL393304:KSN393304 LCH393304:LCJ393304 LMD393304:LMF393304 LVZ393304:LWB393304 MFV393304:MFX393304 MPR393304:MPT393304 MZN393304:MZP393304 NJJ393304:NJL393304 NTF393304:NTH393304 ODB393304:ODD393304 OMX393304:OMZ393304 OWT393304:OWV393304 PGP393304:PGR393304 PQL393304:PQN393304 QAH393304:QAJ393304 QKD393304:QKF393304 QTZ393304:QUB393304 RDV393304:RDX393304 RNR393304:RNT393304 RXN393304:RXP393304 SHJ393304:SHL393304 SRF393304:SRH393304 TBB393304:TBD393304 TKX393304:TKZ393304 TUT393304:TUV393304 UEP393304:UER393304 UOL393304:UON393304 UYH393304:UYJ393304 VID393304:VIF393304 VRZ393304:VSB393304 WBV393304:WBX393304 WLR393304:WLT393304 WVN393304:WVP393304 JB458840:JD458840 SX458840:SZ458840 ACT458840:ACV458840 AMP458840:AMR458840 AWL458840:AWN458840 BGH458840:BGJ458840 BQD458840:BQF458840 BZZ458840:CAB458840 CJV458840:CJX458840 CTR458840:CTT458840 DDN458840:DDP458840 DNJ458840:DNL458840 DXF458840:DXH458840 EHB458840:EHD458840 EQX458840:EQZ458840 FAT458840:FAV458840 FKP458840:FKR458840 FUL458840:FUN458840 GEH458840:GEJ458840 GOD458840:GOF458840 GXZ458840:GYB458840 HHV458840:HHX458840 HRR458840:HRT458840 IBN458840:IBP458840 ILJ458840:ILL458840 IVF458840:IVH458840 JFB458840:JFD458840 JOX458840:JOZ458840 JYT458840:JYV458840 KIP458840:KIR458840 KSL458840:KSN458840 LCH458840:LCJ458840 LMD458840:LMF458840 LVZ458840:LWB458840 MFV458840:MFX458840 MPR458840:MPT458840 MZN458840:MZP458840 NJJ458840:NJL458840 NTF458840:NTH458840 ODB458840:ODD458840 OMX458840:OMZ458840 OWT458840:OWV458840 PGP458840:PGR458840 PQL458840:PQN458840 QAH458840:QAJ458840 QKD458840:QKF458840 QTZ458840:QUB458840 RDV458840:RDX458840 RNR458840:RNT458840 RXN458840:RXP458840 SHJ458840:SHL458840 SRF458840:SRH458840 TBB458840:TBD458840 TKX458840:TKZ458840 TUT458840:TUV458840 UEP458840:UER458840 UOL458840:UON458840 UYH458840:UYJ458840 VID458840:VIF458840 VRZ458840:VSB458840 WBV458840:WBX458840 WLR458840:WLT458840 WVN458840:WVP458840 JB524376:JD524376 SX524376:SZ524376 ACT524376:ACV524376 AMP524376:AMR524376 AWL524376:AWN524376 BGH524376:BGJ524376 BQD524376:BQF524376 BZZ524376:CAB524376 CJV524376:CJX524376 CTR524376:CTT524376 DDN524376:DDP524376 DNJ524376:DNL524376 DXF524376:DXH524376 EHB524376:EHD524376 EQX524376:EQZ524376 FAT524376:FAV524376 FKP524376:FKR524376 FUL524376:FUN524376 GEH524376:GEJ524376 GOD524376:GOF524376 GXZ524376:GYB524376 HHV524376:HHX524376 HRR524376:HRT524376 IBN524376:IBP524376 ILJ524376:ILL524376 IVF524376:IVH524376 JFB524376:JFD524376 JOX524376:JOZ524376 JYT524376:JYV524376 KIP524376:KIR524376 KSL524376:KSN524376 LCH524376:LCJ524376 LMD524376:LMF524376 LVZ524376:LWB524376 MFV524376:MFX524376 MPR524376:MPT524376 MZN524376:MZP524376 NJJ524376:NJL524376 NTF524376:NTH524376 ODB524376:ODD524376 OMX524376:OMZ524376 OWT524376:OWV524376 PGP524376:PGR524376 PQL524376:PQN524376 QAH524376:QAJ524376 QKD524376:QKF524376 QTZ524376:QUB524376 RDV524376:RDX524376 RNR524376:RNT524376 RXN524376:RXP524376 SHJ524376:SHL524376 SRF524376:SRH524376 TBB524376:TBD524376 TKX524376:TKZ524376 TUT524376:TUV524376 UEP524376:UER524376 UOL524376:UON524376 UYH524376:UYJ524376 VID524376:VIF524376 VRZ524376:VSB524376 WBV524376:WBX524376 WLR524376:WLT524376 WVN524376:WVP524376 JB589912:JD589912 SX589912:SZ589912 ACT589912:ACV589912 AMP589912:AMR589912 AWL589912:AWN589912 BGH589912:BGJ589912 BQD589912:BQF589912 BZZ589912:CAB589912 CJV589912:CJX589912 CTR589912:CTT589912 DDN589912:DDP589912 DNJ589912:DNL589912 DXF589912:DXH589912 EHB589912:EHD589912 EQX589912:EQZ589912 FAT589912:FAV589912 FKP589912:FKR589912 FUL589912:FUN589912 GEH589912:GEJ589912 GOD589912:GOF589912 GXZ589912:GYB589912 HHV589912:HHX589912 HRR589912:HRT589912 IBN589912:IBP589912 ILJ589912:ILL589912 IVF589912:IVH589912 JFB589912:JFD589912 JOX589912:JOZ589912 JYT589912:JYV589912 KIP589912:KIR589912 KSL589912:KSN589912 LCH589912:LCJ589912 LMD589912:LMF589912 LVZ589912:LWB589912 MFV589912:MFX589912 MPR589912:MPT589912 MZN589912:MZP589912 NJJ589912:NJL589912 NTF589912:NTH589912 ODB589912:ODD589912 OMX589912:OMZ589912 OWT589912:OWV589912 PGP589912:PGR589912 PQL589912:PQN589912 QAH589912:QAJ589912 QKD589912:QKF589912 QTZ589912:QUB589912 RDV589912:RDX589912 RNR589912:RNT589912 RXN589912:RXP589912 SHJ589912:SHL589912 SRF589912:SRH589912 TBB589912:TBD589912 TKX589912:TKZ589912 TUT589912:TUV589912 UEP589912:UER589912 UOL589912:UON589912 UYH589912:UYJ589912 VID589912:VIF589912 VRZ589912:VSB589912 WBV589912:WBX589912 WLR589912:WLT589912 WVN589912:WVP589912 JB655448:JD655448 SX655448:SZ655448 ACT655448:ACV655448 AMP655448:AMR655448 AWL655448:AWN655448 BGH655448:BGJ655448 BQD655448:BQF655448 BZZ655448:CAB655448 CJV655448:CJX655448 CTR655448:CTT655448 DDN655448:DDP655448 DNJ655448:DNL655448 DXF655448:DXH655448 EHB655448:EHD655448 EQX655448:EQZ655448 FAT655448:FAV655448 FKP655448:FKR655448 FUL655448:FUN655448 GEH655448:GEJ655448 GOD655448:GOF655448 GXZ655448:GYB655448 HHV655448:HHX655448 HRR655448:HRT655448 IBN655448:IBP655448 ILJ655448:ILL655448 IVF655448:IVH655448 JFB655448:JFD655448 JOX655448:JOZ655448 JYT655448:JYV655448 KIP655448:KIR655448 KSL655448:KSN655448 LCH655448:LCJ655448 LMD655448:LMF655448 LVZ655448:LWB655448 MFV655448:MFX655448 MPR655448:MPT655448 MZN655448:MZP655448 NJJ655448:NJL655448 NTF655448:NTH655448 ODB655448:ODD655448 OMX655448:OMZ655448 OWT655448:OWV655448 PGP655448:PGR655448 PQL655448:PQN655448 QAH655448:QAJ655448 QKD655448:QKF655448 QTZ655448:QUB655448 RDV655448:RDX655448 RNR655448:RNT655448 RXN655448:RXP655448 SHJ655448:SHL655448 SRF655448:SRH655448 TBB655448:TBD655448 TKX655448:TKZ655448 TUT655448:TUV655448 UEP655448:UER655448 UOL655448:UON655448 UYH655448:UYJ655448 VID655448:VIF655448 VRZ655448:VSB655448 WBV655448:WBX655448 WLR655448:WLT655448 WVN655448:WVP655448 JB720984:JD720984 SX720984:SZ720984 ACT720984:ACV720984 AMP720984:AMR720984 AWL720984:AWN720984 BGH720984:BGJ720984 BQD720984:BQF720984 BZZ720984:CAB720984 CJV720984:CJX720984 CTR720984:CTT720984 DDN720984:DDP720984 DNJ720984:DNL720984 DXF720984:DXH720984 EHB720984:EHD720984 EQX720984:EQZ720984 FAT720984:FAV720984 FKP720984:FKR720984 FUL720984:FUN720984 GEH720984:GEJ720984 GOD720984:GOF720984 GXZ720984:GYB720984 HHV720984:HHX720984 HRR720984:HRT720984 IBN720984:IBP720984 ILJ720984:ILL720984 IVF720984:IVH720984 JFB720984:JFD720984 JOX720984:JOZ720984 JYT720984:JYV720984 KIP720984:KIR720984 KSL720984:KSN720984 LCH720984:LCJ720984 LMD720984:LMF720984 LVZ720984:LWB720984 MFV720984:MFX720984 MPR720984:MPT720984 MZN720984:MZP720984 NJJ720984:NJL720984 NTF720984:NTH720984 ODB720984:ODD720984 OMX720984:OMZ720984 OWT720984:OWV720984 PGP720984:PGR720984 PQL720984:PQN720984 QAH720984:QAJ720984 QKD720984:QKF720984 QTZ720984:QUB720984 RDV720984:RDX720984 RNR720984:RNT720984 RXN720984:RXP720984 SHJ720984:SHL720984 SRF720984:SRH720984 TBB720984:TBD720984 TKX720984:TKZ720984 TUT720984:TUV720984 UEP720984:UER720984 UOL720984:UON720984 UYH720984:UYJ720984 VID720984:VIF720984 VRZ720984:VSB720984 WBV720984:WBX720984 WLR720984:WLT720984 WVN720984:WVP720984 JB786520:JD786520 SX786520:SZ786520 ACT786520:ACV786520 AMP786520:AMR786520 AWL786520:AWN786520 BGH786520:BGJ786520 BQD786520:BQF786520 BZZ786520:CAB786520 CJV786520:CJX786520 CTR786520:CTT786520 DDN786520:DDP786520 DNJ786520:DNL786520 DXF786520:DXH786520 EHB786520:EHD786520 EQX786520:EQZ786520 FAT786520:FAV786520 FKP786520:FKR786520 FUL786520:FUN786520 GEH786520:GEJ786520 GOD786520:GOF786520 GXZ786520:GYB786520 HHV786520:HHX786520 HRR786520:HRT786520 IBN786520:IBP786520 ILJ786520:ILL786520 IVF786520:IVH786520 JFB786520:JFD786520 JOX786520:JOZ786520 JYT786520:JYV786520 KIP786520:KIR786520 KSL786520:KSN786520 LCH786520:LCJ786520 LMD786520:LMF786520 LVZ786520:LWB786520 MFV786520:MFX786520 MPR786520:MPT786520 MZN786520:MZP786520 NJJ786520:NJL786520 NTF786520:NTH786520 ODB786520:ODD786520 OMX786520:OMZ786520 OWT786520:OWV786520 PGP786520:PGR786520 PQL786520:PQN786520 QAH786520:QAJ786520 QKD786520:QKF786520 QTZ786520:QUB786520 RDV786520:RDX786520 RNR786520:RNT786520 RXN786520:RXP786520 SHJ786520:SHL786520 SRF786520:SRH786520 TBB786520:TBD786520 TKX786520:TKZ786520 TUT786520:TUV786520 UEP786520:UER786520 UOL786520:UON786520 UYH786520:UYJ786520 VID786520:VIF786520 VRZ786520:VSB786520 WBV786520:WBX786520 WLR786520:WLT786520 WVN786520:WVP786520 JB852056:JD852056 SX852056:SZ852056 ACT852056:ACV852056 AMP852056:AMR852056 AWL852056:AWN852056 BGH852056:BGJ852056 BQD852056:BQF852056 BZZ852056:CAB852056 CJV852056:CJX852056 CTR852056:CTT852056 DDN852056:DDP852056 DNJ852056:DNL852056 DXF852056:DXH852056 EHB852056:EHD852056 EQX852056:EQZ852056 FAT852056:FAV852056 FKP852056:FKR852056 FUL852056:FUN852056 GEH852056:GEJ852056 GOD852056:GOF852056 GXZ852056:GYB852056 HHV852056:HHX852056 HRR852056:HRT852056 IBN852056:IBP852056 ILJ852056:ILL852056 IVF852056:IVH852056 JFB852056:JFD852056 JOX852056:JOZ852056 JYT852056:JYV852056 KIP852056:KIR852056 KSL852056:KSN852056 LCH852056:LCJ852056 LMD852056:LMF852056 LVZ852056:LWB852056 MFV852056:MFX852056 MPR852056:MPT852056 MZN852056:MZP852056 NJJ852056:NJL852056 NTF852056:NTH852056 ODB852056:ODD852056 OMX852056:OMZ852056 OWT852056:OWV852056 PGP852056:PGR852056 PQL852056:PQN852056 QAH852056:QAJ852056 QKD852056:QKF852056 QTZ852056:QUB852056 RDV852056:RDX852056 RNR852056:RNT852056 RXN852056:RXP852056 SHJ852056:SHL852056 SRF852056:SRH852056 TBB852056:TBD852056 TKX852056:TKZ852056 TUT852056:TUV852056 UEP852056:UER852056 UOL852056:UON852056 UYH852056:UYJ852056 VID852056:VIF852056 VRZ852056:VSB852056 WBV852056:WBX852056 WLR852056:WLT852056 WVN852056:WVP852056 JB917592:JD917592 SX917592:SZ917592 ACT917592:ACV917592 AMP917592:AMR917592 AWL917592:AWN917592 BGH917592:BGJ917592 BQD917592:BQF917592 BZZ917592:CAB917592 CJV917592:CJX917592 CTR917592:CTT917592 DDN917592:DDP917592 DNJ917592:DNL917592 DXF917592:DXH917592 EHB917592:EHD917592 EQX917592:EQZ917592 FAT917592:FAV917592 FKP917592:FKR917592 FUL917592:FUN917592 GEH917592:GEJ917592 GOD917592:GOF917592 GXZ917592:GYB917592 HHV917592:HHX917592 HRR917592:HRT917592 IBN917592:IBP917592 ILJ917592:ILL917592 IVF917592:IVH917592 JFB917592:JFD917592 JOX917592:JOZ917592 JYT917592:JYV917592 KIP917592:KIR917592 KSL917592:KSN917592 LCH917592:LCJ917592 LMD917592:LMF917592 LVZ917592:LWB917592 MFV917592:MFX917592 MPR917592:MPT917592 MZN917592:MZP917592 NJJ917592:NJL917592 NTF917592:NTH917592 ODB917592:ODD917592 OMX917592:OMZ917592 OWT917592:OWV917592 PGP917592:PGR917592 PQL917592:PQN917592 QAH917592:QAJ917592 QKD917592:QKF917592 QTZ917592:QUB917592 RDV917592:RDX917592 RNR917592:RNT917592 RXN917592:RXP917592 SHJ917592:SHL917592 SRF917592:SRH917592 TBB917592:TBD917592 TKX917592:TKZ917592 TUT917592:TUV917592 UEP917592:UER917592 UOL917592:UON917592 UYH917592:UYJ917592 VID917592:VIF917592 VRZ917592:VSB917592 WBV917592:WBX917592 WLR917592:WLT917592 WVN917592:WVP917592 JB983128:JD983128 SX983128:SZ983128 ACT983128:ACV983128 AMP983128:AMR983128 AWL983128:AWN983128 BGH983128:BGJ983128 BQD983128:BQF983128 BZZ983128:CAB983128 CJV983128:CJX983128 CTR983128:CTT983128 DDN983128:DDP983128 DNJ983128:DNL983128 DXF983128:DXH983128 EHB983128:EHD983128 EQX983128:EQZ983128 FAT983128:FAV983128 FKP983128:FKR983128 FUL983128:FUN983128 GEH983128:GEJ983128 GOD983128:GOF983128 GXZ983128:GYB983128 HHV983128:HHX983128 HRR983128:HRT983128 IBN983128:IBP983128 ILJ983128:ILL983128 IVF983128:IVH983128 JFB983128:JFD983128 JOX983128:JOZ983128 JYT983128:JYV983128 KIP983128:KIR983128 KSL983128:KSN983128 LCH983128:LCJ983128 LMD983128:LMF983128 LVZ983128:LWB983128 MFV983128:MFX983128 MPR983128:MPT983128 MZN983128:MZP983128 NJJ983128:NJL983128 NTF983128:NTH983128 ODB983128:ODD983128 OMX983128:OMZ983128 OWT983128:OWV983128 PGP983128:PGR983128 PQL983128:PQN983128 QAH983128:QAJ983128 QKD983128:QKF983128 QTZ983128:QUB983128 RDV983128:RDX983128 RNR983128:RNT983128 RXN983128:RXP983128 SHJ983128:SHL983128 SRF983128:SRH983128 TBB983128:TBD983128 TKX983128:TKZ983128 TUT983128:TUV983128 UEP983128:UER983128 UOL983128:UON983128 UYH983128:UYJ983128 VID983128:VIF983128 VRZ983128:VSB983128 WBV983128:WBX983128 WLR983128:WLT983128 WVN983128:WVP983128 JB60:JD60 SX60:SZ60 ACT60:ACV60 AMP60:AMR60 AWL60:AWN60 BGH60:BGJ60 BQD60:BQF60 BZZ60:CAB60 CJV60:CJX60 CTR60:CTT60 DDN60:DDP60 DNJ60:DNL60 DXF60:DXH60 EHB60:EHD60 EQX60:EQZ60 FAT60:FAV60 FKP60:FKR60 FUL60:FUN60 GEH60:GEJ60 GOD60:GOF60 GXZ60:GYB60 HHV60:HHX60 HRR60:HRT60 IBN60:IBP60 ILJ60:ILL60 IVF60:IVH60 JFB60:JFD60 JOX60:JOZ60 JYT60:JYV60 KIP60:KIR60 KSL60:KSN60 LCH60:LCJ60 LMD60:LMF60 LVZ60:LWB60 MFV60:MFX60 MPR60:MPT60 MZN60:MZP60 NJJ60:NJL60 NTF60:NTH60 ODB60:ODD60 OMX60:OMZ60 OWT60:OWV60 PGP60:PGR60 PQL60:PQN60 QAH60:QAJ60 QKD60:QKF60 QTZ60:QUB60 RDV60:RDX60 RNR60:RNT60 RXN60:RXP60 SHJ60:SHL60 SRF60:SRH60 TBB60:TBD60 TKX60:TKZ60 TUT60:TUV60 UEP60:UER60 UOL60:UON60 UYH60:UYJ60 VID60:VIF60 VRZ60:VSB60 WBV60:WBX60 WLR60:WLT60 WVN60:WVP60 JB65612:JD65612 SX65612:SZ65612 ACT65612:ACV65612 AMP65612:AMR65612 AWL65612:AWN65612 BGH65612:BGJ65612 BQD65612:BQF65612 BZZ65612:CAB65612 CJV65612:CJX65612 CTR65612:CTT65612 DDN65612:DDP65612 DNJ65612:DNL65612 DXF65612:DXH65612 EHB65612:EHD65612 EQX65612:EQZ65612 FAT65612:FAV65612 FKP65612:FKR65612 FUL65612:FUN65612 GEH65612:GEJ65612 GOD65612:GOF65612 GXZ65612:GYB65612 HHV65612:HHX65612 HRR65612:HRT65612 IBN65612:IBP65612 ILJ65612:ILL65612 IVF65612:IVH65612 JFB65612:JFD65612 JOX65612:JOZ65612 JYT65612:JYV65612 KIP65612:KIR65612 KSL65612:KSN65612 LCH65612:LCJ65612 LMD65612:LMF65612 LVZ65612:LWB65612 MFV65612:MFX65612 MPR65612:MPT65612 MZN65612:MZP65612 NJJ65612:NJL65612 NTF65612:NTH65612 ODB65612:ODD65612 OMX65612:OMZ65612 OWT65612:OWV65612 PGP65612:PGR65612 PQL65612:PQN65612 QAH65612:QAJ65612 QKD65612:QKF65612 QTZ65612:QUB65612 RDV65612:RDX65612 RNR65612:RNT65612 RXN65612:RXP65612 SHJ65612:SHL65612 SRF65612:SRH65612 TBB65612:TBD65612 TKX65612:TKZ65612 TUT65612:TUV65612 UEP65612:UER65612 UOL65612:UON65612 UYH65612:UYJ65612 VID65612:VIF65612 VRZ65612:VSB65612 WBV65612:WBX65612 WLR65612:WLT65612 WVN65612:WVP65612 JB131148:JD131148 SX131148:SZ131148 ACT131148:ACV131148 AMP131148:AMR131148 AWL131148:AWN131148 BGH131148:BGJ131148 BQD131148:BQF131148 BZZ131148:CAB131148 CJV131148:CJX131148 CTR131148:CTT131148 DDN131148:DDP131148 DNJ131148:DNL131148 DXF131148:DXH131148 EHB131148:EHD131148 EQX131148:EQZ131148 FAT131148:FAV131148 FKP131148:FKR131148 FUL131148:FUN131148 GEH131148:GEJ131148 GOD131148:GOF131148 GXZ131148:GYB131148 HHV131148:HHX131148 HRR131148:HRT131148 IBN131148:IBP131148 ILJ131148:ILL131148 IVF131148:IVH131148 JFB131148:JFD131148 JOX131148:JOZ131148 JYT131148:JYV131148 KIP131148:KIR131148 KSL131148:KSN131148 LCH131148:LCJ131148 LMD131148:LMF131148 LVZ131148:LWB131148 MFV131148:MFX131148 MPR131148:MPT131148 MZN131148:MZP131148 NJJ131148:NJL131148 NTF131148:NTH131148 ODB131148:ODD131148 OMX131148:OMZ131148 OWT131148:OWV131148 PGP131148:PGR131148 PQL131148:PQN131148 QAH131148:QAJ131148 QKD131148:QKF131148 QTZ131148:QUB131148 RDV131148:RDX131148 RNR131148:RNT131148 RXN131148:RXP131148 SHJ131148:SHL131148 SRF131148:SRH131148 TBB131148:TBD131148 TKX131148:TKZ131148 TUT131148:TUV131148 UEP131148:UER131148 UOL131148:UON131148 UYH131148:UYJ131148 VID131148:VIF131148 VRZ131148:VSB131148 WBV131148:WBX131148 WLR131148:WLT131148 WVN131148:WVP131148 JB196684:JD196684 SX196684:SZ196684 ACT196684:ACV196684 AMP196684:AMR196684 AWL196684:AWN196684 BGH196684:BGJ196684 BQD196684:BQF196684 BZZ196684:CAB196684 CJV196684:CJX196684 CTR196684:CTT196684 DDN196684:DDP196684 DNJ196684:DNL196684 DXF196684:DXH196684 EHB196684:EHD196684 EQX196684:EQZ196684 FAT196684:FAV196684 FKP196684:FKR196684 FUL196684:FUN196684 GEH196684:GEJ196684 GOD196684:GOF196684 GXZ196684:GYB196684 HHV196684:HHX196684 HRR196684:HRT196684 IBN196684:IBP196684 ILJ196684:ILL196684 IVF196684:IVH196684 JFB196684:JFD196684 JOX196684:JOZ196684 JYT196684:JYV196684 KIP196684:KIR196684 KSL196684:KSN196684 LCH196684:LCJ196684 LMD196684:LMF196684 LVZ196684:LWB196684 MFV196684:MFX196684 MPR196684:MPT196684 MZN196684:MZP196684 NJJ196684:NJL196684 NTF196684:NTH196684 ODB196684:ODD196684 OMX196684:OMZ196684 OWT196684:OWV196684 PGP196684:PGR196684 PQL196684:PQN196684 QAH196684:QAJ196684 QKD196684:QKF196684 QTZ196684:QUB196684 RDV196684:RDX196684 RNR196684:RNT196684 RXN196684:RXP196684 SHJ196684:SHL196684 SRF196684:SRH196684 TBB196684:TBD196684 TKX196684:TKZ196684 TUT196684:TUV196684 UEP196684:UER196684 UOL196684:UON196684 UYH196684:UYJ196684 VID196684:VIF196684 VRZ196684:VSB196684 WBV196684:WBX196684 WLR196684:WLT196684 WVN196684:WVP196684 JB262220:JD262220 SX262220:SZ262220 ACT262220:ACV262220 AMP262220:AMR262220 AWL262220:AWN262220 BGH262220:BGJ262220 BQD262220:BQF262220 BZZ262220:CAB262220 CJV262220:CJX262220 CTR262220:CTT262220 DDN262220:DDP262220 DNJ262220:DNL262220 DXF262220:DXH262220 EHB262220:EHD262220 EQX262220:EQZ262220 FAT262220:FAV262220 FKP262220:FKR262220 FUL262220:FUN262220 GEH262220:GEJ262220 GOD262220:GOF262220 GXZ262220:GYB262220 HHV262220:HHX262220 HRR262220:HRT262220 IBN262220:IBP262220 ILJ262220:ILL262220 IVF262220:IVH262220 JFB262220:JFD262220 JOX262220:JOZ262220 JYT262220:JYV262220 KIP262220:KIR262220 KSL262220:KSN262220 LCH262220:LCJ262220 LMD262220:LMF262220 LVZ262220:LWB262220 MFV262220:MFX262220 MPR262220:MPT262220 MZN262220:MZP262220 NJJ262220:NJL262220 NTF262220:NTH262220 ODB262220:ODD262220 OMX262220:OMZ262220 OWT262220:OWV262220 PGP262220:PGR262220 PQL262220:PQN262220 QAH262220:QAJ262220 QKD262220:QKF262220 QTZ262220:QUB262220 RDV262220:RDX262220 RNR262220:RNT262220 RXN262220:RXP262220 SHJ262220:SHL262220 SRF262220:SRH262220 TBB262220:TBD262220 TKX262220:TKZ262220 TUT262220:TUV262220 UEP262220:UER262220 UOL262220:UON262220 UYH262220:UYJ262220 VID262220:VIF262220 VRZ262220:VSB262220 WBV262220:WBX262220 WLR262220:WLT262220 WVN262220:WVP262220 JB327756:JD327756 SX327756:SZ327756 ACT327756:ACV327756 AMP327756:AMR327756 AWL327756:AWN327756 BGH327756:BGJ327756 BQD327756:BQF327756 BZZ327756:CAB327756 CJV327756:CJX327756 CTR327756:CTT327756 DDN327756:DDP327756 DNJ327756:DNL327756 DXF327756:DXH327756 EHB327756:EHD327756 EQX327756:EQZ327756 FAT327756:FAV327756 FKP327756:FKR327756 FUL327756:FUN327756 GEH327756:GEJ327756 GOD327756:GOF327756 GXZ327756:GYB327756 HHV327756:HHX327756 HRR327756:HRT327756 IBN327756:IBP327756 ILJ327756:ILL327756 IVF327756:IVH327756 JFB327756:JFD327756 JOX327756:JOZ327756 JYT327756:JYV327756 KIP327756:KIR327756 KSL327756:KSN327756 LCH327756:LCJ327756 LMD327756:LMF327756 LVZ327756:LWB327756 MFV327756:MFX327756 MPR327756:MPT327756 MZN327756:MZP327756 NJJ327756:NJL327756 NTF327756:NTH327756 ODB327756:ODD327756 OMX327756:OMZ327756 OWT327756:OWV327756 PGP327756:PGR327756 PQL327756:PQN327756 QAH327756:QAJ327756 QKD327756:QKF327756 QTZ327756:QUB327756 RDV327756:RDX327756 RNR327756:RNT327756 RXN327756:RXP327756 SHJ327756:SHL327756 SRF327756:SRH327756 TBB327756:TBD327756 TKX327756:TKZ327756 TUT327756:TUV327756 UEP327756:UER327756 UOL327756:UON327756 UYH327756:UYJ327756 VID327756:VIF327756 VRZ327756:VSB327756 WBV327756:WBX327756 WLR327756:WLT327756 WVN327756:WVP327756 JB393292:JD393292 SX393292:SZ393292 ACT393292:ACV393292 AMP393292:AMR393292 AWL393292:AWN393292 BGH393292:BGJ393292 BQD393292:BQF393292 BZZ393292:CAB393292 CJV393292:CJX393292 CTR393292:CTT393292 DDN393292:DDP393292 DNJ393292:DNL393292 DXF393292:DXH393292 EHB393292:EHD393292 EQX393292:EQZ393292 FAT393292:FAV393292 FKP393292:FKR393292 FUL393292:FUN393292 GEH393292:GEJ393292 GOD393292:GOF393292 GXZ393292:GYB393292 HHV393292:HHX393292 HRR393292:HRT393292 IBN393292:IBP393292 ILJ393292:ILL393292 IVF393292:IVH393292 JFB393292:JFD393292 JOX393292:JOZ393292 JYT393292:JYV393292 KIP393292:KIR393292 KSL393292:KSN393292 LCH393292:LCJ393292 LMD393292:LMF393292 LVZ393292:LWB393292 MFV393292:MFX393292 MPR393292:MPT393292 MZN393292:MZP393292 NJJ393292:NJL393292 NTF393292:NTH393292 ODB393292:ODD393292 OMX393292:OMZ393292 OWT393292:OWV393292 PGP393292:PGR393292 PQL393292:PQN393292 QAH393292:QAJ393292 QKD393292:QKF393292 QTZ393292:QUB393292 RDV393292:RDX393292 RNR393292:RNT393292 RXN393292:RXP393292 SHJ393292:SHL393292 SRF393292:SRH393292 TBB393292:TBD393292 TKX393292:TKZ393292 TUT393292:TUV393292 UEP393292:UER393292 UOL393292:UON393292 UYH393292:UYJ393292 VID393292:VIF393292 VRZ393292:VSB393292 WBV393292:WBX393292 WLR393292:WLT393292 WVN393292:WVP393292 JB458828:JD458828 SX458828:SZ458828 ACT458828:ACV458828 AMP458828:AMR458828 AWL458828:AWN458828 BGH458828:BGJ458828 BQD458828:BQF458828 BZZ458828:CAB458828 CJV458828:CJX458828 CTR458828:CTT458828 DDN458828:DDP458828 DNJ458828:DNL458828 DXF458828:DXH458828 EHB458828:EHD458828 EQX458828:EQZ458828 FAT458828:FAV458828 FKP458828:FKR458828 FUL458828:FUN458828 GEH458828:GEJ458828 GOD458828:GOF458828 GXZ458828:GYB458828 HHV458828:HHX458828 HRR458828:HRT458828 IBN458828:IBP458828 ILJ458828:ILL458828 IVF458828:IVH458828 JFB458828:JFD458828 JOX458828:JOZ458828 JYT458828:JYV458828 KIP458828:KIR458828 KSL458828:KSN458828 LCH458828:LCJ458828 LMD458828:LMF458828 LVZ458828:LWB458828 MFV458828:MFX458828 MPR458828:MPT458828 MZN458828:MZP458828 NJJ458828:NJL458828 NTF458828:NTH458828 ODB458828:ODD458828 OMX458828:OMZ458828 OWT458828:OWV458828 PGP458828:PGR458828 PQL458828:PQN458828 QAH458828:QAJ458828 QKD458828:QKF458828 QTZ458828:QUB458828 RDV458828:RDX458828 RNR458828:RNT458828 RXN458828:RXP458828 SHJ458828:SHL458828 SRF458828:SRH458828 TBB458828:TBD458828 TKX458828:TKZ458828 TUT458828:TUV458828 UEP458828:UER458828 UOL458828:UON458828 UYH458828:UYJ458828 VID458828:VIF458828 VRZ458828:VSB458828 WBV458828:WBX458828 WLR458828:WLT458828 WVN458828:WVP458828 JB524364:JD524364 SX524364:SZ524364 ACT524364:ACV524364 AMP524364:AMR524364 AWL524364:AWN524364 BGH524364:BGJ524364 BQD524364:BQF524364 BZZ524364:CAB524364 CJV524364:CJX524364 CTR524364:CTT524364 DDN524364:DDP524364 DNJ524364:DNL524364 DXF524364:DXH524364 EHB524364:EHD524364 EQX524364:EQZ524364 FAT524364:FAV524364 FKP524364:FKR524364 FUL524364:FUN524364 GEH524364:GEJ524364 GOD524364:GOF524364 GXZ524364:GYB524364 HHV524364:HHX524364 HRR524364:HRT524364 IBN524364:IBP524364 ILJ524364:ILL524364 IVF524364:IVH524364 JFB524364:JFD524364 JOX524364:JOZ524364 JYT524364:JYV524364 KIP524364:KIR524364 KSL524364:KSN524364 LCH524364:LCJ524364 LMD524364:LMF524364 LVZ524364:LWB524364 MFV524364:MFX524364 MPR524364:MPT524364 MZN524364:MZP524364 NJJ524364:NJL524364 NTF524364:NTH524364 ODB524364:ODD524364 OMX524364:OMZ524364 OWT524364:OWV524364 PGP524364:PGR524364 PQL524364:PQN524364 QAH524364:QAJ524364 QKD524364:QKF524364 QTZ524364:QUB524364 RDV524364:RDX524364 RNR524364:RNT524364 RXN524364:RXP524364 SHJ524364:SHL524364 SRF524364:SRH524364 TBB524364:TBD524364 TKX524364:TKZ524364 TUT524364:TUV524364 UEP524364:UER524364 UOL524364:UON524364 UYH524364:UYJ524364 VID524364:VIF524364 VRZ524364:VSB524364 WBV524364:WBX524364 WLR524364:WLT524364 WVN524364:WVP524364 JB589900:JD589900 SX589900:SZ589900 ACT589900:ACV589900 AMP589900:AMR589900 AWL589900:AWN589900 BGH589900:BGJ589900 BQD589900:BQF589900 BZZ589900:CAB589900 CJV589900:CJX589900 CTR589900:CTT589900 DDN589900:DDP589900 DNJ589900:DNL589900 DXF589900:DXH589900 EHB589900:EHD589900 EQX589900:EQZ589900 FAT589900:FAV589900 FKP589900:FKR589900 FUL589900:FUN589900 GEH589900:GEJ589900 GOD589900:GOF589900 GXZ589900:GYB589900 HHV589900:HHX589900 HRR589900:HRT589900 IBN589900:IBP589900 ILJ589900:ILL589900 IVF589900:IVH589900 JFB589900:JFD589900 JOX589900:JOZ589900 JYT589900:JYV589900 KIP589900:KIR589900 KSL589900:KSN589900 LCH589900:LCJ589900 LMD589900:LMF589900 LVZ589900:LWB589900 MFV589900:MFX589900 MPR589900:MPT589900 MZN589900:MZP589900 NJJ589900:NJL589900 NTF589900:NTH589900 ODB589900:ODD589900 OMX589900:OMZ589900 OWT589900:OWV589900 PGP589900:PGR589900 PQL589900:PQN589900 QAH589900:QAJ589900 QKD589900:QKF589900 QTZ589900:QUB589900 RDV589900:RDX589900 RNR589900:RNT589900 RXN589900:RXP589900 SHJ589900:SHL589900 SRF589900:SRH589900 TBB589900:TBD589900 TKX589900:TKZ589900 TUT589900:TUV589900 UEP589900:UER589900 UOL589900:UON589900 UYH589900:UYJ589900 VID589900:VIF589900 VRZ589900:VSB589900 WBV589900:WBX589900 WLR589900:WLT589900 WVN589900:WVP589900 JB655436:JD655436 SX655436:SZ655436 ACT655436:ACV655436 AMP655436:AMR655436 AWL655436:AWN655436 BGH655436:BGJ655436 BQD655436:BQF655436 BZZ655436:CAB655436 CJV655436:CJX655436 CTR655436:CTT655436 DDN655436:DDP655436 DNJ655436:DNL655436 DXF655436:DXH655436 EHB655436:EHD655436 EQX655436:EQZ655436 FAT655436:FAV655436 FKP655436:FKR655436 FUL655436:FUN655436 GEH655436:GEJ655436 GOD655436:GOF655436 GXZ655436:GYB655436 HHV655436:HHX655436 HRR655436:HRT655436 IBN655436:IBP655436 ILJ655436:ILL655436 IVF655436:IVH655436 JFB655436:JFD655436 JOX655436:JOZ655436 JYT655436:JYV655436 KIP655436:KIR655436 KSL655436:KSN655436 LCH655436:LCJ655436 LMD655436:LMF655436 LVZ655436:LWB655436 MFV655436:MFX655436 MPR655436:MPT655436 MZN655436:MZP655436 NJJ655436:NJL655436 NTF655436:NTH655436 ODB655436:ODD655436 OMX655436:OMZ655436 OWT655436:OWV655436 PGP655436:PGR655436 PQL655436:PQN655436 QAH655436:QAJ655436 QKD655436:QKF655436 QTZ655436:QUB655436 RDV655436:RDX655436 RNR655436:RNT655436 RXN655436:RXP655436 SHJ655436:SHL655436 SRF655436:SRH655436 TBB655436:TBD655436 TKX655436:TKZ655436 TUT655436:TUV655436 UEP655436:UER655436 UOL655436:UON655436 UYH655436:UYJ655436 VID655436:VIF655436 VRZ655436:VSB655436 WBV655436:WBX655436 WLR655436:WLT655436 WVN655436:WVP655436 JB720972:JD720972 SX720972:SZ720972 ACT720972:ACV720972 AMP720972:AMR720972 AWL720972:AWN720972 BGH720972:BGJ720972 BQD720972:BQF720972 BZZ720972:CAB720972 CJV720972:CJX720972 CTR720972:CTT720972 DDN720972:DDP720972 DNJ720972:DNL720972 DXF720972:DXH720972 EHB720972:EHD720972 EQX720972:EQZ720972 FAT720972:FAV720972 FKP720972:FKR720972 FUL720972:FUN720972 GEH720972:GEJ720972 GOD720972:GOF720972 GXZ720972:GYB720972 HHV720972:HHX720972 HRR720972:HRT720972 IBN720972:IBP720972 ILJ720972:ILL720972 IVF720972:IVH720972 JFB720972:JFD720972 JOX720972:JOZ720972 JYT720972:JYV720972 KIP720972:KIR720972 KSL720972:KSN720972 LCH720972:LCJ720972 LMD720972:LMF720972 LVZ720972:LWB720972 MFV720972:MFX720972 MPR720972:MPT720972 MZN720972:MZP720972 NJJ720972:NJL720972 NTF720972:NTH720972 ODB720972:ODD720972 OMX720972:OMZ720972 OWT720972:OWV720972 PGP720972:PGR720972 PQL720972:PQN720972 QAH720972:QAJ720972 QKD720972:QKF720972 QTZ720972:QUB720972 RDV720972:RDX720972 RNR720972:RNT720972 RXN720972:RXP720972 SHJ720972:SHL720972 SRF720972:SRH720972 TBB720972:TBD720972 TKX720972:TKZ720972 TUT720972:TUV720972 UEP720972:UER720972 UOL720972:UON720972 UYH720972:UYJ720972 VID720972:VIF720972 VRZ720972:VSB720972 WBV720972:WBX720972 WLR720972:WLT720972 WVN720972:WVP720972 JB786508:JD786508 SX786508:SZ786508 ACT786508:ACV786508 AMP786508:AMR786508 AWL786508:AWN786508 BGH786508:BGJ786508 BQD786508:BQF786508 BZZ786508:CAB786508 CJV786508:CJX786508 CTR786508:CTT786508 DDN786508:DDP786508 DNJ786508:DNL786508 DXF786508:DXH786508 EHB786508:EHD786508 EQX786508:EQZ786508 FAT786508:FAV786508 FKP786508:FKR786508 FUL786508:FUN786508 GEH786508:GEJ786508 GOD786508:GOF786508 GXZ786508:GYB786508 HHV786508:HHX786508 HRR786508:HRT786508 IBN786508:IBP786508 ILJ786508:ILL786508 IVF786508:IVH786508 JFB786508:JFD786508 JOX786508:JOZ786508 JYT786508:JYV786508 KIP786508:KIR786508 KSL786508:KSN786508 LCH786508:LCJ786508 LMD786508:LMF786508 LVZ786508:LWB786508 MFV786508:MFX786508 MPR786508:MPT786508 MZN786508:MZP786508 NJJ786508:NJL786508 NTF786508:NTH786508 ODB786508:ODD786508 OMX786508:OMZ786508 OWT786508:OWV786508 PGP786508:PGR786508 PQL786508:PQN786508 QAH786508:QAJ786508 QKD786508:QKF786508 QTZ786508:QUB786508 RDV786508:RDX786508 RNR786508:RNT786508 RXN786508:RXP786508 SHJ786508:SHL786508 SRF786508:SRH786508 TBB786508:TBD786508 TKX786508:TKZ786508 TUT786508:TUV786508 UEP786508:UER786508 UOL786508:UON786508 UYH786508:UYJ786508 VID786508:VIF786508 VRZ786508:VSB786508 WBV786508:WBX786508 WLR786508:WLT786508 WVN786508:WVP786508 JB852044:JD852044 SX852044:SZ852044 ACT852044:ACV852044 AMP852044:AMR852044 AWL852044:AWN852044 BGH852044:BGJ852044 BQD852044:BQF852044 BZZ852044:CAB852044 CJV852044:CJX852044 CTR852044:CTT852044 DDN852044:DDP852044 DNJ852044:DNL852044 DXF852044:DXH852044 EHB852044:EHD852044 EQX852044:EQZ852044 FAT852044:FAV852044 FKP852044:FKR852044 FUL852044:FUN852044 GEH852044:GEJ852044 GOD852044:GOF852044 GXZ852044:GYB852044 HHV852044:HHX852044 HRR852044:HRT852044 IBN852044:IBP852044 ILJ852044:ILL852044 IVF852044:IVH852044 JFB852044:JFD852044 JOX852044:JOZ852044 JYT852044:JYV852044 KIP852044:KIR852044 KSL852044:KSN852044 LCH852044:LCJ852044 LMD852044:LMF852044 LVZ852044:LWB852044 MFV852044:MFX852044 MPR852044:MPT852044 MZN852044:MZP852044 NJJ852044:NJL852044 NTF852044:NTH852044 ODB852044:ODD852044 OMX852044:OMZ852044 OWT852044:OWV852044 PGP852044:PGR852044 PQL852044:PQN852044 QAH852044:QAJ852044 QKD852044:QKF852044 QTZ852044:QUB852044 RDV852044:RDX852044 RNR852044:RNT852044 RXN852044:RXP852044 SHJ852044:SHL852044 SRF852044:SRH852044 TBB852044:TBD852044 TKX852044:TKZ852044 TUT852044:TUV852044 UEP852044:UER852044 UOL852044:UON852044 UYH852044:UYJ852044 VID852044:VIF852044 VRZ852044:VSB852044 WBV852044:WBX852044 WLR852044:WLT852044 WVN852044:WVP852044 JB917580:JD917580 SX917580:SZ917580 ACT917580:ACV917580 AMP917580:AMR917580 AWL917580:AWN917580 BGH917580:BGJ917580 BQD917580:BQF917580 BZZ917580:CAB917580 CJV917580:CJX917580 CTR917580:CTT917580 DDN917580:DDP917580 DNJ917580:DNL917580 DXF917580:DXH917580 EHB917580:EHD917580 EQX917580:EQZ917580 FAT917580:FAV917580 FKP917580:FKR917580 FUL917580:FUN917580 GEH917580:GEJ917580 GOD917580:GOF917580 GXZ917580:GYB917580 HHV917580:HHX917580 HRR917580:HRT917580 IBN917580:IBP917580 ILJ917580:ILL917580 IVF917580:IVH917580 JFB917580:JFD917580 JOX917580:JOZ917580 JYT917580:JYV917580 KIP917580:KIR917580 KSL917580:KSN917580 LCH917580:LCJ917580 LMD917580:LMF917580 LVZ917580:LWB917580 MFV917580:MFX917580 MPR917580:MPT917580 MZN917580:MZP917580 NJJ917580:NJL917580 NTF917580:NTH917580 ODB917580:ODD917580 OMX917580:OMZ917580 OWT917580:OWV917580 PGP917580:PGR917580 PQL917580:PQN917580 QAH917580:QAJ917580 QKD917580:QKF917580 QTZ917580:QUB917580 RDV917580:RDX917580 RNR917580:RNT917580 RXN917580:RXP917580 SHJ917580:SHL917580 SRF917580:SRH917580 TBB917580:TBD917580 TKX917580:TKZ917580 TUT917580:TUV917580 UEP917580:UER917580 UOL917580:UON917580 UYH917580:UYJ917580 VID917580:VIF917580 VRZ917580:VSB917580 WBV917580:WBX917580 WLR917580:WLT917580 WVN917580:WVP917580 JB983116:JD983116 SX983116:SZ983116 ACT983116:ACV983116 AMP983116:AMR983116 AWL983116:AWN983116 BGH983116:BGJ983116 BQD983116:BQF983116 BZZ983116:CAB983116 CJV983116:CJX983116 CTR983116:CTT983116 DDN983116:DDP983116 DNJ983116:DNL983116 DXF983116:DXH983116 EHB983116:EHD983116 EQX983116:EQZ983116 FAT983116:FAV983116 FKP983116:FKR983116 FUL983116:FUN983116 GEH983116:GEJ983116 GOD983116:GOF983116 GXZ983116:GYB983116 HHV983116:HHX983116 HRR983116:HRT983116 IBN983116:IBP983116 ILJ983116:ILL983116 IVF983116:IVH983116 JFB983116:JFD983116 JOX983116:JOZ983116 JYT983116:JYV983116 KIP983116:KIR983116 KSL983116:KSN983116 LCH983116:LCJ983116 LMD983116:LMF983116 LVZ983116:LWB983116 MFV983116:MFX983116 MPR983116:MPT983116 MZN983116:MZP983116 NJJ983116:NJL983116 NTF983116:NTH983116 ODB983116:ODD983116 OMX983116:OMZ983116 OWT983116:OWV983116 PGP983116:PGR983116 PQL983116:PQN983116 QAH983116:QAJ983116 QKD983116:QKF983116 QTZ983116:QUB983116 RDV983116:RDX983116 RNR983116:RNT983116 RXN983116:RXP983116 SHJ983116:SHL983116 SRF983116:SRH983116 TBB983116:TBD983116 TKX983116:TKZ983116 TUT983116:TUV983116 UEP983116:UER983116 UOL983116:UON983116 UYH983116:UYJ983116 VID983116:VIF983116 VRZ983116:VSB983116 WBV983116:WBX983116 WLR983116:WLT983116 WVN983116:WVP983116 SX73:SZ73 JA65580:JD65611 SW65580:SZ65611 ACS65580:ACV65611 AMO65580:AMR65611 AWK65580:AWN65611 BGG65580:BGJ65611 BQC65580:BQF65611 BZY65580:CAB65611 CJU65580:CJX65611 CTQ65580:CTT65611 DDM65580:DDP65611 DNI65580:DNL65611 DXE65580:DXH65611 EHA65580:EHD65611 EQW65580:EQZ65611 FAS65580:FAV65611 FKO65580:FKR65611 FUK65580:FUN65611 GEG65580:GEJ65611 GOC65580:GOF65611 GXY65580:GYB65611 HHU65580:HHX65611 HRQ65580:HRT65611 IBM65580:IBP65611 ILI65580:ILL65611 IVE65580:IVH65611 JFA65580:JFD65611 JOW65580:JOZ65611 JYS65580:JYV65611 KIO65580:KIR65611 KSK65580:KSN65611 LCG65580:LCJ65611 LMC65580:LMF65611 LVY65580:LWB65611 MFU65580:MFX65611 MPQ65580:MPT65611 MZM65580:MZP65611 NJI65580:NJL65611 NTE65580:NTH65611 ODA65580:ODD65611 OMW65580:OMZ65611 OWS65580:OWV65611 PGO65580:PGR65611 PQK65580:PQN65611 QAG65580:QAJ65611 QKC65580:QKF65611 QTY65580:QUB65611 RDU65580:RDX65611 RNQ65580:RNT65611 RXM65580:RXP65611 SHI65580:SHL65611 SRE65580:SRH65611 TBA65580:TBD65611 TKW65580:TKZ65611 TUS65580:TUV65611 UEO65580:UER65611 UOK65580:UON65611 UYG65580:UYJ65611 VIC65580:VIF65611 VRY65580:VSB65611 WBU65580:WBX65611 WLQ65580:WLT65611 WVM65580:WVP65611 JA131116:JD131147 SW131116:SZ131147 ACS131116:ACV131147 AMO131116:AMR131147 AWK131116:AWN131147 BGG131116:BGJ131147 BQC131116:BQF131147 BZY131116:CAB131147 CJU131116:CJX131147 CTQ131116:CTT131147 DDM131116:DDP131147 DNI131116:DNL131147 DXE131116:DXH131147 EHA131116:EHD131147 EQW131116:EQZ131147 FAS131116:FAV131147 FKO131116:FKR131147 FUK131116:FUN131147 GEG131116:GEJ131147 GOC131116:GOF131147 GXY131116:GYB131147 HHU131116:HHX131147 HRQ131116:HRT131147 IBM131116:IBP131147 ILI131116:ILL131147 IVE131116:IVH131147 JFA131116:JFD131147 JOW131116:JOZ131147 JYS131116:JYV131147 KIO131116:KIR131147 KSK131116:KSN131147 LCG131116:LCJ131147 LMC131116:LMF131147 LVY131116:LWB131147 MFU131116:MFX131147 MPQ131116:MPT131147 MZM131116:MZP131147 NJI131116:NJL131147 NTE131116:NTH131147 ODA131116:ODD131147 OMW131116:OMZ131147 OWS131116:OWV131147 PGO131116:PGR131147 PQK131116:PQN131147 QAG131116:QAJ131147 QKC131116:QKF131147 QTY131116:QUB131147 RDU131116:RDX131147 RNQ131116:RNT131147 RXM131116:RXP131147 SHI131116:SHL131147 SRE131116:SRH131147 TBA131116:TBD131147 TKW131116:TKZ131147 TUS131116:TUV131147 UEO131116:UER131147 UOK131116:UON131147 UYG131116:UYJ131147 VIC131116:VIF131147 VRY131116:VSB131147 WBU131116:WBX131147 WLQ131116:WLT131147 WVM131116:WVP131147 JA196652:JD196683 SW196652:SZ196683 ACS196652:ACV196683 AMO196652:AMR196683 AWK196652:AWN196683 BGG196652:BGJ196683 BQC196652:BQF196683 BZY196652:CAB196683 CJU196652:CJX196683 CTQ196652:CTT196683 DDM196652:DDP196683 DNI196652:DNL196683 DXE196652:DXH196683 EHA196652:EHD196683 EQW196652:EQZ196683 FAS196652:FAV196683 FKO196652:FKR196683 FUK196652:FUN196683 GEG196652:GEJ196683 GOC196652:GOF196683 GXY196652:GYB196683 HHU196652:HHX196683 HRQ196652:HRT196683 IBM196652:IBP196683 ILI196652:ILL196683 IVE196652:IVH196683 JFA196652:JFD196683 JOW196652:JOZ196683 JYS196652:JYV196683 KIO196652:KIR196683 KSK196652:KSN196683 LCG196652:LCJ196683 LMC196652:LMF196683 LVY196652:LWB196683 MFU196652:MFX196683 MPQ196652:MPT196683 MZM196652:MZP196683 NJI196652:NJL196683 NTE196652:NTH196683 ODA196652:ODD196683 OMW196652:OMZ196683 OWS196652:OWV196683 PGO196652:PGR196683 PQK196652:PQN196683 QAG196652:QAJ196683 QKC196652:QKF196683 QTY196652:QUB196683 RDU196652:RDX196683 RNQ196652:RNT196683 RXM196652:RXP196683 SHI196652:SHL196683 SRE196652:SRH196683 TBA196652:TBD196683 TKW196652:TKZ196683 TUS196652:TUV196683 UEO196652:UER196683 UOK196652:UON196683 UYG196652:UYJ196683 VIC196652:VIF196683 VRY196652:VSB196683 WBU196652:WBX196683 WLQ196652:WLT196683 WVM196652:WVP196683 JA262188:JD262219 SW262188:SZ262219 ACS262188:ACV262219 AMO262188:AMR262219 AWK262188:AWN262219 BGG262188:BGJ262219 BQC262188:BQF262219 BZY262188:CAB262219 CJU262188:CJX262219 CTQ262188:CTT262219 DDM262188:DDP262219 DNI262188:DNL262219 DXE262188:DXH262219 EHA262188:EHD262219 EQW262188:EQZ262219 FAS262188:FAV262219 FKO262188:FKR262219 FUK262188:FUN262219 GEG262188:GEJ262219 GOC262188:GOF262219 GXY262188:GYB262219 HHU262188:HHX262219 HRQ262188:HRT262219 IBM262188:IBP262219 ILI262188:ILL262219 IVE262188:IVH262219 JFA262188:JFD262219 JOW262188:JOZ262219 JYS262188:JYV262219 KIO262188:KIR262219 KSK262188:KSN262219 LCG262188:LCJ262219 LMC262188:LMF262219 LVY262188:LWB262219 MFU262188:MFX262219 MPQ262188:MPT262219 MZM262188:MZP262219 NJI262188:NJL262219 NTE262188:NTH262219 ODA262188:ODD262219 OMW262188:OMZ262219 OWS262188:OWV262219 PGO262188:PGR262219 PQK262188:PQN262219 QAG262188:QAJ262219 QKC262188:QKF262219 QTY262188:QUB262219 RDU262188:RDX262219 RNQ262188:RNT262219 RXM262188:RXP262219 SHI262188:SHL262219 SRE262188:SRH262219 TBA262188:TBD262219 TKW262188:TKZ262219 TUS262188:TUV262219 UEO262188:UER262219 UOK262188:UON262219 UYG262188:UYJ262219 VIC262188:VIF262219 VRY262188:VSB262219 WBU262188:WBX262219 WLQ262188:WLT262219 WVM262188:WVP262219 JA327724:JD327755 SW327724:SZ327755 ACS327724:ACV327755 AMO327724:AMR327755 AWK327724:AWN327755 BGG327724:BGJ327755 BQC327724:BQF327755 BZY327724:CAB327755 CJU327724:CJX327755 CTQ327724:CTT327755 DDM327724:DDP327755 DNI327724:DNL327755 DXE327724:DXH327755 EHA327724:EHD327755 EQW327724:EQZ327755 FAS327724:FAV327755 FKO327724:FKR327755 FUK327724:FUN327755 GEG327724:GEJ327755 GOC327724:GOF327755 GXY327724:GYB327755 HHU327724:HHX327755 HRQ327724:HRT327755 IBM327724:IBP327755 ILI327724:ILL327755 IVE327724:IVH327755 JFA327724:JFD327755 JOW327724:JOZ327755 JYS327724:JYV327755 KIO327724:KIR327755 KSK327724:KSN327755 LCG327724:LCJ327755 LMC327724:LMF327755 LVY327724:LWB327755 MFU327724:MFX327755 MPQ327724:MPT327755 MZM327724:MZP327755 NJI327724:NJL327755 NTE327724:NTH327755 ODA327724:ODD327755 OMW327724:OMZ327755 OWS327724:OWV327755 PGO327724:PGR327755 PQK327724:PQN327755 QAG327724:QAJ327755 QKC327724:QKF327755 QTY327724:QUB327755 RDU327724:RDX327755 RNQ327724:RNT327755 RXM327724:RXP327755 SHI327724:SHL327755 SRE327724:SRH327755 TBA327724:TBD327755 TKW327724:TKZ327755 TUS327724:TUV327755 UEO327724:UER327755 UOK327724:UON327755 UYG327724:UYJ327755 VIC327724:VIF327755 VRY327724:VSB327755 WBU327724:WBX327755 WLQ327724:WLT327755 WVM327724:WVP327755 JA393260:JD393291 SW393260:SZ393291 ACS393260:ACV393291 AMO393260:AMR393291 AWK393260:AWN393291 BGG393260:BGJ393291 BQC393260:BQF393291 BZY393260:CAB393291 CJU393260:CJX393291 CTQ393260:CTT393291 DDM393260:DDP393291 DNI393260:DNL393291 DXE393260:DXH393291 EHA393260:EHD393291 EQW393260:EQZ393291 FAS393260:FAV393291 FKO393260:FKR393291 FUK393260:FUN393291 GEG393260:GEJ393291 GOC393260:GOF393291 GXY393260:GYB393291 HHU393260:HHX393291 HRQ393260:HRT393291 IBM393260:IBP393291 ILI393260:ILL393291 IVE393260:IVH393291 JFA393260:JFD393291 JOW393260:JOZ393291 JYS393260:JYV393291 KIO393260:KIR393291 KSK393260:KSN393291 LCG393260:LCJ393291 LMC393260:LMF393291 LVY393260:LWB393291 MFU393260:MFX393291 MPQ393260:MPT393291 MZM393260:MZP393291 NJI393260:NJL393291 NTE393260:NTH393291 ODA393260:ODD393291 OMW393260:OMZ393291 OWS393260:OWV393291 PGO393260:PGR393291 PQK393260:PQN393291 QAG393260:QAJ393291 QKC393260:QKF393291 QTY393260:QUB393291 RDU393260:RDX393291 RNQ393260:RNT393291 RXM393260:RXP393291 SHI393260:SHL393291 SRE393260:SRH393291 TBA393260:TBD393291 TKW393260:TKZ393291 TUS393260:TUV393291 UEO393260:UER393291 UOK393260:UON393291 UYG393260:UYJ393291 VIC393260:VIF393291 VRY393260:VSB393291 WBU393260:WBX393291 WLQ393260:WLT393291 WVM393260:WVP393291 JA458796:JD458827 SW458796:SZ458827 ACS458796:ACV458827 AMO458796:AMR458827 AWK458796:AWN458827 BGG458796:BGJ458827 BQC458796:BQF458827 BZY458796:CAB458827 CJU458796:CJX458827 CTQ458796:CTT458827 DDM458796:DDP458827 DNI458796:DNL458827 DXE458796:DXH458827 EHA458796:EHD458827 EQW458796:EQZ458827 FAS458796:FAV458827 FKO458796:FKR458827 FUK458796:FUN458827 GEG458796:GEJ458827 GOC458796:GOF458827 GXY458796:GYB458827 HHU458796:HHX458827 HRQ458796:HRT458827 IBM458796:IBP458827 ILI458796:ILL458827 IVE458796:IVH458827 JFA458796:JFD458827 JOW458796:JOZ458827 JYS458796:JYV458827 KIO458796:KIR458827 KSK458796:KSN458827 LCG458796:LCJ458827 LMC458796:LMF458827 LVY458796:LWB458827 MFU458796:MFX458827 MPQ458796:MPT458827 MZM458796:MZP458827 NJI458796:NJL458827 NTE458796:NTH458827 ODA458796:ODD458827 OMW458796:OMZ458827 OWS458796:OWV458827 PGO458796:PGR458827 PQK458796:PQN458827 QAG458796:QAJ458827 QKC458796:QKF458827 QTY458796:QUB458827 RDU458796:RDX458827 RNQ458796:RNT458827 RXM458796:RXP458827 SHI458796:SHL458827 SRE458796:SRH458827 TBA458796:TBD458827 TKW458796:TKZ458827 TUS458796:TUV458827 UEO458796:UER458827 UOK458796:UON458827 UYG458796:UYJ458827 VIC458796:VIF458827 VRY458796:VSB458827 WBU458796:WBX458827 WLQ458796:WLT458827 WVM458796:WVP458827 JA524332:JD524363 SW524332:SZ524363 ACS524332:ACV524363 AMO524332:AMR524363 AWK524332:AWN524363 BGG524332:BGJ524363 BQC524332:BQF524363 BZY524332:CAB524363 CJU524332:CJX524363 CTQ524332:CTT524363 DDM524332:DDP524363 DNI524332:DNL524363 DXE524332:DXH524363 EHA524332:EHD524363 EQW524332:EQZ524363 FAS524332:FAV524363 FKO524332:FKR524363 FUK524332:FUN524363 GEG524332:GEJ524363 GOC524332:GOF524363 GXY524332:GYB524363 HHU524332:HHX524363 HRQ524332:HRT524363 IBM524332:IBP524363 ILI524332:ILL524363 IVE524332:IVH524363 JFA524332:JFD524363 JOW524332:JOZ524363 JYS524332:JYV524363 KIO524332:KIR524363 KSK524332:KSN524363 LCG524332:LCJ524363 LMC524332:LMF524363 LVY524332:LWB524363 MFU524332:MFX524363 MPQ524332:MPT524363 MZM524332:MZP524363 NJI524332:NJL524363 NTE524332:NTH524363 ODA524332:ODD524363 OMW524332:OMZ524363 OWS524332:OWV524363 PGO524332:PGR524363 PQK524332:PQN524363 QAG524332:QAJ524363 QKC524332:QKF524363 QTY524332:QUB524363 RDU524332:RDX524363 RNQ524332:RNT524363 RXM524332:RXP524363 SHI524332:SHL524363 SRE524332:SRH524363 TBA524332:TBD524363 TKW524332:TKZ524363 TUS524332:TUV524363 UEO524332:UER524363 UOK524332:UON524363 UYG524332:UYJ524363 VIC524332:VIF524363 VRY524332:VSB524363 WBU524332:WBX524363 WLQ524332:WLT524363 WVM524332:WVP524363 JA589868:JD589899 SW589868:SZ589899 ACS589868:ACV589899 AMO589868:AMR589899 AWK589868:AWN589899 BGG589868:BGJ589899 BQC589868:BQF589899 BZY589868:CAB589899 CJU589868:CJX589899 CTQ589868:CTT589899 DDM589868:DDP589899 DNI589868:DNL589899 DXE589868:DXH589899 EHA589868:EHD589899 EQW589868:EQZ589899 FAS589868:FAV589899 FKO589868:FKR589899 FUK589868:FUN589899 GEG589868:GEJ589899 GOC589868:GOF589899 GXY589868:GYB589899 HHU589868:HHX589899 HRQ589868:HRT589899 IBM589868:IBP589899 ILI589868:ILL589899 IVE589868:IVH589899 JFA589868:JFD589899 JOW589868:JOZ589899 JYS589868:JYV589899 KIO589868:KIR589899 KSK589868:KSN589899 LCG589868:LCJ589899 LMC589868:LMF589899 LVY589868:LWB589899 MFU589868:MFX589899 MPQ589868:MPT589899 MZM589868:MZP589899 NJI589868:NJL589899 NTE589868:NTH589899 ODA589868:ODD589899 OMW589868:OMZ589899 OWS589868:OWV589899 PGO589868:PGR589899 PQK589868:PQN589899 QAG589868:QAJ589899 QKC589868:QKF589899 QTY589868:QUB589899 RDU589868:RDX589899 RNQ589868:RNT589899 RXM589868:RXP589899 SHI589868:SHL589899 SRE589868:SRH589899 TBA589868:TBD589899 TKW589868:TKZ589899 TUS589868:TUV589899 UEO589868:UER589899 UOK589868:UON589899 UYG589868:UYJ589899 VIC589868:VIF589899 VRY589868:VSB589899 WBU589868:WBX589899 WLQ589868:WLT589899 WVM589868:WVP589899 JA655404:JD655435 SW655404:SZ655435 ACS655404:ACV655435 AMO655404:AMR655435 AWK655404:AWN655435 BGG655404:BGJ655435 BQC655404:BQF655435 BZY655404:CAB655435 CJU655404:CJX655435 CTQ655404:CTT655435 DDM655404:DDP655435 DNI655404:DNL655435 DXE655404:DXH655435 EHA655404:EHD655435 EQW655404:EQZ655435 FAS655404:FAV655435 FKO655404:FKR655435 FUK655404:FUN655435 GEG655404:GEJ655435 GOC655404:GOF655435 GXY655404:GYB655435 HHU655404:HHX655435 HRQ655404:HRT655435 IBM655404:IBP655435 ILI655404:ILL655435 IVE655404:IVH655435 JFA655404:JFD655435 JOW655404:JOZ655435 JYS655404:JYV655435 KIO655404:KIR655435 KSK655404:KSN655435 LCG655404:LCJ655435 LMC655404:LMF655435 LVY655404:LWB655435 MFU655404:MFX655435 MPQ655404:MPT655435 MZM655404:MZP655435 NJI655404:NJL655435 NTE655404:NTH655435 ODA655404:ODD655435 OMW655404:OMZ655435 OWS655404:OWV655435 PGO655404:PGR655435 PQK655404:PQN655435 QAG655404:QAJ655435 QKC655404:QKF655435 QTY655404:QUB655435 RDU655404:RDX655435 RNQ655404:RNT655435 RXM655404:RXP655435 SHI655404:SHL655435 SRE655404:SRH655435 TBA655404:TBD655435 TKW655404:TKZ655435 TUS655404:TUV655435 UEO655404:UER655435 UOK655404:UON655435 UYG655404:UYJ655435 VIC655404:VIF655435 VRY655404:VSB655435 WBU655404:WBX655435 WLQ655404:WLT655435 WVM655404:WVP655435 JA720940:JD720971 SW720940:SZ720971 ACS720940:ACV720971 AMO720940:AMR720971 AWK720940:AWN720971 BGG720940:BGJ720971 BQC720940:BQF720971 BZY720940:CAB720971 CJU720940:CJX720971 CTQ720940:CTT720971 DDM720940:DDP720971 DNI720940:DNL720971 DXE720940:DXH720971 EHA720940:EHD720971 EQW720940:EQZ720971 FAS720940:FAV720971 FKO720940:FKR720971 FUK720940:FUN720971 GEG720940:GEJ720971 GOC720940:GOF720971 GXY720940:GYB720971 HHU720940:HHX720971 HRQ720940:HRT720971 IBM720940:IBP720971 ILI720940:ILL720971 IVE720940:IVH720971 JFA720940:JFD720971 JOW720940:JOZ720971 JYS720940:JYV720971 KIO720940:KIR720971 KSK720940:KSN720971 LCG720940:LCJ720971 LMC720940:LMF720971 LVY720940:LWB720971 MFU720940:MFX720971 MPQ720940:MPT720971 MZM720940:MZP720971 NJI720940:NJL720971 NTE720940:NTH720971 ODA720940:ODD720971 OMW720940:OMZ720971 OWS720940:OWV720971 PGO720940:PGR720971 PQK720940:PQN720971 QAG720940:QAJ720971 QKC720940:QKF720971 QTY720940:QUB720971 RDU720940:RDX720971 RNQ720940:RNT720971 RXM720940:RXP720971 SHI720940:SHL720971 SRE720940:SRH720971 TBA720940:TBD720971 TKW720940:TKZ720971 TUS720940:TUV720971 UEO720940:UER720971 UOK720940:UON720971 UYG720940:UYJ720971 VIC720940:VIF720971 VRY720940:VSB720971 WBU720940:WBX720971 WLQ720940:WLT720971 WVM720940:WVP720971 JA786476:JD786507 SW786476:SZ786507 ACS786476:ACV786507 AMO786476:AMR786507 AWK786476:AWN786507 BGG786476:BGJ786507 BQC786476:BQF786507 BZY786476:CAB786507 CJU786476:CJX786507 CTQ786476:CTT786507 DDM786476:DDP786507 DNI786476:DNL786507 DXE786476:DXH786507 EHA786476:EHD786507 EQW786476:EQZ786507 FAS786476:FAV786507 FKO786476:FKR786507 FUK786476:FUN786507 GEG786476:GEJ786507 GOC786476:GOF786507 GXY786476:GYB786507 HHU786476:HHX786507 HRQ786476:HRT786507 IBM786476:IBP786507 ILI786476:ILL786507 IVE786476:IVH786507 JFA786476:JFD786507 JOW786476:JOZ786507 JYS786476:JYV786507 KIO786476:KIR786507 KSK786476:KSN786507 LCG786476:LCJ786507 LMC786476:LMF786507 LVY786476:LWB786507 MFU786476:MFX786507 MPQ786476:MPT786507 MZM786476:MZP786507 NJI786476:NJL786507 NTE786476:NTH786507 ODA786476:ODD786507 OMW786476:OMZ786507 OWS786476:OWV786507 PGO786476:PGR786507 PQK786476:PQN786507 QAG786476:QAJ786507 QKC786476:QKF786507 QTY786476:QUB786507 RDU786476:RDX786507 RNQ786476:RNT786507 RXM786476:RXP786507 SHI786476:SHL786507 SRE786476:SRH786507 TBA786476:TBD786507 TKW786476:TKZ786507 TUS786476:TUV786507 UEO786476:UER786507 UOK786476:UON786507 UYG786476:UYJ786507 VIC786476:VIF786507 VRY786476:VSB786507 WBU786476:WBX786507 WLQ786476:WLT786507 WVM786476:WVP786507 JA852012:JD852043 SW852012:SZ852043 ACS852012:ACV852043 AMO852012:AMR852043 AWK852012:AWN852043 BGG852012:BGJ852043 BQC852012:BQF852043 BZY852012:CAB852043 CJU852012:CJX852043 CTQ852012:CTT852043 DDM852012:DDP852043 DNI852012:DNL852043 DXE852012:DXH852043 EHA852012:EHD852043 EQW852012:EQZ852043 FAS852012:FAV852043 FKO852012:FKR852043 FUK852012:FUN852043 GEG852012:GEJ852043 GOC852012:GOF852043 GXY852012:GYB852043 HHU852012:HHX852043 HRQ852012:HRT852043 IBM852012:IBP852043 ILI852012:ILL852043 IVE852012:IVH852043 JFA852012:JFD852043 JOW852012:JOZ852043 JYS852012:JYV852043 KIO852012:KIR852043 KSK852012:KSN852043 LCG852012:LCJ852043 LMC852012:LMF852043 LVY852012:LWB852043 MFU852012:MFX852043 MPQ852012:MPT852043 MZM852012:MZP852043 NJI852012:NJL852043 NTE852012:NTH852043 ODA852012:ODD852043 OMW852012:OMZ852043 OWS852012:OWV852043 PGO852012:PGR852043 PQK852012:PQN852043 QAG852012:QAJ852043 QKC852012:QKF852043 QTY852012:QUB852043 RDU852012:RDX852043 RNQ852012:RNT852043 RXM852012:RXP852043 SHI852012:SHL852043 SRE852012:SRH852043 TBA852012:TBD852043 TKW852012:TKZ852043 TUS852012:TUV852043 UEO852012:UER852043 UOK852012:UON852043 UYG852012:UYJ852043 VIC852012:VIF852043 VRY852012:VSB852043 WBU852012:WBX852043 WLQ852012:WLT852043 WVM852012:WVP852043 JA917548:JD917579 SW917548:SZ917579 ACS917548:ACV917579 AMO917548:AMR917579 AWK917548:AWN917579 BGG917548:BGJ917579 BQC917548:BQF917579 BZY917548:CAB917579 CJU917548:CJX917579 CTQ917548:CTT917579 DDM917548:DDP917579 DNI917548:DNL917579 DXE917548:DXH917579 EHA917548:EHD917579 EQW917548:EQZ917579 FAS917548:FAV917579 FKO917548:FKR917579 FUK917548:FUN917579 GEG917548:GEJ917579 GOC917548:GOF917579 GXY917548:GYB917579 HHU917548:HHX917579 HRQ917548:HRT917579 IBM917548:IBP917579 ILI917548:ILL917579 IVE917548:IVH917579 JFA917548:JFD917579 JOW917548:JOZ917579 JYS917548:JYV917579 KIO917548:KIR917579 KSK917548:KSN917579 LCG917548:LCJ917579 LMC917548:LMF917579 LVY917548:LWB917579 MFU917548:MFX917579 MPQ917548:MPT917579 MZM917548:MZP917579 NJI917548:NJL917579 NTE917548:NTH917579 ODA917548:ODD917579 OMW917548:OMZ917579 OWS917548:OWV917579 PGO917548:PGR917579 PQK917548:PQN917579 QAG917548:QAJ917579 QKC917548:QKF917579 QTY917548:QUB917579 RDU917548:RDX917579 RNQ917548:RNT917579 RXM917548:RXP917579 SHI917548:SHL917579 SRE917548:SRH917579 TBA917548:TBD917579 TKW917548:TKZ917579 TUS917548:TUV917579 UEO917548:UER917579 UOK917548:UON917579 UYG917548:UYJ917579 VIC917548:VIF917579 VRY917548:VSB917579 WBU917548:WBX917579 WLQ917548:WLT917579 WVM917548:WVP917579 JA983084:JD983115 SW983084:SZ983115 ACS983084:ACV983115 AMO983084:AMR983115 AWK983084:AWN983115 BGG983084:BGJ983115 BQC983084:BQF983115 BZY983084:CAB983115 CJU983084:CJX983115 CTQ983084:CTT983115 DDM983084:DDP983115 DNI983084:DNL983115 DXE983084:DXH983115 EHA983084:EHD983115 EQW983084:EQZ983115 FAS983084:FAV983115 FKO983084:FKR983115 FUK983084:FUN983115 GEG983084:GEJ983115 GOC983084:GOF983115 GXY983084:GYB983115 HHU983084:HHX983115 HRQ983084:HRT983115 IBM983084:IBP983115 ILI983084:ILL983115 IVE983084:IVH983115 JFA983084:JFD983115 JOW983084:JOZ983115 JYS983084:JYV983115 KIO983084:KIR983115 KSK983084:KSN983115 LCG983084:LCJ983115 LMC983084:LMF983115 LVY983084:LWB983115 MFU983084:MFX983115 MPQ983084:MPT983115 MZM983084:MZP983115 NJI983084:NJL983115 NTE983084:NTH983115 ODA983084:ODD983115 OMW983084:OMZ983115 OWS983084:OWV983115 PGO983084:PGR983115 PQK983084:PQN983115 QAG983084:QAJ983115 QKC983084:QKF983115 QTY983084:QUB983115 RDU983084:RDX983115 RNQ983084:RNT983115 RXM983084:RXP983115 SHI983084:SHL983115 SRE983084:SRH983115 TBA983084:TBD983115 TKW983084:TKZ983115 TUS983084:TUV983115 UEO983084:UER983115 UOK983084:UON983115 UYG983084:UYJ983115 VIC983084:VIF983115 VRY983084:VSB983115 WBU983084:WBX983115 WLQ983084:WLT983115 WVM983084:WVP983115">
      <formula1>$B$76:$B$77</formula1>
    </dataValidation>
    <dataValidation type="custom" allowBlank="1" showInputMessage="1" showErrorMessage="1" sqref="AQ65580:AQ65609 KM65580:KM65609 UI65580:UI65609 AEE65580:AEE65609 AOA65580:AOA65609 AXW65580:AXW65609 BHS65580:BHS65609 BRO65580:BRO65609 CBK65580:CBK65609 CLG65580:CLG65609 CVC65580:CVC65609 DEY65580:DEY65609 DOU65580:DOU65609 DYQ65580:DYQ65609 EIM65580:EIM65609 ESI65580:ESI65609 FCE65580:FCE65609 FMA65580:FMA65609 FVW65580:FVW65609 GFS65580:GFS65609 GPO65580:GPO65609 GZK65580:GZK65609 HJG65580:HJG65609 HTC65580:HTC65609 ICY65580:ICY65609 IMU65580:IMU65609 IWQ65580:IWQ65609 JGM65580:JGM65609 JQI65580:JQI65609 KAE65580:KAE65609 KKA65580:KKA65609 KTW65580:KTW65609 LDS65580:LDS65609 LNO65580:LNO65609 LXK65580:LXK65609 MHG65580:MHG65609 MRC65580:MRC65609 NAY65580:NAY65609 NKU65580:NKU65609 NUQ65580:NUQ65609 OEM65580:OEM65609 OOI65580:OOI65609 OYE65580:OYE65609 PIA65580:PIA65609 PRW65580:PRW65609 QBS65580:QBS65609 QLO65580:QLO65609 QVK65580:QVK65609 RFG65580:RFG65609 RPC65580:RPC65609 RYY65580:RYY65609 SIU65580:SIU65609 SSQ65580:SSQ65609 TCM65580:TCM65609 TMI65580:TMI65609 TWE65580:TWE65609 UGA65580:UGA65609 UPW65580:UPW65609 UZS65580:UZS65609 VJO65580:VJO65609 VTK65580:VTK65609 WDG65580:WDG65609 WNC65580:WNC65609 WWY65580:WWY65609 AQ131116:AQ131145 KM131116:KM131145 UI131116:UI131145 AEE131116:AEE131145 AOA131116:AOA131145 AXW131116:AXW131145 BHS131116:BHS131145 BRO131116:BRO131145 CBK131116:CBK131145 CLG131116:CLG131145 CVC131116:CVC131145 DEY131116:DEY131145 DOU131116:DOU131145 DYQ131116:DYQ131145 EIM131116:EIM131145 ESI131116:ESI131145 FCE131116:FCE131145 FMA131116:FMA131145 FVW131116:FVW131145 GFS131116:GFS131145 GPO131116:GPO131145 GZK131116:GZK131145 HJG131116:HJG131145 HTC131116:HTC131145 ICY131116:ICY131145 IMU131116:IMU131145 IWQ131116:IWQ131145 JGM131116:JGM131145 JQI131116:JQI131145 KAE131116:KAE131145 KKA131116:KKA131145 KTW131116:KTW131145 LDS131116:LDS131145 LNO131116:LNO131145 LXK131116:LXK131145 MHG131116:MHG131145 MRC131116:MRC131145 NAY131116:NAY131145 NKU131116:NKU131145 NUQ131116:NUQ131145 OEM131116:OEM131145 OOI131116:OOI131145 OYE131116:OYE131145 PIA131116:PIA131145 PRW131116:PRW131145 QBS131116:QBS131145 QLO131116:QLO131145 QVK131116:QVK131145 RFG131116:RFG131145 RPC131116:RPC131145 RYY131116:RYY131145 SIU131116:SIU131145 SSQ131116:SSQ131145 TCM131116:TCM131145 TMI131116:TMI131145 TWE131116:TWE131145 UGA131116:UGA131145 UPW131116:UPW131145 UZS131116:UZS131145 VJO131116:VJO131145 VTK131116:VTK131145 WDG131116:WDG131145 WNC131116:WNC131145 WWY131116:WWY131145 AQ196652:AQ196681 KM196652:KM196681 UI196652:UI196681 AEE196652:AEE196681 AOA196652:AOA196681 AXW196652:AXW196681 BHS196652:BHS196681 BRO196652:BRO196681 CBK196652:CBK196681 CLG196652:CLG196681 CVC196652:CVC196681 DEY196652:DEY196681 DOU196652:DOU196681 DYQ196652:DYQ196681 EIM196652:EIM196681 ESI196652:ESI196681 FCE196652:FCE196681 FMA196652:FMA196681 FVW196652:FVW196681 GFS196652:GFS196681 GPO196652:GPO196681 GZK196652:GZK196681 HJG196652:HJG196681 HTC196652:HTC196681 ICY196652:ICY196681 IMU196652:IMU196681 IWQ196652:IWQ196681 JGM196652:JGM196681 JQI196652:JQI196681 KAE196652:KAE196681 KKA196652:KKA196681 KTW196652:KTW196681 LDS196652:LDS196681 LNO196652:LNO196681 LXK196652:LXK196681 MHG196652:MHG196681 MRC196652:MRC196681 NAY196652:NAY196681 NKU196652:NKU196681 NUQ196652:NUQ196681 OEM196652:OEM196681 OOI196652:OOI196681 OYE196652:OYE196681 PIA196652:PIA196681 PRW196652:PRW196681 QBS196652:QBS196681 QLO196652:QLO196681 QVK196652:QVK196681 RFG196652:RFG196681 RPC196652:RPC196681 RYY196652:RYY196681 SIU196652:SIU196681 SSQ196652:SSQ196681 TCM196652:TCM196681 TMI196652:TMI196681 TWE196652:TWE196681 UGA196652:UGA196681 UPW196652:UPW196681 UZS196652:UZS196681 VJO196652:VJO196681 VTK196652:VTK196681 WDG196652:WDG196681 WNC196652:WNC196681 WWY196652:WWY196681 AQ262188:AQ262217 KM262188:KM262217 UI262188:UI262217 AEE262188:AEE262217 AOA262188:AOA262217 AXW262188:AXW262217 BHS262188:BHS262217 BRO262188:BRO262217 CBK262188:CBK262217 CLG262188:CLG262217 CVC262188:CVC262217 DEY262188:DEY262217 DOU262188:DOU262217 DYQ262188:DYQ262217 EIM262188:EIM262217 ESI262188:ESI262217 FCE262188:FCE262217 FMA262188:FMA262217 FVW262188:FVW262217 GFS262188:GFS262217 GPO262188:GPO262217 GZK262188:GZK262217 HJG262188:HJG262217 HTC262188:HTC262217 ICY262188:ICY262217 IMU262188:IMU262217 IWQ262188:IWQ262217 JGM262188:JGM262217 JQI262188:JQI262217 KAE262188:KAE262217 KKA262188:KKA262217 KTW262188:KTW262217 LDS262188:LDS262217 LNO262188:LNO262217 LXK262188:LXK262217 MHG262188:MHG262217 MRC262188:MRC262217 NAY262188:NAY262217 NKU262188:NKU262217 NUQ262188:NUQ262217 OEM262188:OEM262217 OOI262188:OOI262217 OYE262188:OYE262217 PIA262188:PIA262217 PRW262188:PRW262217 QBS262188:QBS262217 QLO262188:QLO262217 QVK262188:QVK262217 RFG262188:RFG262217 RPC262188:RPC262217 RYY262188:RYY262217 SIU262188:SIU262217 SSQ262188:SSQ262217 TCM262188:TCM262217 TMI262188:TMI262217 TWE262188:TWE262217 UGA262188:UGA262217 UPW262188:UPW262217 UZS262188:UZS262217 VJO262188:VJO262217 VTK262188:VTK262217 WDG262188:WDG262217 WNC262188:WNC262217 WWY262188:WWY262217 AQ327724:AQ327753 KM327724:KM327753 UI327724:UI327753 AEE327724:AEE327753 AOA327724:AOA327753 AXW327724:AXW327753 BHS327724:BHS327753 BRO327724:BRO327753 CBK327724:CBK327753 CLG327724:CLG327753 CVC327724:CVC327753 DEY327724:DEY327753 DOU327724:DOU327753 DYQ327724:DYQ327753 EIM327724:EIM327753 ESI327724:ESI327753 FCE327724:FCE327753 FMA327724:FMA327753 FVW327724:FVW327753 GFS327724:GFS327753 GPO327724:GPO327753 GZK327724:GZK327753 HJG327724:HJG327753 HTC327724:HTC327753 ICY327724:ICY327753 IMU327724:IMU327753 IWQ327724:IWQ327753 JGM327724:JGM327753 JQI327724:JQI327753 KAE327724:KAE327753 KKA327724:KKA327753 KTW327724:KTW327753 LDS327724:LDS327753 LNO327724:LNO327753 LXK327724:LXK327753 MHG327724:MHG327753 MRC327724:MRC327753 NAY327724:NAY327753 NKU327724:NKU327753 NUQ327724:NUQ327753 OEM327724:OEM327753 OOI327724:OOI327753 OYE327724:OYE327753 PIA327724:PIA327753 PRW327724:PRW327753 QBS327724:QBS327753 QLO327724:QLO327753 QVK327724:QVK327753 RFG327724:RFG327753 RPC327724:RPC327753 RYY327724:RYY327753 SIU327724:SIU327753 SSQ327724:SSQ327753 TCM327724:TCM327753 TMI327724:TMI327753 TWE327724:TWE327753 UGA327724:UGA327753 UPW327724:UPW327753 UZS327724:UZS327753 VJO327724:VJO327753 VTK327724:VTK327753 WDG327724:WDG327753 WNC327724:WNC327753 WWY327724:WWY327753 AQ393260:AQ393289 KM393260:KM393289 UI393260:UI393289 AEE393260:AEE393289 AOA393260:AOA393289 AXW393260:AXW393289 BHS393260:BHS393289 BRO393260:BRO393289 CBK393260:CBK393289 CLG393260:CLG393289 CVC393260:CVC393289 DEY393260:DEY393289 DOU393260:DOU393289 DYQ393260:DYQ393289 EIM393260:EIM393289 ESI393260:ESI393289 FCE393260:FCE393289 FMA393260:FMA393289 FVW393260:FVW393289 GFS393260:GFS393289 GPO393260:GPO393289 GZK393260:GZK393289 HJG393260:HJG393289 HTC393260:HTC393289 ICY393260:ICY393289 IMU393260:IMU393289 IWQ393260:IWQ393289 JGM393260:JGM393289 JQI393260:JQI393289 KAE393260:KAE393289 KKA393260:KKA393289 KTW393260:KTW393289 LDS393260:LDS393289 LNO393260:LNO393289 LXK393260:LXK393289 MHG393260:MHG393289 MRC393260:MRC393289 NAY393260:NAY393289 NKU393260:NKU393289 NUQ393260:NUQ393289 OEM393260:OEM393289 OOI393260:OOI393289 OYE393260:OYE393289 PIA393260:PIA393289 PRW393260:PRW393289 QBS393260:QBS393289 QLO393260:QLO393289 QVK393260:QVK393289 RFG393260:RFG393289 RPC393260:RPC393289 RYY393260:RYY393289 SIU393260:SIU393289 SSQ393260:SSQ393289 TCM393260:TCM393289 TMI393260:TMI393289 TWE393260:TWE393289 UGA393260:UGA393289 UPW393260:UPW393289 UZS393260:UZS393289 VJO393260:VJO393289 VTK393260:VTK393289 WDG393260:WDG393289 WNC393260:WNC393289 WWY393260:WWY393289 AQ458796:AQ458825 KM458796:KM458825 UI458796:UI458825 AEE458796:AEE458825 AOA458796:AOA458825 AXW458796:AXW458825 BHS458796:BHS458825 BRO458796:BRO458825 CBK458796:CBK458825 CLG458796:CLG458825 CVC458796:CVC458825 DEY458796:DEY458825 DOU458796:DOU458825 DYQ458796:DYQ458825 EIM458796:EIM458825 ESI458796:ESI458825 FCE458796:FCE458825 FMA458796:FMA458825 FVW458796:FVW458825 GFS458796:GFS458825 GPO458796:GPO458825 GZK458796:GZK458825 HJG458796:HJG458825 HTC458796:HTC458825 ICY458796:ICY458825 IMU458796:IMU458825 IWQ458796:IWQ458825 JGM458796:JGM458825 JQI458796:JQI458825 KAE458796:KAE458825 KKA458796:KKA458825 KTW458796:KTW458825 LDS458796:LDS458825 LNO458796:LNO458825 LXK458796:LXK458825 MHG458796:MHG458825 MRC458796:MRC458825 NAY458796:NAY458825 NKU458796:NKU458825 NUQ458796:NUQ458825 OEM458796:OEM458825 OOI458796:OOI458825 OYE458796:OYE458825 PIA458796:PIA458825 PRW458796:PRW458825 QBS458796:QBS458825 QLO458796:QLO458825 QVK458796:QVK458825 RFG458796:RFG458825 RPC458796:RPC458825 RYY458796:RYY458825 SIU458796:SIU458825 SSQ458796:SSQ458825 TCM458796:TCM458825 TMI458796:TMI458825 TWE458796:TWE458825 UGA458796:UGA458825 UPW458796:UPW458825 UZS458796:UZS458825 VJO458796:VJO458825 VTK458796:VTK458825 WDG458796:WDG458825 WNC458796:WNC458825 WWY458796:WWY458825 AQ524332:AQ524361 KM524332:KM524361 UI524332:UI524361 AEE524332:AEE524361 AOA524332:AOA524361 AXW524332:AXW524361 BHS524332:BHS524361 BRO524332:BRO524361 CBK524332:CBK524361 CLG524332:CLG524361 CVC524332:CVC524361 DEY524332:DEY524361 DOU524332:DOU524361 DYQ524332:DYQ524361 EIM524332:EIM524361 ESI524332:ESI524361 FCE524332:FCE524361 FMA524332:FMA524361 FVW524332:FVW524361 GFS524332:GFS524361 GPO524332:GPO524361 GZK524332:GZK524361 HJG524332:HJG524361 HTC524332:HTC524361 ICY524332:ICY524361 IMU524332:IMU524361 IWQ524332:IWQ524361 JGM524332:JGM524361 JQI524332:JQI524361 KAE524332:KAE524361 KKA524332:KKA524361 KTW524332:KTW524361 LDS524332:LDS524361 LNO524332:LNO524361 LXK524332:LXK524361 MHG524332:MHG524361 MRC524332:MRC524361 NAY524332:NAY524361 NKU524332:NKU524361 NUQ524332:NUQ524361 OEM524332:OEM524361 OOI524332:OOI524361 OYE524332:OYE524361 PIA524332:PIA524361 PRW524332:PRW524361 QBS524332:QBS524361 QLO524332:QLO524361 QVK524332:QVK524361 RFG524332:RFG524361 RPC524332:RPC524361 RYY524332:RYY524361 SIU524332:SIU524361 SSQ524332:SSQ524361 TCM524332:TCM524361 TMI524332:TMI524361 TWE524332:TWE524361 UGA524332:UGA524361 UPW524332:UPW524361 UZS524332:UZS524361 VJO524332:VJO524361 VTK524332:VTK524361 WDG524332:WDG524361 WNC524332:WNC524361 WWY524332:WWY524361 AQ589868:AQ589897 KM589868:KM589897 UI589868:UI589897 AEE589868:AEE589897 AOA589868:AOA589897 AXW589868:AXW589897 BHS589868:BHS589897 BRO589868:BRO589897 CBK589868:CBK589897 CLG589868:CLG589897 CVC589868:CVC589897 DEY589868:DEY589897 DOU589868:DOU589897 DYQ589868:DYQ589897 EIM589868:EIM589897 ESI589868:ESI589897 FCE589868:FCE589897 FMA589868:FMA589897 FVW589868:FVW589897 GFS589868:GFS589897 GPO589868:GPO589897 GZK589868:GZK589897 HJG589868:HJG589897 HTC589868:HTC589897 ICY589868:ICY589897 IMU589868:IMU589897 IWQ589868:IWQ589897 JGM589868:JGM589897 JQI589868:JQI589897 KAE589868:KAE589897 KKA589868:KKA589897 KTW589868:KTW589897 LDS589868:LDS589897 LNO589868:LNO589897 LXK589868:LXK589897 MHG589868:MHG589897 MRC589868:MRC589897 NAY589868:NAY589897 NKU589868:NKU589897 NUQ589868:NUQ589897 OEM589868:OEM589897 OOI589868:OOI589897 OYE589868:OYE589897 PIA589868:PIA589897 PRW589868:PRW589897 QBS589868:QBS589897 QLO589868:QLO589897 QVK589868:QVK589897 RFG589868:RFG589897 RPC589868:RPC589897 RYY589868:RYY589897 SIU589868:SIU589897 SSQ589868:SSQ589897 TCM589868:TCM589897 TMI589868:TMI589897 TWE589868:TWE589897 UGA589868:UGA589897 UPW589868:UPW589897 UZS589868:UZS589897 VJO589868:VJO589897 VTK589868:VTK589897 WDG589868:WDG589897 WNC589868:WNC589897 WWY589868:WWY589897 AQ655404:AQ655433 KM655404:KM655433 UI655404:UI655433 AEE655404:AEE655433 AOA655404:AOA655433 AXW655404:AXW655433 BHS655404:BHS655433 BRO655404:BRO655433 CBK655404:CBK655433 CLG655404:CLG655433 CVC655404:CVC655433 DEY655404:DEY655433 DOU655404:DOU655433 DYQ655404:DYQ655433 EIM655404:EIM655433 ESI655404:ESI655433 FCE655404:FCE655433 FMA655404:FMA655433 FVW655404:FVW655433 GFS655404:GFS655433 GPO655404:GPO655433 GZK655404:GZK655433 HJG655404:HJG655433 HTC655404:HTC655433 ICY655404:ICY655433 IMU655404:IMU655433 IWQ655404:IWQ655433 JGM655404:JGM655433 JQI655404:JQI655433 KAE655404:KAE655433 KKA655404:KKA655433 KTW655404:KTW655433 LDS655404:LDS655433 LNO655404:LNO655433 LXK655404:LXK655433 MHG655404:MHG655433 MRC655404:MRC655433 NAY655404:NAY655433 NKU655404:NKU655433 NUQ655404:NUQ655433 OEM655404:OEM655433 OOI655404:OOI655433 OYE655404:OYE655433 PIA655404:PIA655433 PRW655404:PRW655433 QBS655404:QBS655433 QLO655404:QLO655433 QVK655404:QVK655433 RFG655404:RFG655433 RPC655404:RPC655433 RYY655404:RYY655433 SIU655404:SIU655433 SSQ655404:SSQ655433 TCM655404:TCM655433 TMI655404:TMI655433 TWE655404:TWE655433 UGA655404:UGA655433 UPW655404:UPW655433 UZS655404:UZS655433 VJO655404:VJO655433 VTK655404:VTK655433 WDG655404:WDG655433 WNC655404:WNC655433 WWY655404:WWY655433 AQ720940:AQ720969 KM720940:KM720969 UI720940:UI720969 AEE720940:AEE720969 AOA720940:AOA720969 AXW720940:AXW720969 BHS720940:BHS720969 BRO720940:BRO720969 CBK720940:CBK720969 CLG720940:CLG720969 CVC720940:CVC720969 DEY720940:DEY720969 DOU720940:DOU720969 DYQ720940:DYQ720969 EIM720940:EIM720969 ESI720940:ESI720969 FCE720940:FCE720969 FMA720940:FMA720969 FVW720940:FVW720969 GFS720940:GFS720969 GPO720940:GPO720969 GZK720940:GZK720969 HJG720940:HJG720969 HTC720940:HTC720969 ICY720940:ICY720969 IMU720940:IMU720969 IWQ720940:IWQ720969 JGM720940:JGM720969 JQI720940:JQI720969 KAE720940:KAE720969 KKA720940:KKA720969 KTW720940:KTW720969 LDS720940:LDS720969 LNO720940:LNO720969 LXK720940:LXK720969 MHG720940:MHG720969 MRC720940:MRC720969 NAY720940:NAY720969 NKU720940:NKU720969 NUQ720940:NUQ720969 OEM720940:OEM720969 OOI720940:OOI720969 OYE720940:OYE720969 PIA720940:PIA720969 PRW720940:PRW720969 QBS720940:QBS720969 QLO720940:QLO720969 QVK720940:QVK720969 RFG720940:RFG720969 RPC720940:RPC720969 RYY720940:RYY720969 SIU720940:SIU720969 SSQ720940:SSQ720969 TCM720940:TCM720969 TMI720940:TMI720969 TWE720940:TWE720969 UGA720940:UGA720969 UPW720940:UPW720969 UZS720940:UZS720969 VJO720940:VJO720969 VTK720940:VTK720969 WDG720940:WDG720969 WNC720940:WNC720969 WWY720940:WWY720969 AQ786476:AQ786505 KM786476:KM786505 UI786476:UI786505 AEE786476:AEE786505 AOA786476:AOA786505 AXW786476:AXW786505 BHS786476:BHS786505 BRO786476:BRO786505 CBK786476:CBK786505 CLG786476:CLG786505 CVC786476:CVC786505 DEY786476:DEY786505 DOU786476:DOU786505 DYQ786476:DYQ786505 EIM786476:EIM786505 ESI786476:ESI786505 FCE786476:FCE786505 FMA786476:FMA786505 FVW786476:FVW786505 GFS786476:GFS786505 GPO786476:GPO786505 GZK786476:GZK786505 HJG786476:HJG786505 HTC786476:HTC786505 ICY786476:ICY786505 IMU786476:IMU786505 IWQ786476:IWQ786505 JGM786476:JGM786505 JQI786476:JQI786505 KAE786476:KAE786505 KKA786476:KKA786505 KTW786476:KTW786505 LDS786476:LDS786505 LNO786476:LNO786505 LXK786476:LXK786505 MHG786476:MHG786505 MRC786476:MRC786505 NAY786476:NAY786505 NKU786476:NKU786505 NUQ786476:NUQ786505 OEM786476:OEM786505 OOI786476:OOI786505 OYE786476:OYE786505 PIA786476:PIA786505 PRW786476:PRW786505 QBS786476:QBS786505 QLO786476:QLO786505 QVK786476:QVK786505 RFG786476:RFG786505 RPC786476:RPC786505 RYY786476:RYY786505 SIU786476:SIU786505 SSQ786476:SSQ786505 TCM786476:TCM786505 TMI786476:TMI786505 TWE786476:TWE786505 UGA786476:UGA786505 UPW786476:UPW786505 UZS786476:UZS786505 VJO786476:VJO786505 VTK786476:VTK786505 WDG786476:WDG786505 WNC786476:WNC786505 WWY786476:WWY786505 AQ852012:AQ852041 KM852012:KM852041 UI852012:UI852041 AEE852012:AEE852041 AOA852012:AOA852041 AXW852012:AXW852041 BHS852012:BHS852041 BRO852012:BRO852041 CBK852012:CBK852041 CLG852012:CLG852041 CVC852012:CVC852041 DEY852012:DEY852041 DOU852012:DOU852041 DYQ852012:DYQ852041 EIM852012:EIM852041 ESI852012:ESI852041 FCE852012:FCE852041 FMA852012:FMA852041 FVW852012:FVW852041 GFS852012:GFS852041 GPO852012:GPO852041 GZK852012:GZK852041 HJG852012:HJG852041 HTC852012:HTC852041 ICY852012:ICY852041 IMU852012:IMU852041 IWQ852012:IWQ852041 JGM852012:JGM852041 JQI852012:JQI852041 KAE852012:KAE852041 KKA852012:KKA852041 KTW852012:KTW852041 LDS852012:LDS852041 LNO852012:LNO852041 LXK852012:LXK852041 MHG852012:MHG852041 MRC852012:MRC852041 NAY852012:NAY852041 NKU852012:NKU852041 NUQ852012:NUQ852041 OEM852012:OEM852041 OOI852012:OOI852041 OYE852012:OYE852041 PIA852012:PIA852041 PRW852012:PRW852041 QBS852012:QBS852041 QLO852012:QLO852041 QVK852012:QVK852041 RFG852012:RFG852041 RPC852012:RPC852041 RYY852012:RYY852041 SIU852012:SIU852041 SSQ852012:SSQ852041 TCM852012:TCM852041 TMI852012:TMI852041 TWE852012:TWE852041 UGA852012:UGA852041 UPW852012:UPW852041 UZS852012:UZS852041 VJO852012:VJO852041 VTK852012:VTK852041 WDG852012:WDG852041 WNC852012:WNC852041 WWY852012:WWY852041 AQ917548:AQ917577 KM917548:KM917577 UI917548:UI917577 AEE917548:AEE917577 AOA917548:AOA917577 AXW917548:AXW917577 BHS917548:BHS917577 BRO917548:BRO917577 CBK917548:CBK917577 CLG917548:CLG917577 CVC917548:CVC917577 DEY917548:DEY917577 DOU917548:DOU917577 DYQ917548:DYQ917577 EIM917548:EIM917577 ESI917548:ESI917577 FCE917548:FCE917577 FMA917548:FMA917577 FVW917548:FVW917577 GFS917548:GFS917577 GPO917548:GPO917577 GZK917548:GZK917577 HJG917548:HJG917577 HTC917548:HTC917577 ICY917548:ICY917577 IMU917548:IMU917577 IWQ917548:IWQ917577 JGM917548:JGM917577 JQI917548:JQI917577 KAE917548:KAE917577 KKA917548:KKA917577 KTW917548:KTW917577 LDS917548:LDS917577 LNO917548:LNO917577 LXK917548:LXK917577 MHG917548:MHG917577 MRC917548:MRC917577 NAY917548:NAY917577 NKU917548:NKU917577 NUQ917548:NUQ917577 OEM917548:OEM917577 OOI917548:OOI917577 OYE917548:OYE917577 PIA917548:PIA917577 PRW917548:PRW917577 QBS917548:QBS917577 QLO917548:QLO917577 QVK917548:QVK917577 RFG917548:RFG917577 RPC917548:RPC917577 RYY917548:RYY917577 SIU917548:SIU917577 SSQ917548:SSQ917577 TCM917548:TCM917577 TMI917548:TMI917577 TWE917548:TWE917577 UGA917548:UGA917577 UPW917548:UPW917577 UZS917548:UZS917577 VJO917548:VJO917577 VTK917548:VTK917577 WDG917548:WDG917577 WNC917548:WNC917577 WWY917548:WWY917577 AQ983084:AQ983113 KM983084:KM983113 UI983084:UI983113 AEE983084:AEE983113 AOA983084:AOA983113 AXW983084:AXW983113 BHS983084:BHS983113 BRO983084:BRO983113 CBK983084:CBK983113 CLG983084:CLG983113 CVC983084:CVC983113 DEY983084:DEY983113 DOU983084:DOU983113 DYQ983084:DYQ983113 EIM983084:EIM983113 ESI983084:ESI983113 FCE983084:FCE983113 FMA983084:FMA983113 FVW983084:FVW983113 GFS983084:GFS983113 GPO983084:GPO983113 GZK983084:GZK983113 HJG983084:HJG983113 HTC983084:HTC983113 ICY983084:ICY983113 IMU983084:IMU983113 IWQ983084:IWQ983113 JGM983084:JGM983113 JQI983084:JQI983113 KAE983084:KAE983113 KKA983084:KKA983113 KTW983084:KTW983113 LDS983084:LDS983113 LNO983084:LNO983113 LXK983084:LXK983113 MHG983084:MHG983113 MRC983084:MRC983113 NAY983084:NAY983113 NKU983084:NKU983113 NUQ983084:NUQ983113 OEM983084:OEM983113 OOI983084:OOI983113 OYE983084:OYE983113 PIA983084:PIA983113 PRW983084:PRW983113 QBS983084:QBS983113 QLO983084:QLO983113 QVK983084:QVK983113 RFG983084:RFG983113 RPC983084:RPC983113 RYY983084:RYY983113 SIU983084:SIU983113 SSQ983084:SSQ983113 TCM983084:TCM983113 TMI983084:TMI983113 TWE983084:TWE983113 UGA983084:UGA983113 UPW983084:UPW983113 UZS983084:UZS983113 VJO983084:VJO983113 VTK983084:VTK983113 WDG983084:WDG983113 WNC983084:WNC983113 WWY983084:WWY983113 AQ65633:AQ65662 KM65633:KM65662 UI65633:UI65662 AEE65633:AEE65662 AOA65633:AOA65662 AXW65633:AXW65662 BHS65633:BHS65662 BRO65633:BRO65662 CBK65633:CBK65662 CLG65633:CLG65662 CVC65633:CVC65662 DEY65633:DEY65662 DOU65633:DOU65662 DYQ65633:DYQ65662 EIM65633:EIM65662 ESI65633:ESI65662 FCE65633:FCE65662 FMA65633:FMA65662 FVW65633:FVW65662 GFS65633:GFS65662 GPO65633:GPO65662 GZK65633:GZK65662 HJG65633:HJG65662 HTC65633:HTC65662 ICY65633:ICY65662 IMU65633:IMU65662 IWQ65633:IWQ65662 JGM65633:JGM65662 JQI65633:JQI65662 KAE65633:KAE65662 KKA65633:KKA65662 KTW65633:KTW65662 LDS65633:LDS65662 LNO65633:LNO65662 LXK65633:LXK65662 MHG65633:MHG65662 MRC65633:MRC65662 NAY65633:NAY65662 NKU65633:NKU65662 NUQ65633:NUQ65662 OEM65633:OEM65662 OOI65633:OOI65662 OYE65633:OYE65662 PIA65633:PIA65662 PRW65633:PRW65662 QBS65633:QBS65662 QLO65633:QLO65662 QVK65633:QVK65662 RFG65633:RFG65662 RPC65633:RPC65662 RYY65633:RYY65662 SIU65633:SIU65662 SSQ65633:SSQ65662 TCM65633:TCM65662 TMI65633:TMI65662 TWE65633:TWE65662 UGA65633:UGA65662 UPW65633:UPW65662 UZS65633:UZS65662 VJO65633:VJO65662 VTK65633:VTK65662 WDG65633:WDG65662 WNC65633:WNC65662 WWY65633:WWY65662 AQ131169:AQ131198 KM131169:KM131198 UI131169:UI131198 AEE131169:AEE131198 AOA131169:AOA131198 AXW131169:AXW131198 BHS131169:BHS131198 BRO131169:BRO131198 CBK131169:CBK131198 CLG131169:CLG131198 CVC131169:CVC131198 DEY131169:DEY131198 DOU131169:DOU131198 DYQ131169:DYQ131198 EIM131169:EIM131198 ESI131169:ESI131198 FCE131169:FCE131198 FMA131169:FMA131198 FVW131169:FVW131198 GFS131169:GFS131198 GPO131169:GPO131198 GZK131169:GZK131198 HJG131169:HJG131198 HTC131169:HTC131198 ICY131169:ICY131198 IMU131169:IMU131198 IWQ131169:IWQ131198 JGM131169:JGM131198 JQI131169:JQI131198 KAE131169:KAE131198 KKA131169:KKA131198 KTW131169:KTW131198 LDS131169:LDS131198 LNO131169:LNO131198 LXK131169:LXK131198 MHG131169:MHG131198 MRC131169:MRC131198 NAY131169:NAY131198 NKU131169:NKU131198 NUQ131169:NUQ131198 OEM131169:OEM131198 OOI131169:OOI131198 OYE131169:OYE131198 PIA131169:PIA131198 PRW131169:PRW131198 QBS131169:QBS131198 QLO131169:QLO131198 QVK131169:QVK131198 RFG131169:RFG131198 RPC131169:RPC131198 RYY131169:RYY131198 SIU131169:SIU131198 SSQ131169:SSQ131198 TCM131169:TCM131198 TMI131169:TMI131198 TWE131169:TWE131198 UGA131169:UGA131198 UPW131169:UPW131198 UZS131169:UZS131198 VJO131169:VJO131198 VTK131169:VTK131198 WDG131169:WDG131198 WNC131169:WNC131198 WWY131169:WWY131198 AQ196705:AQ196734 KM196705:KM196734 UI196705:UI196734 AEE196705:AEE196734 AOA196705:AOA196734 AXW196705:AXW196734 BHS196705:BHS196734 BRO196705:BRO196734 CBK196705:CBK196734 CLG196705:CLG196734 CVC196705:CVC196734 DEY196705:DEY196734 DOU196705:DOU196734 DYQ196705:DYQ196734 EIM196705:EIM196734 ESI196705:ESI196734 FCE196705:FCE196734 FMA196705:FMA196734 FVW196705:FVW196734 GFS196705:GFS196734 GPO196705:GPO196734 GZK196705:GZK196734 HJG196705:HJG196734 HTC196705:HTC196734 ICY196705:ICY196734 IMU196705:IMU196734 IWQ196705:IWQ196734 JGM196705:JGM196734 JQI196705:JQI196734 KAE196705:KAE196734 KKA196705:KKA196734 KTW196705:KTW196734 LDS196705:LDS196734 LNO196705:LNO196734 LXK196705:LXK196734 MHG196705:MHG196734 MRC196705:MRC196734 NAY196705:NAY196734 NKU196705:NKU196734 NUQ196705:NUQ196734 OEM196705:OEM196734 OOI196705:OOI196734 OYE196705:OYE196734 PIA196705:PIA196734 PRW196705:PRW196734 QBS196705:QBS196734 QLO196705:QLO196734 QVK196705:QVK196734 RFG196705:RFG196734 RPC196705:RPC196734 RYY196705:RYY196734 SIU196705:SIU196734 SSQ196705:SSQ196734 TCM196705:TCM196734 TMI196705:TMI196734 TWE196705:TWE196734 UGA196705:UGA196734 UPW196705:UPW196734 UZS196705:UZS196734 VJO196705:VJO196734 VTK196705:VTK196734 WDG196705:WDG196734 WNC196705:WNC196734 WWY196705:WWY196734 AQ262241:AQ262270 KM262241:KM262270 UI262241:UI262270 AEE262241:AEE262270 AOA262241:AOA262270 AXW262241:AXW262270 BHS262241:BHS262270 BRO262241:BRO262270 CBK262241:CBK262270 CLG262241:CLG262270 CVC262241:CVC262270 DEY262241:DEY262270 DOU262241:DOU262270 DYQ262241:DYQ262270 EIM262241:EIM262270 ESI262241:ESI262270 FCE262241:FCE262270 FMA262241:FMA262270 FVW262241:FVW262270 GFS262241:GFS262270 GPO262241:GPO262270 GZK262241:GZK262270 HJG262241:HJG262270 HTC262241:HTC262270 ICY262241:ICY262270 IMU262241:IMU262270 IWQ262241:IWQ262270 JGM262241:JGM262270 JQI262241:JQI262270 KAE262241:KAE262270 KKA262241:KKA262270 KTW262241:KTW262270 LDS262241:LDS262270 LNO262241:LNO262270 LXK262241:LXK262270 MHG262241:MHG262270 MRC262241:MRC262270 NAY262241:NAY262270 NKU262241:NKU262270 NUQ262241:NUQ262270 OEM262241:OEM262270 OOI262241:OOI262270 OYE262241:OYE262270 PIA262241:PIA262270 PRW262241:PRW262270 QBS262241:QBS262270 QLO262241:QLO262270 QVK262241:QVK262270 RFG262241:RFG262270 RPC262241:RPC262270 RYY262241:RYY262270 SIU262241:SIU262270 SSQ262241:SSQ262270 TCM262241:TCM262270 TMI262241:TMI262270 TWE262241:TWE262270 UGA262241:UGA262270 UPW262241:UPW262270 UZS262241:UZS262270 VJO262241:VJO262270 VTK262241:VTK262270 WDG262241:WDG262270 WNC262241:WNC262270 WWY262241:WWY262270 AQ327777:AQ327806 KM327777:KM327806 UI327777:UI327806 AEE327777:AEE327806 AOA327777:AOA327806 AXW327777:AXW327806 BHS327777:BHS327806 BRO327777:BRO327806 CBK327777:CBK327806 CLG327777:CLG327806 CVC327777:CVC327806 DEY327777:DEY327806 DOU327777:DOU327806 DYQ327777:DYQ327806 EIM327777:EIM327806 ESI327777:ESI327806 FCE327777:FCE327806 FMA327777:FMA327806 FVW327777:FVW327806 GFS327777:GFS327806 GPO327777:GPO327806 GZK327777:GZK327806 HJG327777:HJG327806 HTC327777:HTC327806 ICY327777:ICY327806 IMU327777:IMU327806 IWQ327777:IWQ327806 JGM327777:JGM327806 JQI327777:JQI327806 KAE327777:KAE327806 KKA327777:KKA327806 KTW327777:KTW327806 LDS327777:LDS327806 LNO327777:LNO327806 LXK327777:LXK327806 MHG327777:MHG327806 MRC327777:MRC327806 NAY327777:NAY327806 NKU327777:NKU327806 NUQ327777:NUQ327806 OEM327777:OEM327806 OOI327777:OOI327806 OYE327777:OYE327806 PIA327777:PIA327806 PRW327777:PRW327806 QBS327777:QBS327806 QLO327777:QLO327806 QVK327777:QVK327806 RFG327777:RFG327806 RPC327777:RPC327806 RYY327777:RYY327806 SIU327777:SIU327806 SSQ327777:SSQ327806 TCM327777:TCM327806 TMI327777:TMI327806 TWE327777:TWE327806 UGA327777:UGA327806 UPW327777:UPW327806 UZS327777:UZS327806 VJO327777:VJO327806 VTK327777:VTK327806 WDG327777:WDG327806 WNC327777:WNC327806 WWY327777:WWY327806 AQ393313:AQ393342 KM393313:KM393342 UI393313:UI393342 AEE393313:AEE393342 AOA393313:AOA393342 AXW393313:AXW393342 BHS393313:BHS393342 BRO393313:BRO393342 CBK393313:CBK393342 CLG393313:CLG393342 CVC393313:CVC393342 DEY393313:DEY393342 DOU393313:DOU393342 DYQ393313:DYQ393342 EIM393313:EIM393342 ESI393313:ESI393342 FCE393313:FCE393342 FMA393313:FMA393342 FVW393313:FVW393342 GFS393313:GFS393342 GPO393313:GPO393342 GZK393313:GZK393342 HJG393313:HJG393342 HTC393313:HTC393342 ICY393313:ICY393342 IMU393313:IMU393342 IWQ393313:IWQ393342 JGM393313:JGM393342 JQI393313:JQI393342 KAE393313:KAE393342 KKA393313:KKA393342 KTW393313:KTW393342 LDS393313:LDS393342 LNO393313:LNO393342 LXK393313:LXK393342 MHG393313:MHG393342 MRC393313:MRC393342 NAY393313:NAY393342 NKU393313:NKU393342 NUQ393313:NUQ393342 OEM393313:OEM393342 OOI393313:OOI393342 OYE393313:OYE393342 PIA393313:PIA393342 PRW393313:PRW393342 QBS393313:QBS393342 QLO393313:QLO393342 QVK393313:QVK393342 RFG393313:RFG393342 RPC393313:RPC393342 RYY393313:RYY393342 SIU393313:SIU393342 SSQ393313:SSQ393342 TCM393313:TCM393342 TMI393313:TMI393342 TWE393313:TWE393342 UGA393313:UGA393342 UPW393313:UPW393342 UZS393313:UZS393342 VJO393313:VJO393342 VTK393313:VTK393342 WDG393313:WDG393342 WNC393313:WNC393342 WWY393313:WWY393342 AQ458849:AQ458878 KM458849:KM458878 UI458849:UI458878 AEE458849:AEE458878 AOA458849:AOA458878 AXW458849:AXW458878 BHS458849:BHS458878 BRO458849:BRO458878 CBK458849:CBK458878 CLG458849:CLG458878 CVC458849:CVC458878 DEY458849:DEY458878 DOU458849:DOU458878 DYQ458849:DYQ458878 EIM458849:EIM458878 ESI458849:ESI458878 FCE458849:FCE458878 FMA458849:FMA458878 FVW458849:FVW458878 GFS458849:GFS458878 GPO458849:GPO458878 GZK458849:GZK458878 HJG458849:HJG458878 HTC458849:HTC458878 ICY458849:ICY458878 IMU458849:IMU458878 IWQ458849:IWQ458878 JGM458849:JGM458878 JQI458849:JQI458878 KAE458849:KAE458878 KKA458849:KKA458878 KTW458849:KTW458878 LDS458849:LDS458878 LNO458849:LNO458878 LXK458849:LXK458878 MHG458849:MHG458878 MRC458849:MRC458878 NAY458849:NAY458878 NKU458849:NKU458878 NUQ458849:NUQ458878 OEM458849:OEM458878 OOI458849:OOI458878 OYE458849:OYE458878 PIA458849:PIA458878 PRW458849:PRW458878 QBS458849:QBS458878 QLO458849:QLO458878 QVK458849:QVK458878 RFG458849:RFG458878 RPC458849:RPC458878 RYY458849:RYY458878 SIU458849:SIU458878 SSQ458849:SSQ458878 TCM458849:TCM458878 TMI458849:TMI458878 TWE458849:TWE458878 UGA458849:UGA458878 UPW458849:UPW458878 UZS458849:UZS458878 VJO458849:VJO458878 VTK458849:VTK458878 WDG458849:WDG458878 WNC458849:WNC458878 WWY458849:WWY458878 AQ524385:AQ524414 KM524385:KM524414 UI524385:UI524414 AEE524385:AEE524414 AOA524385:AOA524414 AXW524385:AXW524414 BHS524385:BHS524414 BRO524385:BRO524414 CBK524385:CBK524414 CLG524385:CLG524414 CVC524385:CVC524414 DEY524385:DEY524414 DOU524385:DOU524414 DYQ524385:DYQ524414 EIM524385:EIM524414 ESI524385:ESI524414 FCE524385:FCE524414 FMA524385:FMA524414 FVW524385:FVW524414 GFS524385:GFS524414 GPO524385:GPO524414 GZK524385:GZK524414 HJG524385:HJG524414 HTC524385:HTC524414 ICY524385:ICY524414 IMU524385:IMU524414 IWQ524385:IWQ524414 JGM524385:JGM524414 JQI524385:JQI524414 KAE524385:KAE524414 KKA524385:KKA524414 KTW524385:KTW524414 LDS524385:LDS524414 LNO524385:LNO524414 LXK524385:LXK524414 MHG524385:MHG524414 MRC524385:MRC524414 NAY524385:NAY524414 NKU524385:NKU524414 NUQ524385:NUQ524414 OEM524385:OEM524414 OOI524385:OOI524414 OYE524385:OYE524414 PIA524385:PIA524414 PRW524385:PRW524414 QBS524385:QBS524414 QLO524385:QLO524414 QVK524385:QVK524414 RFG524385:RFG524414 RPC524385:RPC524414 RYY524385:RYY524414 SIU524385:SIU524414 SSQ524385:SSQ524414 TCM524385:TCM524414 TMI524385:TMI524414 TWE524385:TWE524414 UGA524385:UGA524414 UPW524385:UPW524414 UZS524385:UZS524414 VJO524385:VJO524414 VTK524385:VTK524414 WDG524385:WDG524414 WNC524385:WNC524414 WWY524385:WWY524414 AQ589921:AQ589950 KM589921:KM589950 UI589921:UI589950 AEE589921:AEE589950 AOA589921:AOA589950 AXW589921:AXW589950 BHS589921:BHS589950 BRO589921:BRO589950 CBK589921:CBK589950 CLG589921:CLG589950 CVC589921:CVC589950 DEY589921:DEY589950 DOU589921:DOU589950 DYQ589921:DYQ589950 EIM589921:EIM589950 ESI589921:ESI589950 FCE589921:FCE589950 FMA589921:FMA589950 FVW589921:FVW589950 GFS589921:GFS589950 GPO589921:GPO589950 GZK589921:GZK589950 HJG589921:HJG589950 HTC589921:HTC589950 ICY589921:ICY589950 IMU589921:IMU589950 IWQ589921:IWQ589950 JGM589921:JGM589950 JQI589921:JQI589950 KAE589921:KAE589950 KKA589921:KKA589950 KTW589921:KTW589950 LDS589921:LDS589950 LNO589921:LNO589950 LXK589921:LXK589950 MHG589921:MHG589950 MRC589921:MRC589950 NAY589921:NAY589950 NKU589921:NKU589950 NUQ589921:NUQ589950 OEM589921:OEM589950 OOI589921:OOI589950 OYE589921:OYE589950 PIA589921:PIA589950 PRW589921:PRW589950 QBS589921:QBS589950 QLO589921:QLO589950 QVK589921:QVK589950 RFG589921:RFG589950 RPC589921:RPC589950 RYY589921:RYY589950 SIU589921:SIU589950 SSQ589921:SSQ589950 TCM589921:TCM589950 TMI589921:TMI589950 TWE589921:TWE589950 UGA589921:UGA589950 UPW589921:UPW589950 UZS589921:UZS589950 VJO589921:VJO589950 VTK589921:VTK589950 WDG589921:WDG589950 WNC589921:WNC589950 WWY589921:WWY589950 AQ655457:AQ655486 KM655457:KM655486 UI655457:UI655486 AEE655457:AEE655486 AOA655457:AOA655486 AXW655457:AXW655486 BHS655457:BHS655486 BRO655457:BRO655486 CBK655457:CBK655486 CLG655457:CLG655486 CVC655457:CVC655486 DEY655457:DEY655486 DOU655457:DOU655486 DYQ655457:DYQ655486 EIM655457:EIM655486 ESI655457:ESI655486 FCE655457:FCE655486 FMA655457:FMA655486 FVW655457:FVW655486 GFS655457:GFS655486 GPO655457:GPO655486 GZK655457:GZK655486 HJG655457:HJG655486 HTC655457:HTC655486 ICY655457:ICY655486 IMU655457:IMU655486 IWQ655457:IWQ655486 JGM655457:JGM655486 JQI655457:JQI655486 KAE655457:KAE655486 KKA655457:KKA655486 KTW655457:KTW655486 LDS655457:LDS655486 LNO655457:LNO655486 LXK655457:LXK655486 MHG655457:MHG655486 MRC655457:MRC655486 NAY655457:NAY655486 NKU655457:NKU655486 NUQ655457:NUQ655486 OEM655457:OEM655486 OOI655457:OOI655486 OYE655457:OYE655486 PIA655457:PIA655486 PRW655457:PRW655486 QBS655457:QBS655486 QLO655457:QLO655486 QVK655457:QVK655486 RFG655457:RFG655486 RPC655457:RPC655486 RYY655457:RYY655486 SIU655457:SIU655486 SSQ655457:SSQ655486 TCM655457:TCM655486 TMI655457:TMI655486 TWE655457:TWE655486 UGA655457:UGA655486 UPW655457:UPW655486 UZS655457:UZS655486 VJO655457:VJO655486 VTK655457:VTK655486 WDG655457:WDG655486 WNC655457:WNC655486 WWY655457:WWY655486 AQ720993:AQ721022 KM720993:KM721022 UI720993:UI721022 AEE720993:AEE721022 AOA720993:AOA721022 AXW720993:AXW721022 BHS720993:BHS721022 BRO720993:BRO721022 CBK720993:CBK721022 CLG720993:CLG721022 CVC720993:CVC721022 DEY720993:DEY721022 DOU720993:DOU721022 DYQ720993:DYQ721022 EIM720993:EIM721022 ESI720993:ESI721022 FCE720993:FCE721022 FMA720993:FMA721022 FVW720993:FVW721022 GFS720993:GFS721022 GPO720993:GPO721022 GZK720993:GZK721022 HJG720993:HJG721022 HTC720993:HTC721022 ICY720993:ICY721022 IMU720993:IMU721022 IWQ720993:IWQ721022 JGM720993:JGM721022 JQI720993:JQI721022 KAE720993:KAE721022 KKA720993:KKA721022 KTW720993:KTW721022 LDS720993:LDS721022 LNO720993:LNO721022 LXK720993:LXK721022 MHG720993:MHG721022 MRC720993:MRC721022 NAY720993:NAY721022 NKU720993:NKU721022 NUQ720993:NUQ721022 OEM720993:OEM721022 OOI720993:OOI721022 OYE720993:OYE721022 PIA720993:PIA721022 PRW720993:PRW721022 QBS720993:QBS721022 QLO720993:QLO721022 QVK720993:QVK721022 RFG720993:RFG721022 RPC720993:RPC721022 RYY720993:RYY721022 SIU720993:SIU721022 SSQ720993:SSQ721022 TCM720993:TCM721022 TMI720993:TMI721022 TWE720993:TWE721022 UGA720993:UGA721022 UPW720993:UPW721022 UZS720993:UZS721022 VJO720993:VJO721022 VTK720993:VTK721022 WDG720993:WDG721022 WNC720993:WNC721022 WWY720993:WWY721022 AQ786529:AQ786558 KM786529:KM786558 UI786529:UI786558 AEE786529:AEE786558 AOA786529:AOA786558 AXW786529:AXW786558 BHS786529:BHS786558 BRO786529:BRO786558 CBK786529:CBK786558 CLG786529:CLG786558 CVC786529:CVC786558 DEY786529:DEY786558 DOU786529:DOU786558 DYQ786529:DYQ786558 EIM786529:EIM786558 ESI786529:ESI786558 FCE786529:FCE786558 FMA786529:FMA786558 FVW786529:FVW786558 GFS786529:GFS786558 GPO786529:GPO786558 GZK786529:GZK786558 HJG786529:HJG786558 HTC786529:HTC786558 ICY786529:ICY786558 IMU786529:IMU786558 IWQ786529:IWQ786558 JGM786529:JGM786558 JQI786529:JQI786558 KAE786529:KAE786558 KKA786529:KKA786558 KTW786529:KTW786558 LDS786529:LDS786558 LNO786529:LNO786558 LXK786529:LXK786558 MHG786529:MHG786558 MRC786529:MRC786558 NAY786529:NAY786558 NKU786529:NKU786558 NUQ786529:NUQ786558 OEM786529:OEM786558 OOI786529:OOI786558 OYE786529:OYE786558 PIA786529:PIA786558 PRW786529:PRW786558 QBS786529:QBS786558 QLO786529:QLO786558 QVK786529:QVK786558 RFG786529:RFG786558 RPC786529:RPC786558 RYY786529:RYY786558 SIU786529:SIU786558 SSQ786529:SSQ786558 TCM786529:TCM786558 TMI786529:TMI786558 TWE786529:TWE786558 UGA786529:UGA786558 UPW786529:UPW786558 UZS786529:UZS786558 VJO786529:VJO786558 VTK786529:VTK786558 WDG786529:WDG786558 WNC786529:WNC786558 WWY786529:WWY786558 AQ852065:AQ852094 KM852065:KM852094 UI852065:UI852094 AEE852065:AEE852094 AOA852065:AOA852094 AXW852065:AXW852094 BHS852065:BHS852094 BRO852065:BRO852094 CBK852065:CBK852094 CLG852065:CLG852094 CVC852065:CVC852094 DEY852065:DEY852094 DOU852065:DOU852094 DYQ852065:DYQ852094 EIM852065:EIM852094 ESI852065:ESI852094 FCE852065:FCE852094 FMA852065:FMA852094 FVW852065:FVW852094 GFS852065:GFS852094 GPO852065:GPO852094 GZK852065:GZK852094 HJG852065:HJG852094 HTC852065:HTC852094 ICY852065:ICY852094 IMU852065:IMU852094 IWQ852065:IWQ852094 JGM852065:JGM852094 JQI852065:JQI852094 KAE852065:KAE852094 KKA852065:KKA852094 KTW852065:KTW852094 LDS852065:LDS852094 LNO852065:LNO852094 LXK852065:LXK852094 MHG852065:MHG852094 MRC852065:MRC852094 NAY852065:NAY852094 NKU852065:NKU852094 NUQ852065:NUQ852094 OEM852065:OEM852094 OOI852065:OOI852094 OYE852065:OYE852094 PIA852065:PIA852094 PRW852065:PRW852094 QBS852065:QBS852094 QLO852065:QLO852094 QVK852065:QVK852094 RFG852065:RFG852094 RPC852065:RPC852094 RYY852065:RYY852094 SIU852065:SIU852094 SSQ852065:SSQ852094 TCM852065:TCM852094 TMI852065:TMI852094 TWE852065:TWE852094 UGA852065:UGA852094 UPW852065:UPW852094 UZS852065:UZS852094 VJO852065:VJO852094 VTK852065:VTK852094 WDG852065:WDG852094 WNC852065:WNC852094 WWY852065:WWY852094 AQ917601:AQ917630 KM917601:KM917630 UI917601:UI917630 AEE917601:AEE917630 AOA917601:AOA917630 AXW917601:AXW917630 BHS917601:BHS917630 BRO917601:BRO917630 CBK917601:CBK917630 CLG917601:CLG917630 CVC917601:CVC917630 DEY917601:DEY917630 DOU917601:DOU917630 DYQ917601:DYQ917630 EIM917601:EIM917630 ESI917601:ESI917630 FCE917601:FCE917630 FMA917601:FMA917630 FVW917601:FVW917630 GFS917601:GFS917630 GPO917601:GPO917630 GZK917601:GZK917630 HJG917601:HJG917630 HTC917601:HTC917630 ICY917601:ICY917630 IMU917601:IMU917630 IWQ917601:IWQ917630 JGM917601:JGM917630 JQI917601:JQI917630 KAE917601:KAE917630 KKA917601:KKA917630 KTW917601:KTW917630 LDS917601:LDS917630 LNO917601:LNO917630 LXK917601:LXK917630 MHG917601:MHG917630 MRC917601:MRC917630 NAY917601:NAY917630 NKU917601:NKU917630 NUQ917601:NUQ917630 OEM917601:OEM917630 OOI917601:OOI917630 OYE917601:OYE917630 PIA917601:PIA917630 PRW917601:PRW917630 QBS917601:QBS917630 QLO917601:QLO917630 QVK917601:QVK917630 RFG917601:RFG917630 RPC917601:RPC917630 RYY917601:RYY917630 SIU917601:SIU917630 SSQ917601:SSQ917630 TCM917601:TCM917630 TMI917601:TMI917630 TWE917601:TWE917630 UGA917601:UGA917630 UPW917601:UPW917630 UZS917601:UZS917630 VJO917601:VJO917630 VTK917601:VTK917630 WDG917601:WDG917630 WNC917601:WNC917630 WWY917601:WWY917630 AQ983137:AQ983166 KM983137:KM983166 UI983137:UI983166 AEE983137:AEE983166 AOA983137:AOA983166 AXW983137:AXW983166 BHS983137:BHS983166 BRO983137:BRO983166 CBK983137:CBK983166 CLG983137:CLG983166 CVC983137:CVC983166 DEY983137:DEY983166 DOU983137:DOU983166 DYQ983137:DYQ983166 EIM983137:EIM983166 ESI983137:ESI983166 FCE983137:FCE983166 FMA983137:FMA983166 FVW983137:FVW983166 GFS983137:GFS983166 GPO983137:GPO983166 GZK983137:GZK983166 HJG983137:HJG983166 HTC983137:HTC983166 ICY983137:ICY983166 IMU983137:IMU983166 IWQ983137:IWQ983166 JGM983137:JGM983166 JQI983137:JQI983166 KAE983137:KAE983166 KKA983137:KKA983166 KTW983137:KTW983166 LDS983137:LDS983166 LNO983137:LNO983166 LXK983137:LXK983166 MHG983137:MHG983166 MRC983137:MRC983166 NAY983137:NAY983166 NKU983137:NKU983166 NUQ983137:NUQ983166 OEM983137:OEM983166 OOI983137:OOI983166 OYE983137:OYE983166 PIA983137:PIA983166 PRW983137:PRW983166 QBS983137:QBS983166 QLO983137:QLO983166 QVK983137:QVK983166 RFG983137:RFG983166 RPC983137:RPC983166 RYY983137:RYY983166 SIU983137:SIU983166 SSQ983137:SSQ983166 TCM983137:TCM983166 TMI983137:TMI983166 TWE983137:TWE983166 UGA983137:UGA983166 UPW983137:UPW983166 UZS983137:UZS983166 VJO983137:VJO983166 VTK983137:VTK983166 WDG983137:WDG983166 WNC983137:WNC983166 WWY983137:WWY983166 WNC12:WNC56 WDG12:WDG56 VTK12:VTK56 VJO12:VJO56 UZS12:UZS56 UPW12:UPW56 UGA12:UGA56 TWE12:TWE56 TMI12:TMI56 TCM12:TCM56 SSQ12:SSQ56 SIU12:SIU56 RYY12:RYY56 RPC12:RPC56 RFG12:RFG56 QVK12:QVK56 QLO12:QLO56 QBS12:QBS56 PRW12:PRW56 PIA12:PIA56 OYE12:OYE56 OOI12:OOI56 OEM12:OEM56 NUQ12:NUQ56 NKU12:NKU56 NAY12:NAY56 MRC12:MRC56 MHG12:MHG56 LXK12:LXK56 LNO12:LNO56 LDS12:LDS56 KTW12:KTW56 KKA12:KKA56 KAE12:KAE56 JQI12:JQI56 JGM12:JGM56 IWQ12:IWQ56 IMU12:IMU56 ICY12:ICY56 HTC12:HTC56 HJG12:HJG56 GZK12:GZK56 GPO12:GPO56 GFS12:GFS56 FVW12:FVW56 FMA12:FMA56 FCE12:FCE56 ESI12:ESI56 EIM12:EIM56 DYQ12:DYQ56 DOU12:DOU56 DEY12:DEY56 CVC12:CVC56 CLG12:CLG56 CBK12:CBK56 BRO12:BRO56 BHS12:BHS56 AXW12:AXW56 AOA12:AOA56 AEE12:AEE56 UI12:UI56 KM12:KM56 AQ12:AQ56 WWY82:WWY126 WNC82:WNC126 WDG82:WDG126 VTK82:VTK126 VJO82:VJO126 UZS82:UZS126 UPW82:UPW126 UGA82:UGA126 TWE82:TWE126 TMI82:TMI126 TCM82:TCM126 SSQ82:SSQ126 SIU82:SIU126 RYY82:RYY126 RPC82:RPC126 RFG82:RFG126 QVK82:QVK126 QLO82:QLO126 QBS82:QBS126 PRW82:PRW126 PIA82:PIA126 OYE82:OYE126 OOI82:OOI126 OEM82:OEM126 NUQ82:NUQ126 NKU82:NKU126 NAY82:NAY126 MRC82:MRC126 MHG82:MHG126 LXK82:LXK126 LNO82:LNO126 LDS82:LDS126 KTW82:KTW126 KKA82:KKA126 KAE82:KAE126 JQI82:JQI126 JGM82:JGM126 IWQ82:IWQ126 IMU82:IMU126 ICY82:ICY126 HTC82:HTC126 HJG82:HJG126 GZK82:GZK126 GPO82:GPO126 GFS82:GFS126 FVW82:FVW126 FMA82:FMA126 FCE82:FCE126 ESI82:ESI126 EIM82:EIM126 DYQ82:DYQ126 DOU82:DOU126 DEY82:DEY126 CVC82:CVC126 CLG82:CLG126 CBK82:CBK126 BRO82:BRO126 BHS82:BHS126 AXW82:AXW126 AOA82:AOA126 AEE82:AEE126 UI82:UI126 KM82:KM126 WWY12:WWY56 AQ82:AQ126">
      <formula1>IF(#REF!="×","")</formula1>
    </dataValidation>
    <dataValidation type="list" allowBlank="1" showInputMessage="1" showErrorMessage="1" sqref="IY73 SU73 ACQ73 AMM73 AWI73 BGE73 BQA73 BZW73 CJS73 CTO73 DDK73 DNG73 DXC73 EGY73 EQU73 FAQ73 FKM73 FUI73 GEE73 GOA73 GXW73 HHS73 HRO73 IBK73 ILG73 IVC73 JEY73 JOU73 JYQ73 KIM73 KSI73 LCE73 LMA73 LVW73 MFS73 MPO73 MZK73 NJG73 NTC73 OCY73 OMU73 OWQ73 PGM73 PQI73 QAE73 QKA73 QTW73 RDS73 RNO73 RXK73 SHG73 SRC73 TAY73 TKU73 TUQ73 UEM73 UOI73 UYE73 VIA73 VRW73 WBS73 WLO73 WVK73 IY65624 SU65624 ACQ65624 AMM65624 AWI65624 BGE65624 BQA65624 BZW65624 CJS65624 CTO65624 DDK65624 DNG65624 DXC65624 EGY65624 EQU65624 FAQ65624 FKM65624 FUI65624 GEE65624 GOA65624 GXW65624 HHS65624 HRO65624 IBK65624 ILG65624 IVC65624 JEY65624 JOU65624 JYQ65624 KIM65624 KSI65624 LCE65624 LMA65624 LVW65624 MFS65624 MPO65624 MZK65624 NJG65624 NTC65624 OCY65624 OMU65624 OWQ65624 PGM65624 PQI65624 QAE65624 QKA65624 QTW65624 RDS65624 RNO65624 RXK65624 SHG65624 SRC65624 TAY65624 TKU65624 TUQ65624 UEM65624 UOI65624 UYE65624 VIA65624 VRW65624 WBS65624 WLO65624 WVK65624 IY131160 SU131160 ACQ131160 AMM131160 AWI131160 BGE131160 BQA131160 BZW131160 CJS131160 CTO131160 DDK131160 DNG131160 DXC131160 EGY131160 EQU131160 FAQ131160 FKM131160 FUI131160 GEE131160 GOA131160 GXW131160 HHS131160 HRO131160 IBK131160 ILG131160 IVC131160 JEY131160 JOU131160 JYQ131160 KIM131160 KSI131160 LCE131160 LMA131160 LVW131160 MFS131160 MPO131160 MZK131160 NJG131160 NTC131160 OCY131160 OMU131160 OWQ131160 PGM131160 PQI131160 QAE131160 QKA131160 QTW131160 RDS131160 RNO131160 RXK131160 SHG131160 SRC131160 TAY131160 TKU131160 TUQ131160 UEM131160 UOI131160 UYE131160 VIA131160 VRW131160 WBS131160 WLO131160 WVK131160 IY196696 SU196696 ACQ196696 AMM196696 AWI196696 BGE196696 BQA196696 BZW196696 CJS196696 CTO196696 DDK196696 DNG196696 DXC196696 EGY196696 EQU196696 FAQ196696 FKM196696 FUI196696 GEE196696 GOA196696 GXW196696 HHS196696 HRO196696 IBK196696 ILG196696 IVC196696 JEY196696 JOU196696 JYQ196696 KIM196696 KSI196696 LCE196696 LMA196696 LVW196696 MFS196696 MPO196696 MZK196696 NJG196696 NTC196696 OCY196696 OMU196696 OWQ196696 PGM196696 PQI196696 QAE196696 QKA196696 QTW196696 RDS196696 RNO196696 RXK196696 SHG196696 SRC196696 TAY196696 TKU196696 TUQ196696 UEM196696 UOI196696 UYE196696 VIA196696 VRW196696 WBS196696 WLO196696 WVK196696 IY262232 SU262232 ACQ262232 AMM262232 AWI262232 BGE262232 BQA262232 BZW262232 CJS262232 CTO262232 DDK262232 DNG262232 DXC262232 EGY262232 EQU262232 FAQ262232 FKM262232 FUI262232 GEE262232 GOA262232 GXW262232 HHS262232 HRO262232 IBK262232 ILG262232 IVC262232 JEY262232 JOU262232 JYQ262232 KIM262232 KSI262232 LCE262232 LMA262232 LVW262232 MFS262232 MPO262232 MZK262232 NJG262232 NTC262232 OCY262232 OMU262232 OWQ262232 PGM262232 PQI262232 QAE262232 QKA262232 QTW262232 RDS262232 RNO262232 RXK262232 SHG262232 SRC262232 TAY262232 TKU262232 TUQ262232 UEM262232 UOI262232 UYE262232 VIA262232 VRW262232 WBS262232 WLO262232 WVK262232 IY327768 SU327768 ACQ327768 AMM327768 AWI327768 BGE327768 BQA327768 BZW327768 CJS327768 CTO327768 DDK327768 DNG327768 DXC327768 EGY327768 EQU327768 FAQ327768 FKM327768 FUI327768 GEE327768 GOA327768 GXW327768 HHS327768 HRO327768 IBK327768 ILG327768 IVC327768 JEY327768 JOU327768 JYQ327768 KIM327768 KSI327768 LCE327768 LMA327768 LVW327768 MFS327768 MPO327768 MZK327768 NJG327768 NTC327768 OCY327768 OMU327768 OWQ327768 PGM327768 PQI327768 QAE327768 QKA327768 QTW327768 RDS327768 RNO327768 RXK327768 SHG327768 SRC327768 TAY327768 TKU327768 TUQ327768 UEM327768 UOI327768 UYE327768 VIA327768 VRW327768 WBS327768 WLO327768 WVK327768 IY393304 SU393304 ACQ393304 AMM393304 AWI393304 BGE393304 BQA393304 BZW393304 CJS393304 CTO393304 DDK393304 DNG393304 DXC393304 EGY393304 EQU393304 FAQ393304 FKM393304 FUI393304 GEE393304 GOA393304 GXW393304 HHS393304 HRO393304 IBK393304 ILG393304 IVC393304 JEY393304 JOU393304 JYQ393304 KIM393304 KSI393304 LCE393304 LMA393304 LVW393304 MFS393304 MPO393304 MZK393304 NJG393304 NTC393304 OCY393304 OMU393304 OWQ393304 PGM393304 PQI393304 QAE393304 QKA393304 QTW393304 RDS393304 RNO393304 RXK393304 SHG393304 SRC393304 TAY393304 TKU393304 TUQ393304 UEM393304 UOI393304 UYE393304 VIA393304 VRW393304 WBS393304 WLO393304 WVK393304 IY458840 SU458840 ACQ458840 AMM458840 AWI458840 BGE458840 BQA458840 BZW458840 CJS458840 CTO458840 DDK458840 DNG458840 DXC458840 EGY458840 EQU458840 FAQ458840 FKM458840 FUI458840 GEE458840 GOA458840 GXW458840 HHS458840 HRO458840 IBK458840 ILG458840 IVC458840 JEY458840 JOU458840 JYQ458840 KIM458840 KSI458840 LCE458840 LMA458840 LVW458840 MFS458840 MPO458840 MZK458840 NJG458840 NTC458840 OCY458840 OMU458840 OWQ458840 PGM458840 PQI458840 QAE458840 QKA458840 QTW458840 RDS458840 RNO458840 RXK458840 SHG458840 SRC458840 TAY458840 TKU458840 TUQ458840 UEM458840 UOI458840 UYE458840 VIA458840 VRW458840 WBS458840 WLO458840 WVK458840 IY524376 SU524376 ACQ524376 AMM524376 AWI524376 BGE524376 BQA524376 BZW524376 CJS524376 CTO524376 DDK524376 DNG524376 DXC524376 EGY524376 EQU524376 FAQ524376 FKM524376 FUI524376 GEE524376 GOA524376 GXW524376 HHS524376 HRO524376 IBK524376 ILG524376 IVC524376 JEY524376 JOU524376 JYQ524376 KIM524376 KSI524376 LCE524376 LMA524376 LVW524376 MFS524376 MPO524376 MZK524376 NJG524376 NTC524376 OCY524376 OMU524376 OWQ524376 PGM524376 PQI524376 QAE524376 QKA524376 QTW524376 RDS524376 RNO524376 RXK524376 SHG524376 SRC524376 TAY524376 TKU524376 TUQ524376 UEM524376 UOI524376 UYE524376 VIA524376 VRW524376 WBS524376 WLO524376 WVK524376 IY589912 SU589912 ACQ589912 AMM589912 AWI589912 BGE589912 BQA589912 BZW589912 CJS589912 CTO589912 DDK589912 DNG589912 DXC589912 EGY589912 EQU589912 FAQ589912 FKM589912 FUI589912 GEE589912 GOA589912 GXW589912 HHS589912 HRO589912 IBK589912 ILG589912 IVC589912 JEY589912 JOU589912 JYQ589912 KIM589912 KSI589912 LCE589912 LMA589912 LVW589912 MFS589912 MPO589912 MZK589912 NJG589912 NTC589912 OCY589912 OMU589912 OWQ589912 PGM589912 PQI589912 QAE589912 QKA589912 QTW589912 RDS589912 RNO589912 RXK589912 SHG589912 SRC589912 TAY589912 TKU589912 TUQ589912 UEM589912 UOI589912 UYE589912 VIA589912 VRW589912 WBS589912 WLO589912 WVK589912 IY655448 SU655448 ACQ655448 AMM655448 AWI655448 BGE655448 BQA655448 BZW655448 CJS655448 CTO655448 DDK655448 DNG655448 DXC655448 EGY655448 EQU655448 FAQ655448 FKM655448 FUI655448 GEE655448 GOA655448 GXW655448 HHS655448 HRO655448 IBK655448 ILG655448 IVC655448 JEY655448 JOU655448 JYQ655448 KIM655448 KSI655448 LCE655448 LMA655448 LVW655448 MFS655448 MPO655448 MZK655448 NJG655448 NTC655448 OCY655448 OMU655448 OWQ655448 PGM655448 PQI655448 QAE655448 QKA655448 QTW655448 RDS655448 RNO655448 RXK655448 SHG655448 SRC655448 TAY655448 TKU655448 TUQ655448 UEM655448 UOI655448 UYE655448 VIA655448 VRW655448 WBS655448 WLO655448 WVK655448 IY720984 SU720984 ACQ720984 AMM720984 AWI720984 BGE720984 BQA720984 BZW720984 CJS720984 CTO720984 DDK720984 DNG720984 DXC720984 EGY720984 EQU720984 FAQ720984 FKM720984 FUI720984 GEE720984 GOA720984 GXW720984 HHS720984 HRO720984 IBK720984 ILG720984 IVC720984 JEY720984 JOU720984 JYQ720984 KIM720984 KSI720984 LCE720984 LMA720984 LVW720984 MFS720984 MPO720984 MZK720984 NJG720984 NTC720984 OCY720984 OMU720984 OWQ720984 PGM720984 PQI720984 QAE720984 QKA720984 QTW720984 RDS720984 RNO720984 RXK720984 SHG720984 SRC720984 TAY720984 TKU720984 TUQ720984 UEM720984 UOI720984 UYE720984 VIA720984 VRW720984 WBS720984 WLO720984 WVK720984 IY786520 SU786520 ACQ786520 AMM786520 AWI786520 BGE786520 BQA786520 BZW786520 CJS786520 CTO786520 DDK786520 DNG786520 DXC786520 EGY786520 EQU786520 FAQ786520 FKM786520 FUI786520 GEE786520 GOA786520 GXW786520 HHS786520 HRO786520 IBK786520 ILG786520 IVC786520 JEY786520 JOU786520 JYQ786520 KIM786520 KSI786520 LCE786520 LMA786520 LVW786520 MFS786520 MPO786520 MZK786520 NJG786520 NTC786520 OCY786520 OMU786520 OWQ786520 PGM786520 PQI786520 QAE786520 QKA786520 QTW786520 RDS786520 RNO786520 RXK786520 SHG786520 SRC786520 TAY786520 TKU786520 TUQ786520 UEM786520 UOI786520 UYE786520 VIA786520 VRW786520 WBS786520 WLO786520 WVK786520 IY852056 SU852056 ACQ852056 AMM852056 AWI852056 BGE852056 BQA852056 BZW852056 CJS852056 CTO852056 DDK852056 DNG852056 DXC852056 EGY852056 EQU852056 FAQ852056 FKM852056 FUI852056 GEE852056 GOA852056 GXW852056 HHS852056 HRO852056 IBK852056 ILG852056 IVC852056 JEY852056 JOU852056 JYQ852056 KIM852056 KSI852056 LCE852056 LMA852056 LVW852056 MFS852056 MPO852056 MZK852056 NJG852056 NTC852056 OCY852056 OMU852056 OWQ852056 PGM852056 PQI852056 QAE852056 QKA852056 QTW852056 RDS852056 RNO852056 RXK852056 SHG852056 SRC852056 TAY852056 TKU852056 TUQ852056 UEM852056 UOI852056 UYE852056 VIA852056 VRW852056 WBS852056 WLO852056 WVK852056 IY917592 SU917592 ACQ917592 AMM917592 AWI917592 BGE917592 BQA917592 BZW917592 CJS917592 CTO917592 DDK917592 DNG917592 DXC917592 EGY917592 EQU917592 FAQ917592 FKM917592 FUI917592 GEE917592 GOA917592 GXW917592 HHS917592 HRO917592 IBK917592 ILG917592 IVC917592 JEY917592 JOU917592 JYQ917592 KIM917592 KSI917592 LCE917592 LMA917592 LVW917592 MFS917592 MPO917592 MZK917592 NJG917592 NTC917592 OCY917592 OMU917592 OWQ917592 PGM917592 PQI917592 QAE917592 QKA917592 QTW917592 RDS917592 RNO917592 RXK917592 SHG917592 SRC917592 TAY917592 TKU917592 TUQ917592 UEM917592 UOI917592 UYE917592 VIA917592 VRW917592 WBS917592 WLO917592 WVK917592 IY983128 SU983128 ACQ983128 AMM983128 AWI983128 BGE983128 BQA983128 BZW983128 CJS983128 CTO983128 DDK983128 DNG983128 DXC983128 EGY983128 EQU983128 FAQ983128 FKM983128 FUI983128 GEE983128 GOA983128 GXW983128 HHS983128 HRO983128 IBK983128 ILG983128 IVC983128 JEY983128 JOU983128 JYQ983128 KIM983128 KSI983128 LCE983128 LMA983128 LVW983128 MFS983128 MPO983128 MZK983128 NJG983128 NTC983128 OCY983128 OMU983128 OWQ983128 PGM983128 PQI983128 QAE983128 QKA983128 QTW983128 RDS983128 RNO983128 RXK983128 SHG983128 SRC983128 TAY983128 TKU983128 TUQ983128 UEM983128 UOI983128 UYE983128 VIA983128 VRW983128 WBS983128 WLO983128 WVK983128 IY65580:IY65612 SU65580:SU65612 ACQ65580:ACQ65612 AMM65580:AMM65612 AWI65580:AWI65612 BGE65580:BGE65612 BQA65580:BQA65612 BZW65580:BZW65612 CJS65580:CJS65612 CTO65580:CTO65612 DDK65580:DDK65612 DNG65580:DNG65612 DXC65580:DXC65612 EGY65580:EGY65612 EQU65580:EQU65612 FAQ65580:FAQ65612 FKM65580:FKM65612 FUI65580:FUI65612 GEE65580:GEE65612 GOA65580:GOA65612 GXW65580:GXW65612 HHS65580:HHS65612 HRO65580:HRO65612 IBK65580:IBK65612 ILG65580:ILG65612 IVC65580:IVC65612 JEY65580:JEY65612 JOU65580:JOU65612 JYQ65580:JYQ65612 KIM65580:KIM65612 KSI65580:KSI65612 LCE65580:LCE65612 LMA65580:LMA65612 LVW65580:LVW65612 MFS65580:MFS65612 MPO65580:MPO65612 MZK65580:MZK65612 NJG65580:NJG65612 NTC65580:NTC65612 OCY65580:OCY65612 OMU65580:OMU65612 OWQ65580:OWQ65612 PGM65580:PGM65612 PQI65580:PQI65612 QAE65580:QAE65612 QKA65580:QKA65612 QTW65580:QTW65612 RDS65580:RDS65612 RNO65580:RNO65612 RXK65580:RXK65612 SHG65580:SHG65612 SRC65580:SRC65612 TAY65580:TAY65612 TKU65580:TKU65612 TUQ65580:TUQ65612 UEM65580:UEM65612 UOI65580:UOI65612 UYE65580:UYE65612 VIA65580:VIA65612 VRW65580:VRW65612 WBS65580:WBS65612 WLO65580:WLO65612 WVK65580:WVK65612 IY131116:IY131148 SU131116:SU131148 ACQ131116:ACQ131148 AMM131116:AMM131148 AWI131116:AWI131148 BGE131116:BGE131148 BQA131116:BQA131148 BZW131116:BZW131148 CJS131116:CJS131148 CTO131116:CTO131148 DDK131116:DDK131148 DNG131116:DNG131148 DXC131116:DXC131148 EGY131116:EGY131148 EQU131116:EQU131148 FAQ131116:FAQ131148 FKM131116:FKM131148 FUI131116:FUI131148 GEE131116:GEE131148 GOA131116:GOA131148 GXW131116:GXW131148 HHS131116:HHS131148 HRO131116:HRO131148 IBK131116:IBK131148 ILG131116:ILG131148 IVC131116:IVC131148 JEY131116:JEY131148 JOU131116:JOU131148 JYQ131116:JYQ131148 KIM131116:KIM131148 KSI131116:KSI131148 LCE131116:LCE131148 LMA131116:LMA131148 LVW131116:LVW131148 MFS131116:MFS131148 MPO131116:MPO131148 MZK131116:MZK131148 NJG131116:NJG131148 NTC131116:NTC131148 OCY131116:OCY131148 OMU131116:OMU131148 OWQ131116:OWQ131148 PGM131116:PGM131148 PQI131116:PQI131148 QAE131116:QAE131148 QKA131116:QKA131148 QTW131116:QTW131148 RDS131116:RDS131148 RNO131116:RNO131148 RXK131116:RXK131148 SHG131116:SHG131148 SRC131116:SRC131148 TAY131116:TAY131148 TKU131116:TKU131148 TUQ131116:TUQ131148 UEM131116:UEM131148 UOI131116:UOI131148 UYE131116:UYE131148 VIA131116:VIA131148 VRW131116:VRW131148 WBS131116:WBS131148 WLO131116:WLO131148 WVK131116:WVK131148 IY196652:IY196684 SU196652:SU196684 ACQ196652:ACQ196684 AMM196652:AMM196684 AWI196652:AWI196684 BGE196652:BGE196684 BQA196652:BQA196684 BZW196652:BZW196684 CJS196652:CJS196684 CTO196652:CTO196684 DDK196652:DDK196684 DNG196652:DNG196684 DXC196652:DXC196684 EGY196652:EGY196684 EQU196652:EQU196684 FAQ196652:FAQ196684 FKM196652:FKM196684 FUI196652:FUI196684 GEE196652:GEE196684 GOA196652:GOA196684 GXW196652:GXW196684 HHS196652:HHS196684 HRO196652:HRO196684 IBK196652:IBK196684 ILG196652:ILG196684 IVC196652:IVC196684 JEY196652:JEY196684 JOU196652:JOU196684 JYQ196652:JYQ196684 KIM196652:KIM196684 KSI196652:KSI196684 LCE196652:LCE196684 LMA196652:LMA196684 LVW196652:LVW196684 MFS196652:MFS196684 MPO196652:MPO196684 MZK196652:MZK196684 NJG196652:NJG196684 NTC196652:NTC196684 OCY196652:OCY196684 OMU196652:OMU196684 OWQ196652:OWQ196684 PGM196652:PGM196684 PQI196652:PQI196684 QAE196652:QAE196684 QKA196652:QKA196684 QTW196652:QTW196684 RDS196652:RDS196684 RNO196652:RNO196684 RXK196652:RXK196684 SHG196652:SHG196684 SRC196652:SRC196684 TAY196652:TAY196684 TKU196652:TKU196684 TUQ196652:TUQ196684 UEM196652:UEM196684 UOI196652:UOI196684 UYE196652:UYE196684 VIA196652:VIA196684 VRW196652:VRW196684 WBS196652:WBS196684 WLO196652:WLO196684 WVK196652:WVK196684 IY262188:IY262220 SU262188:SU262220 ACQ262188:ACQ262220 AMM262188:AMM262220 AWI262188:AWI262220 BGE262188:BGE262220 BQA262188:BQA262220 BZW262188:BZW262220 CJS262188:CJS262220 CTO262188:CTO262220 DDK262188:DDK262220 DNG262188:DNG262220 DXC262188:DXC262220 EGY262188:EGY262220 EQU262188:EQU262220 FAQ262188:FAQ262220 FKM262188:FKM262220 FUI262188:FUI262220 GEE262188:GEE262220 GOA262188:GOA262220 GXW262188:GXW262220 HHS262188:HHS262220 HRO262188:HRO262220 IBK262188:IBK262220 ILG262188:ILG262220 IVC262188:IVC262220 JEY262188:JEY262220 JOU262188:JOU262220 JYQ262188:JYQ262220 KIM262188:KIM262220 KSI262188:KSI262220 LCE262188:LCE262220 LMA262188:LMA262220 LVW262188:LVW262220 MFS262188:MFS262220 MPO262188:MPO262220 MZK262188:MZK262220 NJG262188:NJG262220 NTC262188:NTC262220 OCY262188:OCY262220 OMU262188:OMU262220 OWQ262188:OWQ262220 PGM262188:PGM262220 PQI262188:PQI262220 QAE262188:QAE262220 QKA262188:QKA262220 QTW262188:QTW262220 RDS262188:RDS262220 RNO262188:RNO262220 RXK262188:RXK262220 SHG262188:SHG262220 SRC262188:SRC262220 TAY262188:TAY262220 TKU262188:TKU262220 TUQ262188:TUQ262220 UEM262188:UEM262220 UOI262188:UOI262220 UYE262188:UYE262220 VIA262188:VIA262220 VRW262188:VRW262220 WBS262188:WBS262220 WLO262188:WLO262220 WVK262188:WVK262220 IY327724:IY327756 SU327724:SU327756 ACQ327724:ACQ327756 AMM327724:AMM327756 AWI327724:AWI327756 BGE327724:BGE327756 BQA327724:BQA327756 BZW327724:BZW327756 CJS327724:CJS327756 CTO327724:CTO327756 DDK327724:DDK327756 DNG327724:DNG327756 DXC327724:DXC327756 EGY327724:EGY327756 EQU327724:EQU327756 FAQ327724:FAQ327756 FKM327724:FKM327756 FUI327724:FUI327756 GEE327724:GEE327756 GOA327724:GOA327756 GXW327724:GXW327756 HHS327724:HHS327756 HRO327724:HRO327756 IBK327724:IBK327756 ILG327724:ILG327756 IVC327724:IVC327756 JEY327724:JEY327756 JOU327724:JOU327756 JYQ327724:JYQ327756 KIM327724:KIM327756 KSI327724:KSI327756 LCE327724:LCE327756 LMA327724:LMA327756 LVW327724:LVW327756 MFS327724:MFS327756 MPO327724:MPO327756 MZK327724:MZK327756 NJG327724:NJG327756 NTC327724:NTC327756 OCY327724:OCY327756 OMU327724:OMU327756 OWQ327724:OWQ327756 PGM327724:PGM327756 PQI327724:PQI327756 QAE327724:QAE327756 QKA327724:QKA327756 QTW327724:QTW327756 RDS327724:RDS327756 RNO327724:RNO327756 RXK327724:RXK327756 SHG327724:SHG327756 SRC327724:SRC327756 TAY327724:TAY327756 TKU327724:TKU327756 TUQ327724:TUQ327756 UEM327724:UEM327756 UOI327724:UOI327756 UYE327724:UYE327756 VIA327724:VIA327756 VRW327724:VRW327756 WBS327724:WBS327756 WLO327724:WLO327756 WVK327724:WVK327756 IY393260:IY393292 SU393260:SU393292 ACQ393260:ACQ393292 AMM393260:AMM393292 AWI393260:AWI393292 BGE393260:BGE393292 BQA393260:BQA393292 BZW393260:BZW393292 CJS393260:CJS393292 CTO393260:CTO393292 DDK393260:DDK393292 DNG393260:DNG393292 DXC393260:DXC393292 EGY393260:EGY393292 EQU393260:EQU393292 FAQ393260:FAQ393292 FKM393260:FKM393292 FUI393260:FUI393292 GEE393260:GEE393292 GOA393260:GOA393292 GXW393260:GXW393292 HHS393260:HHS393292 HRO393260:HRO393292 IBK393260:IBK393292 ILG393260:ILG393292 IVC393260:IVC393292 JEY393260:JEY393292 JOU393260:JOU393292 JYQ393260:JYQ393292 KIM393260:KIM393292 KSI393260:KSI393292 LCE393260:LCE393292 LMA393260:LMA393292 LVW393260:LVW393292 MFS393260:MFS393292 MPO393260:MPO393292 MZK393260:MZK393292 NJG393260:NJG393292 NTC393260:NTC393292 OCY393260:OCY393292 OMU393260:OMU393292 OWQ393260:OWQ393292 PGM393260:PGM393292 PQI393260:PQI393292 QAE393260:QAE393292 QKA393260:QKA393292 QTW393260:QTW393292 RDS393260:RDS393292 RNO393260:RNO393292 RXK393260:RXK393292 SHG393260:SHG393292 SRC393260:SRC393292 TAY393260:TAY393292 TKU393260:TKU393292 TUQ393260:TUQ393292 UEM393260:UEM393292 UOI393260:UOI393292 UYE393260:UYE393292 VIA393260:VIA393292 VRW393260:VRW393292 WBS393260:WBS393292 WLO393260:WLO393292 WVK393260:WVK393292 IY458796:IY458828 SU458796:SU458828 ACQ458796:ACQ458828 AMM458796:AMM458828 AWI458796:AWI458828 BGE458796:BGE458828 BQA458796:BQA458828 BZW458796:BZW458828 CJS458796:CJS458828 CTO458796:CTO458828 DDK458796:DDK458828 DNG458796:DNG458828 DXC458796:DXC458828 EGY458796:EGY458828 EQU458796:EQU458828 FAQ458796:FAQ458828 FKM458796:FKM458828 FUI458796:FUI458828 GEE458796:GEE458828 GOA458796:GOA458828 GXW458796:GXW458828 HHS458796:HHS458828 HRO458796:HRO458828 IBK458796:IBK458828 ILG458796:ILG458828 IVC458796:IVC458828 JEY458796:JEY458828 JOU458796:JOU458828 JYQ458796:JYQ458828 KIM458796:KIM458828 KSI458796:KSI458828 LCE458796:LCE458828 LMA458796:LMA458828 LVW458796:LVW458828 MFS458796:MFS458828 MPO458796:MPO458828 MZK458796:MZK458828 NJG458796:NJG458828 NTC458796:NTC458828 OCY458796:OCY458828 OMU458796:OMU458828 OWQ458796:OWQ458828 PGM458796:PGM458828 PQI458796:PQI458828 QAE458796:QAE458828 QKA458796:QKA458828 QTW458796:QTW458828 RDS458796:RDS458828 RNO458796:RNO458828 RXK458796:RXK458828 SHG458796:SHG458828 SRC458796:SRC458828 TAY458796:TAY458828 TKU458796:TKU458828 TUQ458796:TUQ458828 UEM458796:UEM458828 UOI458796:UOI458828 UYE458796:UYE458828 VIA458796:VIA458828 VRW458796:VRW458828 WBS458796:WBS458828 WLO458796:WLO458828 WVK458796:WVK458828 IY524332:IY524364 SU524332:SU524364 ACQ524332:ACQ524364 AMM524332:AMM524364 AWI524332:AWI524364 BGE524332:BGE524364 BQA524332:BQA524364 BZW524332:BZW524364 CJS524332:CJS524364 CTO524332:CTO524364 DDK524332:DDK524364 DNG524332:DNG524364 DXC524332:DXC524364 EGY524332:EGY524364 EQU524332:EQU524364 FAQ524332:FAQ524364 FKM524332:FKM524364 FUI524332:FUI524364 GEE524332:GEE524364 GOA524332:GOA524364 GXW524332:GXW524364 HHS524332:HHS524364 HRO524332:HRO524364 IBK524332:IBK524364 ILG524332:ILG524364 IVC524332:IVC524364 JEY524332:JEY524364 JOU524332:JOU524364 JYQ524332:JYQ524364 KIM524332:KIM524364 KSI524332:KSI524364 LCE524332:LCE524364 LMA524332:LMA524364 LVW524332:LVW524364 MFS524332:MFS524364 MPO524332:MPO524364 MZK524332:MZK524364 NJG524332:NJG524364 NTC524332:NTC524364 OCY524332:OCY524364 OMU524332:OMU524364 OWQ524332:OWQ524364 PGM524332:PGM524364 PQI524332:PQI524364 QAE524332:QAE524364 QKA524332:QKA524364 QTW524332:QTW524364 RDS524332:RDS524364 RNO524332:RNO524364 RXK524332:RXK524364 SHG524332:SHG524364 SRC524332:SRC524364 TAY524332:TAY524364 TKU524332:TKU524364 TUQ524332:TUQ524364 UEM524332:UEM524364 UOI524332:UOI524364 UYE524332:UYE524364 VIA524332:VIA524364 VRW524332:VRW524364 WBS524332:WBS524364 WLO524332:WLO524364 WVK524332:WVK524364 IY589868:IY589900 SU589868:SU589900 ACQ589868:ACQ589900 AMM589868:AMM589900 AWI589868:AWI589900 BGE589868:BGE589900 BQA589868:BQA589900 BZW589868:BZW589900 CJS589868:CJS589900 CTO589868:CTO589900 DDK589868:DDK589900 DNG589868:DNG589900 DXC589868:DXC589900 EGY589868:EGY589900 EQU589868:EQU589900 FAQ589868:FAQ589900 FKM589868:FKM589900 FUI589868:FUI589900 GEE589868:GEE589900 GOA589868:GOA589900 GXW589868:GXW589900 HHS589868:HHS589900 HRO589868:HRO589900 IBK589868:IBK589900 ILG589868:ILG589900 IVC589868:IVC589900 JEY589868:JEY589900 JOU589868:JOU589900 JYQ589868:JYQ589900 KIM589868:KIM589900 KSI589868:KSI589900 LCE589868:LCE589900 LMA589868:LMA589900 LVW589868:LVW589900 MFS589868:MFS589900 MPO589868:MPO589900 MZK589868:MZK589900 NJG589868:NJG589900 NTC589868:NTC589900 OCY589868:OCY589900 OMU589868:OMU589900 OWQ589868:OWQ589900 PGM589868:PGM589900 PQI589868:PQI589900 QAE589868:QAE589900 QKA589868:QKA589900 QTW589868:QTW589900 RDS589868:RDS589900 RNO589868:RNO589900 RXK589868:RXK589900 SHG589868:SHG589900 SRC589868:SRC589900 TAY589868:TAY589900 TKU589868:TKU589900 TUQ589868:TUQ589900 UEM589868:UEM589900 UOI589868:UOI589900 UYE589868:UYE589900 VIA589868:VIA589900 VRW589868:VRW589900 WBS589868:WBS589900 WLO589868:WLO589900 WVK589868:WVK589900 IY655404:IY655436 SU655404:SU655436 ACQ655404:ACQ655436 AMM655404:AMM655436 AWI655404:AWI655436 BGE655404:BGE655436 BQA655404:BQA655436 BZW655404:BZW655436 CJS655404:CJS655436 CTO655404:CTO655436 DDK655404:DDK655436 DNG655404:DNG655436 DXC655404:DXC655436 EGY655404:EGY655436 EQU655404:EQU655436 FAQ655404:FAQ655436 FKM655404:FKM655436 FUI655404:FUI655436 GEE655404:GEE655436 GOA655404:GOA655436 GXW655404:GXW655436 HHS655404:HHS655436 HRO655404:HRO655436 IBK655404:IBK655436 ILG655404:ILG655436 IVC655404:IVC655436 JEY655404:JEY655436 JOU655404:JOU655436 JYQ655404:JYQ655436 KIM655404:KIM655436 KSI655404:KSI655436 LCE655404:LCE655436 LMA655404:LMA655436 LVW655404:LVW655436 MFS655404:MFS655436 MPO655404:MPO655436 MZK655404:MZK655436 NJG655404:NJG655436 NTC655404:NTC655436 OCY655404:OCY655436 OMU655404:OMU655436 OWQ655404:OWQ655436 PGM655404:PGM655436 PQI655404:PQI655436 QAE655404:QAE655436 QKA655404:QKA655436 QTW655404:QTW655436 RDS655404:RDS655436 RNO655404:RNO655436 RXK655404:RXK655436 SHG655404:SHG655436 SRC655404:SRC655436 TAY655404:TAY655436 TKU655404:TKU655436 TUQ655404:TUQ655436 UEM655404:UEM655436 UOI655404:UOI655436 UYE655404:UYE655436 VIA655404:VIA655436 VRW655404:VRW655436 WBS655404:WBS655436 WLO655404:WLO655436 WVK655404:WVK655436 IY720940:IY720972 SU720940:SU720972 ACQ720940:ACQ720972 AMM720940:AMM720972 AWI720940:AWI720972 BGE720940:BGE720972 BQA720940:BQA720972 BZW720940:BZW720972 CJS720940:CJS720972 CTO720940:CTO720972 DDK720940:DDK720972 DNG720940:DNG720972 DXC720940:DXC720972 EGY720940:EGY720972 EQU720940:EQU720972 FAQ720940:FAQ720972 FKM720940:FKM720972 FUI720940:FUI720972 GEE720940:GEE720972 GOA720940:GOA720972 GXW720940:GXW720972 HHS720940:HHS720972 HRO720940:HRO720972 IBK720940:IBK720972 ILG720940:ILG720972 IVC720940:IVC720972 JEY720940:JEY720972 JOU720940:JOU720972 JYQ720940:JYQ720972 KIM720940:KIM720972 KSI720940:KSI720972 LCE720940:LCE720972 LMA720940:LMA720972 LVW720940:LVW720972 MFS720940:MFS720972 MPO720940:MPO720972 MZK720940:MZK720972 NJG720940:NJG720972 NTC720940:NTC720972 OCY720940:OCY720972 OMU720940:OMU720972 OWQ720940:OWQ720972 PGM720940:PGM720972 PQI720940:PQI720972 QAE720940:QAE720972 QKA720940:QKA720972 QTW720940:QTW720972 RDS720940:RDS720972 RNO720940:RNO720972 RXK720940:RXK720972 SHG720940:SHG720972 SRC720940:SRC720972 TAY720940:TAY720972 TKU720940:TKU720972 TUQ720940:TUQ720972 UEM720940:UEM720972 UOI720940:UOI720972 UYE720940:UYE720972 VIA720940:VIA720972 VRW720940:VRW720972 WBS720940:WBS720972 WLO720940:WLO720972 WVK720940:WVK720972 IY786476:IY786508 SU786476:SU786508 ACQ786476:ACQ786508 AMM786476:AMM786508 AWI786476:AWI786508 BGE786476:BGE786508 BQA786476:BQA786508 BZW786476:BZW786508 CJS786476:CJS786508 CTO786476:CTO786508 DDK786476:DDK786508 DNG786476:DNG786508 DXC786476:DXC786508 EGY786476:EGY786508 EQU786476:EQU786508 FAQ786476:FAQ786508 FKM786476:FKM786508 FUI786476:FUI786508 GEE786476:GEE786508 GOA786476:GOA786508 GXW786476:GXW786508 HHS786476:HHS786508 HRO786476:HRO786508 IBK786476:IBK786508 ILG786476:ILG786508 IVC786476:IVC786508 JEY786476:JEY786508 JOU786476:JOU786508 JYQ786476:JYQ786508 KIM786476:KIM786508 KSI786476:KSI786508 LCE786476:LCE786508 LMA786476:LMA786508 LVW786476:LVW786508 MFS786476:MFS786508 MPO786476:MPO786508 MZK786476:MZK786508 NJG786476:NJG786508 NTC786476:NTC786508 OCY786476:OCY786508 OMU786476:OMU786508 OWQ786476:OWQ786508 PGM786476:PGM786508 PQI786476:PQI786508 QAE786476:QAE786508 QKA786476:QKA786508 QTW786476:QTW786508 RDS786476:RDS786508 RNO786476:RNO786508 RXK786476:RXK786508 SHG786476:SHG786508 SRC786476:SRC786508 TAY786476:TAY786508 TKU786476:TKU786508 TUQ786476:TUQ786508 UEM786476:UEM786508 UOI786476:UOI786508 UYE786476:UYE786508 VIA786476:VIA786508 VRW786476:VRW786508 WBS786476:WBS786508 WLO786476:WLO786508 WVK786476:WVK786508 IY852012:IY852044 SU852012:SU852044 ACQ852012:ACQ852044 AMM852012:AMM852044 AWI852012:AWI852044 BGE852012:BGE852044 BQA852012:BQA852044 BZW852012:BZW852044 CJS852012:CJS852044 CTO852012:CTO852044 DDK852012:DDK852044 DNG852012:DNG852044 DXC852012:DXC852044 EGY852012:EGY852044 EQU852012:EQU852044 FAQ852012:FAQ852044 FKM852012:FKM852044 FUI852012:FUI852044 GEE852012:GEE852044 GOA852012:GOA852044 GXW852012:GXW852044 HHS852012:HHS852044 HRO852012:HRO852044 IBK852012:IBK852044 ILG852012:ILG852044 IVC852012:IVC852044 JEY852012:JEY852044 JOU852012:JOU852044 JYQ852012:JYQ852044 KIM852012:KIM852044 KSI852012:KSI852044 LCE852012:LCE852044 LMA852012:LMA852044 LVW852012:LVW852044 MFS852012:MFS852044 MPO852012:MPO852044 MZK852012:MZK852044 NJG852012:NJG852044 NTC852012:NTC852044 OCY852012:OCY852044 OMU852012:OMU852044 OWQ852012:OWQ852044 PGM852012:PGM852044 PQI852012:PQI852044 QAE852012:QAE852044 QKA852012:QKA852044 QTW852012:QTW852044 RDS852012:RDS852044 RNO852012:RNO852044 RXK852012:RXK852044 SHG852012:SHG852044 SRC852012:SRC852044 TAY852012:TAY852044 TKU852012:TKU852044 TUQ852012:TUQ852044 UEM852012:UEM852044 UOI852012:UOI852044 UYE852012:UYE852044 VIA852012:VIA852044 VRW852012:VRW852044 WBS852012:WBS852044 WLO852012:WLO852044 WVK852012:WVK852044 IY917548:IY917580 SU917548:SU917580 ACQ917548:ACQ917580 AMM917548:AMM917580 AWI917548:AWI917580 BGE917548:BGE917580 BQA917548:BQA917580 BZW917548:BZW917580 CJS917548:CJS917580 CTO917548:CTO917580 DDK917548:DDK917580 DNG917548:DNG917580 DXC917548:DXC917580 EGY917548:EGY917580 EQU917548:EQU917580 FAQ917548:FAQ917580 FKM917548:FKM917580 FUI917548:FUI917580 GEE917548:GEE917580 GOA917548:GOA917580 GXW917548:GXW917580 HHS917548:HHS917580 HRO917548:HRO917580 IBK917548:IBK917580 ILG917548:ILG917580 IVC917548:IVC917580 JEY917548:JEY917580 JOU917548:JOU917580 JYQ917548:JYQ917580 KIM917548:KIM917580 KSI917548:KSI917580 LCE917548:LCE917580 LMA917548:LMA917580 LVW917548:LVW917580 MFS917548:MFS917580 MPO917548:MPO917580 MZK917548:MZK917580 NJG917548:NJG917580 NTC917548:NTC917580 OCY917548:OCY917580 OMU917548:OMU917580 OWQ917548:OWQ917580 PGM917548:PGM917580 PQI917548:PQI917580 QAE917548:QAE917580 QKA917548:QKA917580 QTW917548:QTW917580 RDS917548:RDS917580 RNO917548:RNO917580 RXK917548:RXK917580 SHG917548:SHG917580 SRC917548:SRC917580 TAY917548:TAY917580 TKU917548:TKU917580 TUQ917548:TUQ917580 UEM917548:UEM917580 UOI917548:UOI917580 UYE917548:UYE917580 VIA917548:VIA917580 VRW917548:VRW917580 WBS917548:WBS917580 WLO917548:WLO917580 WVK917548:WVK917580 IY983084:IY983116 SU983084:SU983116 ACQ983084:ACQ983116 AMM983084:AMM983116 AWI983084:AWI983116 BGE983084:BGE983116 BQA983084:BQA983116 BZW983084:BZW983116 CJS983084:CJS983116 CTO983084:CTO983116 DDK983084:DDK983116 DNG983084:DNG983116 DXC983084:DXC983116 EGY983084:EGY983116 EQU983084:EQU983116 FAQ983084:FAQ983116 FKM983084:FKM983116 FUI983084:FUI983116 GEE983084:GEE983116 GOA983084:GOA983116 GXW983084:GXW983116 HHS983084:HHS983116 HRO983084:HRO983116 IBK983084:IBK983116 ILG983084:ILG983116 IVC983084:IVC983116 JEY983084:JEY983116 JOU983084:JOU983116 JYQ983084:JYQ983116 KIM983084:KIM983116 KSI983084:KSI983116 LCE983084:LCE983116 LMA983084:LMA983116 LVW983084:LVW983116 MFS983084:MFS983116 MPO983084:MPO983116 MZK983084:MZK983116 NJG983084:NJG983116 NTC983084:NTC983116 OCY983084:OCY983116 OMU983084:OMU983116 OWQ983084:OWQ983116 PGM983084:PGM983116 PQI983084:PQI983116 QAE983084:QAE983116 QKA983084:QKA983116 QTW983084:QTW983116 RDS983084:RDS983116 RNO983084:RNO983116 RXK983084:RXK983116 SHG983084:SHG983116 SRC983084:SRC983116 TAY983084:TAY983116 TKU983084:TKU983116 TUQ983084:TUQ983116 UEM983084:UEM983116 UOI983084:UOI983116 UYE983084:UYE983116 VIA983084:VIA983116 VRW983084:VRW983116 WBS983084:WBS983116 WLO983084:WLO983116 WVK983084:WVK983116 IY12:IY60 SU12:SU60 ACQ12:ACQ60 AMM12:AMM60 AWI12:AWI60 BGE12:BGE60 BQA12:BQA60 BZW12:BZW60 CJS12:CJS60 CTO12:CTO60 DDK12:DDK60 DNG12:DNG60 DXC12:DXC60 EGY12:EGY60 EQU12:EQU60 FAQ12:FAQ60 FKM12:FKM60 FUI12:FUI60 GEE12:GEE60 GOA12:GOA60 GXW12:GXW60 HHS12:HHS60 HRO12:HRO60 IBK12:IBK60 ILG12:ILG60 IVC12:IVC60 JEY12:JEY60 JOU12:JOU60 JYQ12:JYQ60 KIM12:KIM60 KSI12:KSI60 LCE12:LCE60 LMA12:LMA60 LVW12:LVW60 MFS12:MFS60 MPO12:MPO60 MZK12:MZK60 NJG12:NJG60 NTC12:NTC60 OCY12:OCY60 OMU12:OMU60 OWQ12:OWQ60 PGM12:PGM60 PQI12:PQI60 QAE12:QAE60 QKA12:QKA60 QTW12:QTW60 RDS12:RDS60 RNO12:RNO60 RXK12:RXK60 SHG12:SHG60 SRC12:SRC60 TAY12:TAY60 TKU12:TKU60 TUQ12:TUQ60 UEM12:UEM60 UOI12:UOI60 UYE12:UYE60 VIA12:VIA60 VRW12:VRW60 WBS12:WBS60 WLO12:WLO60 WVK12:WVK60 IY128 SU128 ACQ128 AMM128 AWI128 BGE128 BQA128 BZW128 CJS128 CTO128 DDK128 DNG128 DXC128 EGY128 EQU128 FAQ128 FKM128 FUI128 GEE128 GOA128 GXW128 HHS128 HRO128 IBK128 ILG128 IVC128 JEY128 JOU128 JYQ128 KIM128 KSI128 LCE128 LMA128 LVW128 MFS128 MPO128 MZK128 NJG128 NTC128 OCY128 OMU128 OWQ128 PGM128 PQI128 QAE128 QKA128 QTW128 RDS128 RNO128 RXK128 SHG128 SRC128 TAY128 TKU128 TUQ128 UEM128 UOI128 UYE128 VIA128 VRW128 WBS128 WLO128 WVK128">
      <formula1>"教育・保育従事者,教育・保育従事者以外"</formula1>
    </dataValidation>
    <dataValidation type="list" allowBlank="1" showInputMessage="1" showErrorMessage="1" sqref="IX73 ST73 ACP73 AML73 AWH73 BGD73 BPZ73 BZV73 CJR73 CTN73 DDJ73 DNF73 DXB73 EGX73 EQT73 FAP73 FKL73 FUH73 GED73 GNZ73 GXV73 HHR73 HRN73 IBJ73 ILF73 IVB73 JEX73 JOT73 JYP73 KIL73 KSH73 LCD73 LLZ73 LVV73 MFR73 MPN73 MZJ73 NJF73 NTB73 OCX73 OMT73 OWP73 PGL73 PQH73 QAD73 QJZ73 QTV73 RDR73 RNN73 RXJ73 SHF73 SRB73 TAX73 TKT73 TUP73 UEL73 UOH73 UYD73 VHZ73 VRV73 WBR73 WLN73 WVJ73 IX65624 ST65624 ACP65624 AML65624 AWH65624 BGD65624 BPZ65624 BZV65624 CJR65624 CTN65624 DDJ65624 DNF65624 DXB65624 EGX65624 EQT65624 FAP65624 FKL65624 FUH65624 GED65624 GNZ65624 GXV65624 HHR65624 HRN65624 IBJ65624 ILF65624 IVB65624 JEX65624 JOT65624 JYP65624 KIL65624 KSH65624 LCD65624 LLZ65624 LVV65624 MFR65624 MPN65624 MZJ65624 NJF65624 NTB65624 OCX65624 OMT65624 OWP65624 PGL65624 PQH65624 QAD65624 QJZ65624 QTV65624 RDR65624 RNN65624 RXJ65624 SHF65624 SRB65624 TAX65624 TKT65624 TUP65624 UEL65624 UOH65624 UYD65624 VHZ65624 VRV65624 WBR65624 WLN65624 WVJ65624 IX131160 ST131160 ACP131160 AML131160 AWH131160 BGD131160 BPZ131160 BZV131160 CJR131160 CTN131160 DDJ131160 DNF131160 DXB131160 EGX131160 EQT131160 FAP131160 FKL131160 FUH131160 GED131160 GNZ131160 GXV131160 HHR131160 HRN131160 IBJ131160 ILF131160 IVB131160 JEX131160 JOT131160 JYP131160 KIL131160 KSH131160 LCD131160 LLZ131160 LVV131160 MFR131160 MPN131160 MZJ131160 NJF131160 NTB131160 OCX131160 OMT131160 OWP131160 PGL131160 PQH131160 QAD131160 QJZ131160 QTV131160 RDR131160 RNN131160 RXJ131160 SHF131160 SRB131160 TAX131160 TKT131160 TUP131160 UEL131160 UOH131160 UYD131160 VHZ131160 VRV131160 WBR131160 WLN131160 WVJ131160 IX196696 ST196696 ACP196696 AML196696 AWH196696 BGD196696 BPZ196696 BZV196696 CJR196696 CTN196696 DDJ196696 DNF196696 DXB196696 EGX196696 EQT196696 FAP196696 FKL196696 FUH196696 GED196696 GNZ196696 GXV196696 HHR196696 HRN196696 IBJ196696 ILF196696 IVB196696 JEX196696 JOT196696 JYP196696 KIL196696 KSH196696 LCD196696 LLZ196696 LVV196696 MFR196696 MPN196696 MZJ196696 NJF196696 NTB196696 OCX196696 OMT196696 OWP196696 PGL196696 PQH196696 QAD196696 QJZ196696 QTV196696 RDR196696 RNN196696 RXJ196696 SHF196696 SRB196696 TAX196696 TKT196696 TUP196696 UEL196696 UOH196696 UYD196696 VHZ196696 VRV196696 WBR196696 WLN196696 WVJ196696 IX262232 ST262232 ACP262232 AML262232 AWH262232 BGD262232 BPZ262232 BZV262232 CJR262232 CTN262232 DDJ262232 DNF262232 DXB262232 EGX262232 EQT262232 FAP262232 FKL262232 FUH262232 GED262232 GNZ262232 GXV262232 HHR262232 HRN262232 IBJ262232 ILF262232 IVB262232 JEX262232 JOT262232 JYP262232 KIL262232 KSH262232 LCD262232 LLZ262232 LVV262232 MFR262232 MPN262232 MZJ262232 NJF262232 NTB262232 OCX262232 OMT262232 OWP262232 PGL262232 PQH262232 QAD262232 QJZ262232 QTV262232 RDR262232 RNN262232 RXJ262232 SHF262232 SRB262232 TAX262232 TKT262232 TUP262232 UEL262232 UOH262232 UYD262232 VHZ262232 VRV262232 WBR262232 WLN262232 WVJ262232 IX327768 ST327768 ACP327768 AML327768 AWH327768 BGD327768 BPZ327768 BZV327768 CJR327768 CTN327768 DDJ327768 DNF327768 DXB327768 EGX327768 EQT327768 FAP327768 FKL327768 FUH327768 GED327768 GNZ327768 GXV327768 HHR327768 HRN327768 IBJ327768 ILF327768 IVB327768 JEX327768 JOT327768 JYP327768 KIL327768 KSH327768 LCD327768 LLZ327768 LVV327768 MFR327768 MPN327768 MZJ327768 NJF327768 NTB327768 OCX327768 OMT327768 OWP327768 PGL327768 PQH327768 QAD327768 QJZ327768 QTV327768 RDR327768 RNN327768 RXJ327768 SHF327768 SRB327768 TAX327768 TKT327768 TUP327768 UEL327768 UOH327768 UYD327768 VHZ327768 VRV327768 WBR327768 WLN327768 WVJ327768 IX393304 ST393304 ACP393304 AML393304 AWH393304 BGD393304 BPZ393304 BZV393304 CJR393304 CTN393304 DDJ393304 DNF393304 DXB393304 EGX393304 EQT393304 FAP393304 FKL393304 FUH393304 GED393304 GNZ393304 GXV393304 HHR393304 HRN393304 IBJ393304 ILF393304 IVB393304 JEX393304 JOT393304 JYP393304 KIL393304 KSH393304 LCD393304 LLZ393304 LVV393304 MFR393304 MPN393304 MZJ393304 NJF393304 NTB393304 OCX393304 OMT393304 OWP393304 PGL393304 PQH393304 QAD393304 QJZ393304 QTV393304 RDR393304 RNN393304 RXJ393304 SHF393304 SRB393304 TAX393304 TKT393304 TUP393304 UEL393304 UOH393304 UYD393304 VHZ393304 VRV393304 WBR393304 WLN393304 WVJ393304 IX458840 ST458840 ACP458840 AML458840 AWH458840 BGD458840 BPZ458840 BZV458840 CJR458840 CTN458840 DDJ458840 DNF458840 DXB458840 EGX458840 EQT458840 FAP458840 FKL458840 FUH458840 GED458840 GNZ458840 GXV458840 HHR458840 HRN458840 IBJ458840 ILF458840 IVB458840 JEX458840 JOT458840 JYP458840 KIL458840 KSH458840 LCD458840 LLZ458840 LVV458840 MFR458840 MPN458840 MZJ458840 NJF458840 NTB458840 OCX458840 OMT458840 OWP458840 PGL458840 PQH458840 QAD458840 QJZ458840 QTV458840 RDR458840 RNN458840 RXJ458840 SHF458840 SRB458840 TAX458840 TKT458840 TUP458840 UEL458840 UOH458840 UYD458840 VHZ458840 VRV458840 WBR458840 WLN458840 WVJ458840 IX524376 ST524376 ACP524376 AML524376 AWH524376 BGD524376 BPZ524376 BZV524376 CJR524376 CTN524376 DDJ524376 DNF524376 DXB524376 EGX524376 EQT524376 FAP524376 FKL524376 FUH524376 GED524376 GNZ524376 GXV524376 HHR524376 HRN524376 IBJ524376 ILF524376 IVB524376 JEX524376 JOT524376 JYP524376 KIL524376 KSH524376 LCD524376 LLZ524376 LVV524376 MFR524376 MPN524376 MZJ524376 NJF524376 NTB524376 OCX524376 OMT524376 OWP524376 PGL524376 PQH524376 QAD524376 QJZ524376 QTV524376 RDR524376 RNN524376 RXJ524376 SHF524376 SRB524376 TAX524376 TKT524376 TUP524376 UEL524376 UOH524376 UYD524376 VHZ524376 VRV524376 WBR524376 WLN524376 WVJ524376 IX589912 ST589912 ACP589912 AML589912 AWH589912 BGD589912 BPZ589912 BZV589912 CJR589912 CTN589912 DDJ589912 DNF589912 DXB589912 EGX589912 EQT589912 FAP589912 FKL589912 FUH589912 GED589912 GNZ589912 GXV589912 HHR589912 HRN589912 IBJ589912 ILF589912 IVB589912 JEX589912 JOT589912 JYP589912 KIL589912 KSH589912 LCD589912 LLZ589912 LVV589912 MFR589912 MPN589912 MZJ589912 NJF589912 NTB589912 OCX589912 OMT589912 OWP589912 PGL589912 PQH589912 QAD589912 QJZ589912 QTV589912 RDR589912 RNN589912 RXJ589912 SHF589912 SRB589912 TAX589912 TKT589912 TUP589912 UEL589912 UOH589912 UYD589912 VHZ589912 VRV589912 WBR589912 WLN589912 WVJ589912 IX655448 ST655448 ACP655448 AML655448 AWH655448 BGD655448 BPZ655448 BZV655448 CJR655448 CTN655448 DDJ655448 DNF655448 DXB655448 EGX655448 EQT655448 FAP655448 FKL655448 FUH655448 GED655448 GNZ655448 GXV655448 HHR655448 HRN655448 IBJ655448 ILF655448 IVB655448 JEX655448 JOT655448 JYP655448 KIL655448 KSH655448 LCD655448 LLZ655448 LVV655448 MFR655448 MPN655448 MZJ655448 NJF655448 NTB655448 OCX655448 OMT655448 OWP655448 PGL655448 PQH655448 QAD655448 QJZ655448 QTV655448 RDR655448 RNN655448 RXJ655448 SHF655448 SRB655448 TAX655448 TKT655448 TUP655448 UEL655448 UOH655448 UYD655448 VHZ655448 VRV655448 WBR655448 WLN655448 WVJ655448 IX720984 ST720984 ACP720984 AML720984 AWH720984 BGD720984 BPZ720984 BZV720984 CJR720984 CTN720984 DDJ720984 DNF720984 DXB720984 EGX720984 EQT720984 FAP720984 FKL720984 FUH720984 GED720984 GNZ720984 GXV720984 HHR720984 HRN720984 IBJ720984 ILF720984 IVB720984 JEX720984 JOT720984 JYP720984 KIL720984 KSH720984 LCD720984 LLZ720984 LVV720984 MFR720984 MPN720984 MZJ720984 NJF720984 NTB720984 OCX720984 OMT720984 OWP720984 PGL720984 PQH720984 QAD720984 QJZ720984 QTV720984 RDR720984 RNN720984 RXJ720984 SHF720984 SRB720984 TAX720984 TKT720984 TUP720984 UEL720984 UOH720984 UYD720984 VHZ720984 VRV720984 WBR720984 WLN720984 WVJ720984 IX786520 ST786520 ACP786520 AML786520 AWH786520 BGD786520 BPZ786520 BZV786520 CJR786520 CTN786520 DDJ786520 DNF786520 DXB786520 EGX786520 EQT786520 FAP786520 FKL786520 FUH786520 GED786520 GNZ786520 GXV786520 HHR786520 HRN786520 IBJ786520 ILF786520 IVB786520 JEX786520 JOT786520 JYP786520 KIL786520 KSH786520 LCD786520 LLZ786520 LVV786520 MFR786520 MPN786520 MZJ786520 NJF786520 NTB786520 OCX786520 OMT786520 OWP786520 PGL786520 PQH786520 QAD786520 QJZ786520 QTV786520 RDR786520 RNN786520 RXJ786520 SHF786520 SRB786520 TAX786520 TKT786520 TUP786520 UEL786520 UOH786520 UYD786520 VHZ786520 VRV786520 WBR786520 WLN786520 WVJ786520 IX852056 ST852056 ACP852056 AML852056 AWH852056 BGD852056 BPZ852056 BZV852056 CJR852056 CTN852056 DDJ852056 DNF852056 DXB852056 EGX852056 EQT852056 FAP852056 FKL852056 FUH852056 GED852056 GNZ852056 GXV852056 HHR852056 HRN852056 IBJ852056 ILF852056 IVB852056 JEX852056 JOT852056 JYP852056 KIL852056 KSH852056 LCD852056 LLZ852056 LVV852056 MFR852056 MPN852056 MZJ852056 NJF852056 NTB852056 OCX852056 OMT852056 OWP852056 PGL852056 PQH852056 QAD852056 QJZ852056 QTV852056 RDR852056 RNN852056 RXJ852056 SHF852056 SRB852056 TAX852056 TKT852056 TUP852056 UEL852056 UOH852056 UYD852056 VHZ852056 VRV852056 WBR852056 WLN852056 WVJ852056 IX917592 ST917592 ACP917592 AML917592 AWH917592 BGD917592 BPZ917592 BZV917592 CJR917592 CTN917592 DDJ917592 DNF917592 DXB917592 EGX917592 EQT917592 FAP917592 FKL917592 FUH917592 GED917592 GNZ917592 GXV917592 HHR917592 HRN917592 IBJ917592 ILF917592 IVB917592 JEX917592 JOT917592 JYP917592 KIL917592 KSH917592 LCD917592 LLZ917592 LVV917592 MFR917592 MPN917592 MZJ917592 NJF917592 NTB917592 OCX917592 OMT917592 OWP917592 PGL917592 PQH917592 QAD917592 QJZ917592 QTV917592 RDR917592 RNN917592 RXJ917592 SHF917592 SRB917592 TAX917592 TKT917592 TUP917592 UEL917592 UOH917592 UYD917592 VHZ917592 VRV917592 WBR917592 WLN917592 WVJ917592 IX983128 ST983128 ACP983128 AML983128 AWH983128 BGD983128 BPZ983128 BZV983128 CJR983128 CTN983128 DDJ983128 DNF983128 DXB983128 EGX983128 EQT983128 FAP983128 FKL983128 FUH983128 GED983128 GNZ983128 GXV983128 HHR983128 HRN983128 IBJ983128 ILF983128 IVB983128 JEX983128 JOT983128 JYP983128 KIL983128 KSH983128 LCD983128 LLZ983128 LVV983128 MFR983128 MPN983128 MZJ983128 NJF983128 NTB983128 OCX983128 OMT983128 OWP983128 PGL983128 PQH983128 QAD983128 QJZ983128 QTV983128 RDR983128 RNN983128 RXJ983128 SHF983128 SRB983128 TAX983128 TKT983128 TUP983128 UEL983128 UOH983128 UYD983128 VHZ983128 VRV983128 WBR983128 WLN983128 WVJ983128 K65633:K65662 JO65633:JO65662 TK65633:TK65662 ADG65633:ADG65662 ANC65633:ANC65662 AWY65633:AWY65662 BGU65633:BGU65662 BQQ65633:BQQ65662 CAM65633:CAM65662 CKI65633:CKI65662 CUE65633:CUE65662 DEA65633:DEA65662 DNW65633:DNW65662 DXS65633:DXS65662 EHO65633:EHO65662 ERK65633:ERK65662 FBG65633:FBG65662 FLC65633:FLC65662 FUY65633:FUY65662 GEU65633:GEU65662 GOQ65633:GOQ65662 GYM65633:GYM65662 HII65633:HII65662 HSE65633:HSE65662 ICA65633:ICA65662 ILW65633:ILW65662 IVS65633:IVS65662 JFO65633:JFO65662 JPK65633:JPK65662 JZG65633:JZG65662 KJC65633:KJC65662 KSY65633:KSY65662 LCU65633:LCU65662 LMQ65633:LMQ65662 LWM65633:LWM65662 MGI65633:MGI65662 MQE65633:MQE65662 NAA65633:NAA65662 NJW65633:NJW65662 NTS65633:NTS65662 ODO65633:ODO65662 ONK65633:ONK65662 OXG65633:OXG65662 PHC65633:PHC65662 PQY65633:PQY65662 QAU65633:QAU65662 QKQ65633:QKQ65662 QUM65633:QUM65662 REI65633:REI65662 ROE65633:ROE65662 RYA65633:RYA65662 SHW65633:SHW65662 SRS65633:SRS65662 TBO65633:TBO65662 TLK65633:TLK65662 TVG65633:TVG65662 UFC65633:UFC65662 UOY65633:UOY65662 UYU65633:UYU65662 VIQ65633:VIQ65662 VSM65633:VSM65662 WCI65633:WCI65662 WME65633:WME65662 WWA65633:WWA65662 K131169:K131198 JO131169:JO131198 TK131169:TK131198 ADG131169:ADG131198 ANC131169:ANC131198 AWY131169:AWY131198 BGU131169:BGU131198 BQQ131169:BQQ131198 CAM131169:CAM131198 CKI131169:CKI131198 CUE131169:CUE131198 DEA131169:DEA131198 DNW131169:DNW131198 DXS131169:DXS131198 EHO131169:EHO131198 ERK131169:ERK131198 FBG131169:FBG131198 FLC131169:FLC131198 FUY131169:FUY131198 GEU131169:GEU131198 GOQ131169:GOQ131198 GYM131169:GYM131198 HII131169:HII131198 HSE131169:HSE131198 ICA131169:ICA131198 ILW131169:ILW131198 IVS131169:IVS131198 JFO131169:JFO131198 JPK131169:JPK131198 JZG131169:JZG131198 KJC131169:KJC131198 KSY131169:KSY131198 LCU131169:LCU131198 LMQ131169:LMQ131198 LWM131169:LWM131198 MGI131169:MGI131198 MQE131169:MQE131198 NAA131169:NAA131198 NJW131169:NJW131198 NTS131169:NTS131198 ODO131169:ODO131198 ONK131169:ONK131198 OXG131169:OXG131198 PHC131169:PHC131198 PQY131169:PQY131198 QAU131169:QAU131198 QKQ131169:QKQ131198 QUM131169:QUM131198 REI131169:REI131198 ROE131169:ROE131198 RYA131169:RYA131198 SHW131169:SHW131198 SRS131169:SRS131198 TBO131169:TBO131198 TLK131169:TLK131198 TVG131169:TVG131198 UFC131169:UFC131198 UOY131169:UOY131198 UYU131169:UYU131198 VIQ131169:VIQ131198 VSM131169:VSM131198 WCI131169:WCI131198 WME131169:WME131198 WWA131169:WWA131198 K196705:K196734 JO196705:JO196734 TK196705:TK196734 ADG196705:ADG196734 ANC196705:ANC196734 AWY196705:AWY196734 BGU196705:BGU196734 BQQ196705:BQQ196734 CAM196705:CAM196734 CKI196705:CKI196734 CUE196705:CUE196734 DEA196705:DEA196734 DNW196705:DNW196734 DXS196705:DXS196734 EHO196705:EHO196734 ERK196705:ERK196734 FBG196705:FBG196734 FLC196705:FLC196734 FUY196705:FUY196734 GEU196705:GEU196734 GOQ196705:GOQ196734 GYM196705:GYM196734 HII196705:HII196734 HSE196705:HSE196734 ICA196705:ICA196734 ILW196705:ILW196734 IVS196705:IVS196734 JFO196705:JFO196734 JPK196705:JPK196734 JZG196705:JZG196734 KJC196705:KJC196734 KSY196705:KSY196734 LCU196705:LCU196734 LMQ196705:LMQ196734 LWM196705:LWM196734 MGI196705:MGI196734 MQE196705:MQE196734 NAA196705:NAA196734 NJW196705:NJW196734 NTS196705:NTS196734 ODO196705:ODO196734 ONK196705:ONK196734 OXG196705:OXG196734 PHC196705:PHC196734 PQY196705:PQY196734 QAU196705:QAU196734 QKQ196705:QKQ196734 QUM196705:QUM196734 REI196705:REI196734 ROE196705:ROE196734 RYA196705:RYA196734 SHW196705:SHW196734 SRS196705:SRS196734 TBO196705:TBO196734 TLK196705:TLK196734 TVG196705:TVG196734 UFC196705:UFC196734 UOY196705:UOY196734 UYU196705:UYU196734 VIQ196705:VIQ196734 VSM196705:VSM196734 WCI196705:WCI196734 WME196705:WME196734 WWA196705:WWA196734 K262241:K262270 JO262241:JO262270 TK262241:TK262270 ADG262241:ADG262270 ANC262241:ANC262270 AWY262241:AWY262270 BGU262241:BGU262270 BQQ262241:BQQ262270 CAM262241:CAM262270 CKI262241:CKI262270 CUE262241:CUE262270 DEA262241:DEA262270 DNW262241:DNW262270 DXS262241:DXS262270 EHO262241:EHO262270 ERK262241:ERK262270 FBG262241:FBG262270 FLC262241:FLC262270 FUY262241:FUY262270 GEU262241:GEU262270 GOQ262241:GOQ262270 GYM262241:GYM262270 HII262241:HII262270 HSE262241:HSE262270 ICA262241:ICA262270 ILW262241:ILW262270 IVS262241:IVS262270 JFO262241:JFO262270 JPK262241:JPK262270 JZG262241:JZG262270 KJC262241:KJC262270 KSY262241:KSY262270 LCU262241:LCU262270 LMQ262241:LMQ262270 LWM262241:LWM262270 MGI262241:MGI262270 MQE262241:MQE262270 NAA262241:NAA262270 NJW262241:NJW262270 NTS262241:NTS262270 ODO262241:ODO262270 ONK262241:ONK262270 OXG262241:OXG262270 PHC262241:PHC262270 PQY262241:PQY262270 QAU262241:QAU262270 QKQ262241:QKQ262270 QUM262241:QUM262270 REI262241:REI262270 ROE262241:ROE262270 RYA262241:RYA262270 SHW262241:SHW262270 SRS262241:SRS262270 TBO262241:TBO262270 TLK262241:TLK262270 TVG262241:TVG262270 UFC262241:UFC262270 UOY262241:UOY262270 UYU262241:UYU262270 VIQ262241:VIQ262270 VSM262241:VSM262270 WCI262241:WCI262270 WME262241:WME262270 WWA262241:WWA262270 K327777:K327806 JO327777:JO327806 TK327777:TK327806 ADG327777:ADG327806 ANC327777:ANC327806 AWY327777:AWY327806 BGU327777:BGU327806 BQQ327777:BQQ327806 CAM327777:CAM327806 CKI327777:CKI327806 CUE327777:CUE327806 DEA327777:DEA327806 DNW327777:DNW327806 DXS327777:DXS327806 EHO327777:EHO327806 ERK327777:ERK327806 FBG327777:FBG327806 FLC327777:FLC327806 FUY327777:FUY327806 GEU327777:GEU327806 GOQ327777:GOQ327806 GYM327777:GYM327806 HII327777:HII327806 HSE327777:HSE327806 ICA327777:ICA327806 ILW327777:ILW327806 IVS327777:IVS327806 JFO327777:JFO327806 JPK327777:JPK327806 JZG327777:JZG327806 KJC327777:KJC327806 KSY327777:KSY327806 LCU327777:LCU327806 LMQ327777:LMQ327806 LWM327777:LWM327806 MGI327777:MGI327806 MQE327777:MQE327806 NAA327777:NAA327806 NJW327777:NJW327806 NTS327777:NTS327806 ODO327777:ODO327806 ONK327777:ONK327806 OXG327777:OXG327806 PHC327777:PHC327806 PQY327777:PQY327806 QAU327777:QAU327806 QKQ327777:QKQ327806 QUM327777:QUM327806 REI327777:REI327806 ROE327777:ROE327806 RYA327777:RYA327806 SHW327777:SHW327806 SRS327777:SRS327806 TBO327777:TBO327806 TLK327777:TLK327806 TVG327777:TVG327806 UFC327777:UFC327806 UOY327777:UOY327806 UYU327777:UYU327806 VIQ327777:VIQ327806 VSM327777:VSM327806 WCI327777:WCI327806 WME327777:WME327806 WWA327777:WWA327806 K393313:K393342 JO393313:JO393342 TK393313:TK393342 ADG393313:ADG393342 ANC393313:ANC393342 AWY393313:AWY393342 BGU393313:BGU393342 BQQ393313:BQQ393342 CAM393313:CAM393342 CKI393313:CKI393342 CUE393313:CUE393342 DEA393313:DEA393342 DNW393313:DNW393342 DXS393313:DXS393342 EHO393313:EHO393342 ERK393313:ERK393342 FBG393313:FBG393342 FLC393313:FLC393342 FUY393313:FUY393342 GEU393313:GEU393342 GOQ393313:GOQ393342 GYM393313:GYM393342 HII393313:HII393342 HSE393313:HSE393342 ICA393313:ICA393342 ILW393313:ILW393342 IVS393313:IVS393342 JFO393313:JFO393342 JPK393313:JPK393342 JZG393313:JZG393342 KJC393313:KJC393342 KSY393313:KSY393342 LCU393313:LCU393342 LMQ393313:LMQ393342 LWM393313:LWM393342 MGI393313:MGI393342 MQE393313:MQE393342 NAA393313:NAA393342 NJW393313:NJW393342 NTS393313:NTS393342 ODO393313:ODO393342 ONK393313:ONK393342 OXG393313:OXG393342 PHC393313:PHC393342 PQY393313:PQY393342 QAU393313:QAU393342 QKQ393313:QKQ393342 QUM393313:QUM393342 REI393313:REI393342 ROE393313:ROE393342 RYA393313:RYA393342 SHW393313:SHW393342 SRS393313:SRS393342 TBO393313:TBO393342 TLK393313:TLK393342 TVG393313:TVG393342 UFC393313:UFC393342 UOY393313:UOY393342 UYU393313:UYU393342 VIQ393313:VIQ393342 VSM393313:VSM393342 WCI393313:WCI393342 WME393313:WME393342 WWA393313:WWA393342 K458849:K458878 JO458849:JO458878 TK458849:TK458878 ADG458849:ADG458878 ANC458849:ANC458878 AWY458849:AWY458878 BGU458849:BGU458878 BQQ458849:BQQ458878 CAM458849:CAM458878 CKI458849:CKI458878 CUE458849:CUE458878 DEA458849:DEA458878 DNW458849:DNW458878 DXS458849:DXS458878 EHO458849:EHO458878 ERK458849:ERK458878 FBG458849:FBG458878 FLC458849:FLC458878 FUY458849:FUY458878 GEU458849:GEU458878 GOQ458849:GOQ458878 GYM458849:GYM458878 HII458849:HII458878 HSE458849:HSE458878 ICA458849:ICA458878 ILW458849:ILW458878 IVS458849:IVS458878 JFO458849:JFO458878 JPK458849:JPK458878 JZG458849:JZG458878 KJC458849:KJC458878 KSY458849:KSY458878 LCU458849:LCU458878 LMQ458849:LMQ458878 LWM458849:LWM458878 MGI458849:MGI458878 MQE458849:MQE458878 NAA458849:NAA458878 NJW458849:NJW458878 NTS458849:NTS458878 ODO458849:ODO458878 ONK458849:ONK458878 OXG458849:OXG458878 PHC458849:PHC458878 PQY458849:PQY458878 QAU458849:QAU458878 QKQ458849:QKQ458878 QUM458849:QUM458878 REI458849:REI458878 ROE458849:ROE458878 RYA458849:RYA458878 SHW458849:SHW458878 SRS458849:SRS458878 TBO458849:TBO458878 TLK458849:TLK458878 TVG458849:TVG458878 UFC458849:UFC458878 UOY458849:UOY458878 UYU458849:UYU458878 VIQ458849:VIQ458878 VSM458849:VSM458878 WCI458849:WCI458878 WME458849:WME458878 WWA458849:WWA458878 K524385:K524414 JO524385:JO524414 TK524385:TK524414 ADG524385:ADG524414 ANC524385:ANC524414 AWY524385:AWY524414 BGU524385:BGU524414 BQQ524385:BQQ524414 CAM524385:CAM524414 CKI524385:CKI524414 CUE524385:CUE524414 DEA524385:DEA524414 DNW524385:DNW524414 DXS524385:DXS524414 EHO524385:EHO524414 ERK524385:ERK524414 FBG524385:FBG524414 FLC524385:FLC524414 FUY524385:FUY524414 GEU524385:GEU524414 GOQ524385:GOQ524414 GYM524385:GYM524414 HII524385:HII524414 HSE524385:HSE524414 ICA524385:ICA524414 ILW524385:ILW524414 IVS524385:IVS524414 JFO524385:JFO524414 JPK524385:JPK524414 JZG524385:JZG524414 KJC524385:KJC524414 KSY524385:KSY524414 LCU524385:LCU524414 LMQ524385:LMQ524414 LWM524385:LWM524414 MGI524385:MGI524414 MQE524385:MQE524414 NAA524385:NAA524414 NJW524385:NJW524414 NTS524385:NTS524414 ODO524385:ODO524414 ONK524385:ONK524414 OXG524385:OXG524414 PHC524385:PHC524414 PQY524385:PQY524414 QAU524385:QAU524414 QKQ524385:QKQ524414 QUM524385:QUM524414 REI524385:REI524414 ROE524385:ROE524414 RYA524385:RYA524414 SHW524385:SHW524414 SRS524385:SRS524414 TBO524385:TBO524414 TLK524385:TLK524414 TVG524385:TVG524414 UFC524385:UFC524414 UOY524385:UOY524414 UYU524385:UYU524414 VIQ524385:VIQ524414 VSM524385:VSM524414 WCI524385:WCI524414 WME524385:WME524414 WWA524385:WWA524414 K589921:K589950 JO589921:JO589950 TK589921:TK589950 ADG589921:ADG589950 ANC589921:ANC589950 AWY589921:AWY589950 BGU589921:BGU589950 BQQ589921:BQQ589950 CAM589921:CAM589950 CKI589921:CKI589950 CUE589921:CUE589950 DEA589921:DEA589950 DNW589921:DNW589950 DXS589921:DXS589950 EHO589921:EHO589950 ERK589921:ERK589950 FBG589921:FBG589950 FLC589921:FLC589950 FUY589921:FUY589950 GEU589921:GEU589950 GOQ589921:GOQ589950 GYM589921:GYM589950 HII589921:HII589950 HSE589921:HSE589950 ICA589921:ICA589950 ILW589921:ILW589950 IVS589921:IVS589950 JFO589921:JFO589950 JPK589921:JPK589950 JZG589921:JZG589950 KJC589921:KJC589950 KSY589921:KSY589950 LCU589921:LCU589950 LMQ589921:LMQ589950 LWM589921:LWM589950 MGI589921:MGI589950 MQE589921:MQE589950 NAA589921:NAA589950 NJW589921:NJW589950 NTS589921:NTS589950 ODO589921:ODO589950 ONK589921:ONK589950 OXG589921:OXG589950 PHC589921:PHC589950 PQY589921:PQY589950 QAU589921:QAU589950 QKQ589921:QKQ589950 QUM589921:QUM589950 REI589921:REI589950 ROE589921:ROE589950 RYA589921:RYA589950 SHW589921:SHW589950 SRS589921:SRS589950 TBO589921:TBO589950 TLK589921:TLK589950 TVG589921:TVG589950 UFC589921:UFC589950 UOY589921:UOY589950 UYU589921:UYU589950 VIQ589921:VIQ589950 VSM589921:VSM589950 WCI589921:WCI589950 WME589921:WME589950 WWA589921:WWA589950 K655457:K655486 JO655457:JO655486 TK655457:TK655486 ADG655457:ADG655486 ANC655457:ANC655486 AWY655457:AWY655486 BGU655457:BGU655486 BQQ655457:BQQ655486 CAM655457:CAM655486 CKI655457:CKI655486 CUE655457:CUE655486 DEA655457:DEA655486 DNW655457:DNW655486 DXS655457:DXS655486 EHO655457:EHO655486 ERK655457:ERK655486 FBG655457:FBG655486 FLC655457:FLC655486 FUY655457:FUY655486 GEU655457:GEU655486 GOQ655457:GOQ655486 GYM655457:GYM655486 HII655457:HII655486 HSE655457:HSE655486 ICA655457:ICA655486 ILW655457:ILW655486 IVS655457:IVS655486 JFO655457:JFO655486 JPK655457:JPK655486 JZG655457:JZG655486 KJC655457:KJC655486 KSY655457:KSY655486 LCU655457:LCU655486 LMQ655457:LMQ655486 LWM655457:LWM655486 MGI655457:MGI655486 MQE655457:MQE655486 NAA655457:NAA655486 NJW655457:NJW655486 NTS655457:NTS655486 ODO655457:ODO655486 ONK655457:ONK655486 OXG655457:OXG655486 PHC655457:PHC655486 PQY655457:PQY655486 QAU655457:QAU655486 QKQ655457:QKQ655486 QUM655457:QUM655486 REI655457:REI655486 ROE655457:ROE655486 RYA655457:RYA655486 SHW655457:SHW655486 SRS655457:SRS655486 TBO655457:TBO655486 TLK655457:TLK655486 TVG655457:TVG655486 UFC655457:UFC655486 UOY655457:UOY655486 UYU655457:UYU655486 VIQ655457:VIQ655486 VSM655457:VSM655486 WCI655457:WCI655486 WME655457:WME655486 WWA655457:WWA655486 K720993:K721022 JO720993:JO721022 TK720993:TK721022 ADG720993:ADG721022 ANC720993:ANC721022 AWY720993:AWY721022 BGU720993:BGU721022 BQQ720993:BQQ721022 CAM720993:CAM721022 CKI720993:CKI721022 CUE720993:CUE721022 DEA720993:DEA721022 DNW720993:DNW721022 DXS720993:DXS721022 EHO720993:EHO721022 ERK720993:ERK721022 FBG720993:FBG721022 FLC720993:FLC721022 FUY720993:FUY721022 GEU720993:GEU721022 GOQ720993:GOQ721022 GYM720993:GYM721022 HII720993:HII721022 HSE720993:HSE721022 ICA720993:ICA721022 ILW720993:ILW721022 IVS720993:IVS721022 JFO720993:JFO721022 JPK720993:JPK721022 JZG720993:JZG721022 KJC720993:KJC721022 KSY720993:KSY721022 LCU720993:LCU721022 LMQ720993:LMQ721022 LWM720993:LWM721022 MGI720993:MGI721022 MQE720993:MQE721022 NAA720993:NAA721022 NJW720993:NJW721022 NTS720993:NTS721022 ODO720993:ODO721022 ONK720993:ONK721022 OXG720993:OXG721022 PHC720993:PHC721022 PQY720993:PQY721022 QAU720993:QAU721022 QKQ720993:QKQ721022 QUM720993:QUM721022 REI720993:REI721022 ROE720993:ROE721022 RYA720993:RYA721022 SHW720993:SHW721022 SRS720993:SRS721022 TBO720993:TBO721022 TLK720993:TLK721022 TVG720993:TVG721022 UFC720993:UFC721022 UOY720993:UOY721022 UYU720993:UYU721022 VIQ720993:VIQ721022 VSM720993:VSM721022 WCI720993:WCI721022 WME720993:WME721022 WWA720993:WWA721022 K786529:K786558 JO786529:JO786558 TK786529:TK786558 ADG786529:ADG786558 ANC786529:ANC786558 AWY786529:AWY786558 BGU786529:BGU786558 BQQ786529:BQQ786558 CAM786529:CAM786558 CKI786529:CKI786558 CUE786529:CUE786558 DEA786529:DEA786558 DNW786529:DNW786558 DXS786529:DXS786558 EHO786529:EHO786558 ERK786529:ERK786558 FBG786529:FBG786558 FLC786529:FLC786558 FUY786529:FUY786558 GEU786529:GEU786558 GOQ786529:GOQ786558 GYM786529:GYM786558 HII786529:HII786558 HSE786529:HSE786558 ICA786529:ICA786558 ILW786529:ILW786558 IVS786529:IVS786558 JFO786529:JFO786558 JPK786529:JPK786558 JZG786529:JZG786558 KJC786529:KJC786558 KSY786529:KSY786558 LCU786529:LCU786558 LMQ786529:LMQ786558 LWM786529:LWM786558 MGI786529:MGI786558 MQE786529:MQE786558 NAA786529:NAA786558 NJW786529:NJW786558 NTS786529:NTS786558 ODO786529:ODO786558 ONK786529:ONK786558 OXG786529:OXG786558 PHC786529:PHC786558 PQY786529:PQY786558 QAU786529:QAU786558 QKQ786529:QKQ786558 QUM786529:QUM786558 REI786529:REI786558 ROE786529:ROE786558 RYA786529:RYA786558 SHW786529:SHW786558 SRS786529:SRS786558 TBO786529:TBO786558 TLK786529:TLK786558 TVG786529:TVG786558 UFC786529:UFC786558 UOY786529:UOY786558 UYU786529:UYU786558 VIQ786529:VIQ786558 VSM786529:VSM786558 WCI786529:WCI786558 WME786529:WME786558 WWA786529:WWA786558 K852065:K852094 JO852065:JO852094 TK852065:TK852094 ADG852065:ADG852094 ANC852065:ANC852094 AWY852065:AWY852094 BGU852065:BGU852094 BQQ852065:BQQ852094 CAM852065:CAM852094 CKI852065:CKI852094 CUE852065:CUE852094 DEA852065:DEA852094 DNW852065:DNW852094 DXS852065:DXS852094 EHO852065:EHO852094 ERK852065:ERK852094 FBG852065:FBG852094 FLC852065:FLC852094 FUY852065:FUY852094 GEU852065:GEU852094 GOQ852065:GOQ852094 GYM852065:GYM852094 HII852065:HII852094 HSE852065:HSE852094 ICA852065:ICA852094 ILW852065:ILW852094 IVS852065:IVS852094 JFO852065:JFO852094 JPK852065:JPK852094 JZG852065:JZG852094 KJC852065:KJC852094 KSY852065:KSY852094 LCU852065:LCU852094 LMQ852065:LMQ852094 LWM852065:LWM852094 MGI852065:MGI852094 MQE852065:MQE852094 NAA852065:NAA852094 NJW852065:NJW852094 NTS852065:NTS852094 ODO852065:ODO852094 ONK852065:ONK852094 OXG852065:OXG852094 PHC852065:PHC852094 PQY852065:PQY852094 QAU852065:QAU852094 QKQ852065:QKQ852094 QUM852065:QUM852094 REI852065:REI852094 ROE852065:ROE852094 RYA852065:RYA852094 SHW852065:SHW852094 SRS852065:SRS852094 TBO852065:TBO852094 TLK852065:TLK852094 TVG852065:TVG852094 UFC852065:UFC852094 UOY852065:UOY852094 UYU852065:UYU852094 VIQ852065:VIQ852094 VSM852065:VSM852094 WCI852065:WCI852094 WME852065:WME852094 WWA852065:WWA852094 K917601:K917630 JO917601:JO917630 TK917601:TK917630 ADG917601:ADG917630 ANC917601:ANC917630 AWY917601:AWY917630 BGU917601:BGU917630 BQQ917601:BQQ917630 CAM917601:CAM917630 CKI917601:CKI917630 CUE917601:CUE917630 DEA917601:DEA917630 DNW917601:DNW917630 DXS917601:DXS917630 EHO917601:EHO917630 ERK917601:ERK917630 FBG917601:FBG917630 FLC917601:FLC917630 FUY917601:FUY917630 GEU917601:GEU917630 GOQ917601:GOQ917630 GYM917601:GYM917630 HII917601:HII917630 HSE917601:HSE917630 ICA917601:ICA917630 ILW917601:ILW917630 IVS917601:IVS917630 JFO917601:JFO917630 JPK917601:JPK917630 JZG917601:JZG917630 KJC917601:KJC917630 KSY917601:KSY917630 LCU917601:LCU917630 LMQ917601:LMQ917630 LWM917601:LWM917630 MGI917601:MGI917630 MQE917601:MQE917630 NAA917601:NAA917630 NJW917601:NJW917630 NTS917601:NTS917630 ODO917601:ODO917630 ONK917601:ONK917630 OXG917601:OXG917630 PHC917601:PHC917630 PQY917601:PQY917630 QAU917601:QAU917630 QKQ917601:QKQ917630 QUM917601:QUM917630 REI917601:REI917630 ROE917601:ROE917630 RYA917601:RYA917630 SHW917601:SHW917630 SRS917601:SRS917630 TBO917601:TBO917630 TLK917601:TLK917630 TVG917601:TVG917630 UFC917601:UFC917630 UOY917601:UOY917630 UYU917601:UYU917630 VIQ917601:VIQ917630 VSM917601:VSM917630 WCI917601:WCI917630 WME917601:WME917630 WWA917601:WWA917630 K983137:K983166 JO983137:JO983166 TK983137:TK983166 ADG983137:ADG983166 ANC983137:ANC983166 AWY983137:AWY983166 BGU983137:BGU983166 BQQ983137:BQQ983166 CAM983137:CAM983166 CKI983137:CKI983166 CUE983137:CUE983166 DEA983137:DEA983166 DNW983137:DNW983166 DXS983137:DXS983166 EHO983137:EHO983166 ERK983137:ERK983166 FBG983137:FBG983166 FLC983137:FLC983166 FUY983137:FUY983166 GEU983137:GEU983166 GOQ983137:GOQ983166 GYM983137:GYM983166 HII983137:HII983166 HSE983137:HSE983166 ICA983137:ICA983166 ILW983137:ILW983166 IVS983137:IVS983166 JFO983137:JFO983166 JPK983137:JPK983166 JZG983137:JZG983166 KJC983137:KJC983166 KSY983137:KSY983166 LCU983137:LCU983166 LMQ983137:LMQ983166 LWM983137:LWM983166 MGI983137:MGI983166 MQE983137:MQE983166 NAA983137:NAA983166 NJW983137:NJW983166 NTS983137:NTS983166 ODO983137:ODO983166 ONK983137:ONK983166 OXG983137:OXG983166 PHC983137:PHC983166 PQY983137:PQY983166 QAU983137:QAU983166 QKQ983137:QKQ983166 QUM983137:QUM983166 REI983137:REI983166 ROE983137:ROE983166 RYA983137:RYA983166 SHW983137:SHW983166 SRS983137:SRS983166 TBO983137:TBO983166 TLK983137:TLK983166 TVG983137:TVG983166 UFC983137:UFC983166 UOY983137:UOY983166 UYU983137:UYU983166 VIQ983137:VIQ983166 VSM983137:VSM983166 WCI983137:WCI983166 WME983137:WME983166 WWA983137:WWA983166 K65580:K65609 JO65580:JO65609 TK65580:TK65609 ADG65580:ADG65609 ANC65580:ANC65609 AWY65580:AWY65609 BGU65580:BGU65609 BQQ65580:BQQ65609 CAM65580:CAM65609 CKI65580:CKI65609 CUE65580:CUE65609 DEA65580:DEA65609 DNW65580:DNW65609 DXS65580:DXS65609 EHO65580:EHO65609 ERK65580:ERK65609 FBG65580:FBG65609 FLC65580:FLC65609 FUY65580:FUY65609 GEU65580:GEU65609 GOQ65580:GOQ65609 GYM65580:GYM65609 HII65580:HII65609 HSE65580:HSE65609 ICA65580:ICA65609 ILW65580:ILW65609 IVS65580:IVS65609 JFO65580:JFO65609 JPK65580:JPK65609 JZG65580:JZG65609 KJC65580:KJC65609 KSY65580:KSY65609 LCU65580:LCU65609 LMQ65580:LMQ65609 LWM65580:LWM65609 MGI65580:MGI65609 MQE65580:MQE65609 NAA65580:NAA65609 NJW65580:NJW65609 NTS65580:NTS65609 ODO65580:ODO65609 ONK65580:ONK65609 OXG65580:OXG65609 PHC65580:PHC65609 PQY65580:PQY65609 QAU65580:QAU65609 QKQ65580:QKQ65609 QUM65580:QUM65609 REI65580:REI65609 ROE65580:ROE65609 RYA65580:RYA65609 SHW65580:SHW65609 SRS65580:SRS65609 TBO65580:TBO65609 TLK65580:TLK65609 TVG65580:TVG65609 UFC65580:UFC65609 UOY65580:UOY65609 UYU65580:UYU65609 VIQ65580:VIQ65609 VSM65580:VSM65609 WCI65580:WCI65609 WME65580:WME65609 WWA65580:WWA65609 K131116:K131145 JO131116:JO131145 TK131116:TK131145 ADG131116:ADG131145 ANC131116:ANC131145 AWY131116:AWY131145 BGU131116:BGU131145 BQQ131116:BQQ131145 CAM131116:CAM131145 CKI131116:CKI131145 CUE131116:CUE131145 DEA131116:DEA131145 DNW131116:DNW131145 DXS131116:DXS131145 EHO131116:EHO131145 ERK131116:ERK131145 FBG131116:FBG131145 FLC131116:FLC131145 FUY131116:FUY131145 GEU131116:GEU131145 GOQ131116:GOQ131145 GYM131116:GYM131145 HII131116:HII131145 HSE131116:HSE131145 ICA131116:ICA131145 ILW131116:ILW131145 IVS131116:IVS131145 JFO131116:JFO131145 JPK131116:JPK131145 JZG131116:JZG131145 KJC131116:KJC131145 KSY131116:KSY131145 LCU131116:LCU131145 LMQ131116:LMQ131145 LWM131116:LWM131145 MGI131116:MGI131145 MQE131116:MQE131145 NAA131116:NAA131145 NJW131116:NJW131145 NTS131116:NTS131145 ODO131116:ODO131145 ONK131116:ONK131145 OXG131116:OXG131145 PHC131116:PHC131145 PQY131116:PQY131145 QAU131116:QAU131145 QKQ131116:QKQ131145 QUM131116:QUM131145 REI131116:REI131145 ROE131116:ROE131145 RYA131116:RYA131145 SHW131116:SHW131145 SRS131116:SRS131145 TBO131116:TBO131145 TLK131116:TLK131145 TVG131116:TVG131145 UFC131116:UFC131145 UOY131116:UOY131145 UYU131116:UYU131145 VIQ131116:VIQ131145 VSM131116:VSM131145 WCI131116:WCI131145 WME131116:WME131145 WWA131116:WWA131145 K196652:K196681 JO196652:JO196681 TK196652:TK196681 ADG196652:ADG196681 ANC196652:ANC196681 AWY196652:AWY196681 BGU196652:BGU196681 BQQ196652:BQQ196681 CAM196652:CAM196681 CKI196652:CKI196681 CUE196652:CUE196681 DEA196652:DEA196681 DNW196652:DNW196681 DXS196652:DXS196681 EHO196652:EHO196681 ERK196652:ERK196681 FBG196652:FBG196681 FLC196652:FLC196681 FUY196652:FUY196681 GEU196652:GEU196681 GOQ196652:GOQ196681 GYM196652:GYM196681 HII196652:HII196681 HSE196652:HSE196681 ICA196652:ICA196681 ILW196652:ILW196681 IVS196652:IVS196681 JFO196652:JFO196681 JPK196652:JPK196681 JZG196652:JZG196681 KJC196652:KJC196681 KSY196652:KSY196681 LCU196652:LCU196681 LMQ196652:LMQ196681 LWM196652:LWM196681 MGI196652:MGI196681 MQE196652:MQE196681 NAA196652:NAA196681 NJW196652:NJW196681 NTS196652:NTS196681 ODO196652:ODO196681 ONK196652:ONK196681 OXG196652:OXG196681 PHC196652:PHC196681 PQY196652:PQY196681 QAU196652:QAU196681 QKQ196652:QKQ196681 QUM196652:QUM196681 REI196652:REI196681 ROE196652:ROE196681 RYA196652:RYA196681 SHW196652:SHW196681 SRS196652:SRS196681 TBO196652:TBO196681 TLK196652:TLK196681 TVG196652:TVG196681 UFC196652:UFC196681 UOY196652:UOY196681 UYU196652:UYU196681 VIQ196652:VIQ196681 VSM196652:VSM196681 WCI196652:WCI196681 WME196652:WME196681 WWA196652:WWA196681 K262188:K262217 JO262188:JO262217 TK262188:TK262217 ADG262188:ADG262217 ANC262188:ANC262217 AWY262188:AWY262217 BGU262188:BGU262217 BQQ262188:BQQ262217 CAM262188:CAM262217 CKI262188:CKI262217 CUE262188:CUE262217 DEA262188:DEA262217 DNW262188:DNW262217 DXS262188:DXS262217 EHO262188:EHO262217 ERK262188:ERK262217 FBG262188:FBG262217 FLC262188:FLC262217 FUY262188:FUY262217 GEU262188:GEU262217 GOQ262188:GOQ262217 GYM262188:GYM262217 HII262188:HII262217 HSE262188:HSE262217 ICA262188:ICA262217 ILW262188:ILW262217 IVS262188:IVS262217 JFO262188:JFO262217 JPK262188:JPK262217 JZG262188:JZG262217 KJC262188:KJC262217 KSY262188:KSY262217 LCU262188:LCU262217 LMQ262188:LMQ262217 LWM262188:LWM262217 MGI262188:MGI262217 MQE262188:MQE262217 NAA262188:NAA262217 NJW262188:NJW262217 NTS262188:NTS262217 ODO262188:ODO262217 ONK262188:ONK262217 OXG262188:OXG262217 PHC262188:PHC262217 PQY262188:PQY262217 QAU262188:QAU262217 QKQ262188:QKQ262217 QUM262188:QUM262217 REI262188:REI262217 ROE262188:ROE262217 RYA262188:RYA262217 SHW262188:SHW262217 SRS262188:SRS262217 TBO262188:TBO262217 TLK262188:TLK262217 TVG262188:TVG262217 UFC262188:UFC262217 UOY262188:UOY262217 UYU262188:UYU262217 VIQ262188:VIQ262217 VSM262188:VSM262217 WCI262188:WCI262217 WME262188:WME262217 WWA262188:WWA262217 K327724:K327753 JO327724:JO327753 TK327724:TK327753 ADG327724:ADG327753 ANC327724:ANC327753 AWY327724:AWY327753 BGU327724:BGU327753 BQQ327724:BQQ327753 CAM327724:CAM327753 CKI327724:CKI327753 CUE327724:CUE327753 DEA327724:DEA327753 DNW327724:DNW327753 DXS327724:DXS327753 EHO327724:EHO327753 ERK327724:ERK327753 FBG327724:FBG327753 FLC327724:FLC327753 FUY327724:FUY327753 GEU327724:GEU327753 GOQ327724:GOQ327753 GYM327724:GYM327753 HII327724:HII327753 HSE327724:HSE327753 ICA327724:ICA327753 ILW327724:ILW327753 IVS327724:IVS327753 JFO327724:JFO327753 JPK327724:JPK327753 JZG327724:JZG327753 KJC327724:KJC327753 KSY327724:KSY327753 LCU327724:LCU327753 LMQ327724:LMQ327753 LWM327724:LWM327753 MGI327724:MGI327753 MQE327724:MQE327753 NAA327724:NAA327753 NJW327724:NJW327753 NTS327724:NTS327753 ODO327724:ODO327753 ONK327724:ONK327753 OXG327724:OXG327753 PHC327724:PHC327753 PQY327724:PQY327753 QAU327724:QAU327753 QKQ327724:QKQ327753 QUM327724:QUM327753 REI327724:REI327753 ROE327724:ROE327753 RYA327724:RYA327753 SHW327724:SHW327753 SRS327724:SRS327753 TBO327724:TBO327753 TLK327724:TLK327753 TVG327724:TVG327753 UFC327724:UFC327753 UOY327724:UOY327753 UYU327724:UYU327753 VIQ327724:VIQ327753 VSM327724:VSM327753 WCI327724:WCI327753 WME327724:WME327753 WWA327724:WWA327753 K393260:K393289 JO393260:JO393289 TK393260:TK393289 ADG393260:ADG393289 ANC393260:ANC393289 AWY393260:AWY393289 BGU393260:BGU393289 BQQ393260:BQQ393289 CAM393260:CAM393289 CKI393260:CKI393289 CUE393260:CUE393289 DEA393260:DEA393289 DNW393260:DNW393289 DXS393260:DXS393289 EHO393260:EHO393289 ERK393260:ERK393289 FBG393260:FBG393289 FLC393260:FLC393289 FUY393260:FUY393289 GEU393260:GEU393289 GOQ393260:GOQ393289 GYM393260:GYM393289 HII393260:HII393289 HSE393260:HSE393289 ICA393260:ICA393289 ILW393260:ILW393289 IVS393260:IVS393289 JFO393260:JFO393289 JPK393260:JPK393289 JZG393260:JZG393289 KJC393260:KJC393289 KSY393260:KSY393289 LCU393260:LCU393289 LMQ393260:LMQ393289 LWM393260:LWM393289 MGI393260:MGI393289 MQE393260:MQE393289 NAA393260:NAA393289 NJW393260:NJW393289 NTS393260:NTS393289 ODO393260:ODO393289 ONK393260:ONK393289 OXG393260:OXG393289 PHC393260:PHC393289 PQY393260:PQY393289 QAU393260:QAU393289 QKQ393260:QKQ393289 QUM393260:QUM393289 REI393260:REI393289 ROE393260:ROE393289 RYA393260:RYA393289 SHW393260:SHW393289 SRS393260:SRS393289 TBO393260:TBO393289 TLK393260:TLK393289 TVG393260:TVG393289 UFC393260:UFC393289 UOY393260:UOY393289 UYU393260:UYU393289 VIQ393260:VIQ393289 VSM393260:VSM393289 WCI393260:WCI393289 WME393260:WME393289 WWA393260:WWA393289 K458796:K458825 JO458796:JO458825 TK458796:TK458825 ADG458796:ADG458825 ANC458796:ANC458825 AWY458796:AWY458825 BGU458796:BGU458825 BQQ458796:BQQ458825 CAM458796:CAM458825 CKI458796:CKI458825 CUE458796:CUE458825 DEA458796:DEA458825 DNW458796:DNW458825 DXS458796:DXS458825 EHO458796:EHO458825 ERK458796:ERK458825 FBG458796:FBG458825 FLC458796:FLC458825 FUY458796:FUY458825 GEU458796:GEU458825 GOQ458796:GOQ458825 GYM458796:GYM458825 HII458796:HII458825 HSE458796:HSE458825 ICA458796:ICA458825 ILW458796:ILW458825 IVS458796:IVS458825 JFO458796:JFO458825 JPK458796:JPK458825 JZG458796:JZG458825 KJC458796:KJC458825 KSY458796:KSY458825 LCU458796:LCU458825 LMQ458796:LMQ458825 LWM458796:LWM458825 MGI458796:MGI458825 MQE458796:MQE458825 NAA458796:NAA458825 NJW458796:NJW458825 NTS458796:NTS458825 ODO458796:ODO458825 ONK458796:ONK458825 OXG458796:OXG458825 PHC458796:PHC458825 PQY458796:PQY458825 QAU458796:QAU458825 QKQ458796:QKQ458825 QUM458796:QUM458825 REI458796:REI458825 ROE458796:ROE458825 RYA458796:RYA458825 SHW458796:SHW458825 SRS458796:SRS458825 TBO458796:TBO458825 TLK458796:TLK458825 TVG458796:TVG458825 UFC458796:UFC458825 UOY458796:UOY458825 UYU458796:UYU458825 VIQ458796:VIQ458825 VSM458796:VSM458825 WCI458796:WCI458825 WME458796:WME458825 WWA458796:WWA458825 K524332:K524361 JO524332:JO524361 TK524332:TK524361 ADG524332:ADG524361 ANC524332:ANC524361 AWY524332:AWY524361 BGU524332:BGU524361 BQQ524332:BQQ524361 CAM524332:CAM524361 CKI524332:CKI524361 CUE524332:CUE524361 DEA524332:DEA524361 DNW524332:DNW524361 DXS524332:DXS524361 EHO524332:EHO524361 ERK524332:ERK524361 FBG524332:FBG524361 FLC524332:FLC524361 FUY524332:FUY524361 GEU524332:GEU524361 GOQ524332:GOQ524361 GYM524332:GYM524361 HII524332:HII524361 HSE524332:HSE524361 ICA524332:ICA524361 ILW524332:ILW524361 IVS524332:IVS524361 JFO524332:JFO524361 JPK524332:JPK524361 JZG524332:JZG524361 KJC524332:KJC524361 KSY524332:KSY524361 LCU524332:LCU524361 LMQ524332:LMQ524361 LWM524332:LWM524361 MGI524332:MGI524361 MQE524332:MQE524361 NAA524332:NAA524361 NJW524332:NJW524361 NTS524332:NTS524361 ODO524332:ODO524361 ONK524332:ONK524361 OXG524332:OXG524361 PHC524332:PHC524361 PQY524332:PQY524361 QAU524332:QAU524361 QKQ524332:QKQ524361 QUM524332:QUM524361 REI524332:REI524361 ROE524332:ROE524361 RYA524332:RYA524361 SHW524332:SHW524361 SRS524332:SRS524361 TBO524332:TBO524361 TLK524332:TLK524361 TVG524332:TVG524361 UFC524332:UFC524361 UOY524332:UOY524361 UYU524332:UYU524361 VIQ524332:VIQ524361 VSM524332:VSM524361 WCI524332:WCI524361 WME524332:WME524361 WWA524332:WWA524361 K589868:K589897 JO589868:JO589897 TK589868:TK589897 ADG589868:ADG589897 ANC589868:ANC589897 AWY589868:AWY589897 BGU589868:BGU589897 BQQ589868:BQQ589897 CAM589868:CAM589897 CKI589868:CKI589897 CUE589868:CUE589897 DEA589868:DEA589897 DNW589868:DNW589897 DXS589868:DXS589897 EHO589868:EHO589897 ERK589868:ERK589897 FBG589868:FBG589897 FLC589868:FLC589897 FUY589868:FUY589897 GEU589868:GEU589897 GOQ589868:GOQ589897 GYM589868:GYM589897 HII589868:HII589897 HSE589868:HSE589897 ICA589868:ICA589897 ILW589868:ILW589897 IVS589868:IVS589897 JFO589868:JFO589897 JPK589868:JPK589897 JZG589868:JZG589897 KJC589868:KJC589897 KSY589868:KSY589897 LCU589868:LCU589897 LMQ589868:LMQ589897 LWM589868:LWM589897 MGI589868:MGI589897 MQE589868:MQE589897 NAA589868:NAA589897 NJW589868:NJW589897 NTS589868:NTS589897 ODO589868:ODO589897 ONK589868:ONK589897 OXG589868:OXG589897 PHC589868:PHC589897 PQY589868:PQY589897 QAU589868:QAU589897 QKQ589868:QKQ589897 QUM589868:QUM589897 REI589868:REI589897 ROE589868:ROE589897 RYA589868:RYA589897 SHW589868:SHW589897 SRS589868:SRS589897 TBO589868:TBO589897 TLK589868:TLK589897 TVG589868:TVG589897 UFC589868:UFC589897 UOY589868:UOY589897 UYU589868:UYU589897 VIQ589868:VIQ589897 VSM589868:VSM589897 WCI589868:WCI589897 WME589868:WME589897 WWA589868:WWA589897 K655404:K655433 JO655404:JO655433 TK655404:TK655433 ADG655404:ADG655433 ANC655404:ANC655433 AWY655404:AWY655433 BGU655404:BGU655433 BQQ655404:BQQ655433 CAM655404:CAM655433 CKI655404:CKI655433 CUE655404:CUE655433 DEA655404:DEA655433 DNW655404:DNW655433 DXS655404:DXS655433 EHO655404:EHO655433 ERK655404:ERK655433 FBG655404:FBG655433 FLC655404:FLC655433 FUY655404:FUY655433 GEU655404:GEU655433 GOQ655404:GOQ655433 GYM655404:GYM655433 HII655404:HII655433 HSE655404:HSE655433 ICA655404:ICA655433 ILW655404:ILW655433 IVS655404:IVS655433 JFO655404:JFO655433 JPK655404:JPK655433 JZG655404:JZG655433 KJC655404:KJC655433 KSY655404:KSY655433 LCU655404:LCU655433 LMQ655404:LMQ655433 LWM655404:LWM655433 MGI655404:MGI655433 MQE655404:MQE655433 NAA655404:NAA655433 NJW655404:NJW655433 NTS655404:NTS655433 ODO655404:ODO655433 ONK655404:ONK655433 OXG655404:OXG655433 PHC655404:PHC655433 PQY655404:PQY655433 QAU655404:QAU655433 QKQ655404:QKQ655433 QUM655404:QUM655433 REI655404:REI655433 ROE655404:ROE655433 RYA655404:RYA655433 SHW655404:SHW655433 SRS655404:SRS655433 TBO655404:TBO655433 TLK655404:TLK655433 TVG655404:TVG655433 UFC655404:UFC655433 UOY655404:UOY655433 UYU655404:UYU655433 VIQ655404:VIQ655433 VSM655404:VSM655433 WCI655404:WCI655433 WME655404:WME655433 WWA655404:WWA655433 K720940:K720969 JO720940:JO720969 TK720940:TK720969 ADG720940:ADG720969 ANC720940:ANC720969 AWY720940:AWY720969 BGU720940:BGU720969 BQQ720940:BQQ720969 CAM720940:CAM720969 CKI720940:CKI720969 CUE720940:CUE720969 DEA720940:DEA720969 DNW720940:DNW720969 DXS720940:DXS720969 EHO720940:EHO720969 ERK720940:ERK720969 FBG720940:FBG720969 FLC720940:FLC720969 FUY720940:FUY720969 GEU720940:GEU720969 GOQ720940:GOQ720969 GYM720940:GYM720969 HII720940:HII720969 HSE720940:HSE720969 ICA720940:ICA720969 ILW720940:ILW720969 IVS720940:IVS720969 JFO720940:JFO720969 JPK720940:JPK720969 JZG720940:JZG720969 KJC720940:KJC720969 KSY720940:KSY720969 LCU720940:LCU720969 LMQ720940:LMQ720969 LWM720940:LWM720969 MGI720940:MGI720969 MQE720940:MQE720969 NAA720940:NAA720969 NJW720940:NJW720969 NTS720940:NTS720969 ODO720940:ODO720969 ONK720940:ONK720969 OXG720940:OXG720969 PHC720940:PHC720969 PQY720940:PQY720969 QAU720940:QAU720969 QKQ720940:QKQ720969 QUM720940:QUM720969 REI720940:REI720969 ROE720940:ROE720969 RYA720940:RYA720969 SHW720940:SHW720969 SRS720940:SRS720969 TBO720940:TBO720969 TLK720940:TLK720969 TVG720940:TVG720969 UFC720940:UFC720969 UOY720940:UOY720969 UYU720940:UYU720969 VIQ720940:VIQ720969 VSM720940:VSM720969 WCI720940:WCI720969 WME720940:WME720969 WWA720940:WWA720969 K786476:K786505 JO786476:JO786505 TK786476:TK786505 ADG786476:ADG786505 ANC786476:ANC786505 AWY786476:AWY786505 BGU786476:BGU786505 BQQ786476:BQQ786505 CAM786476:CAM786505 CKI786476:CKI786505 CUE786476:CUE786505 DEA786476:DEA786505 DNW786476:DNW786505 DXS786476:DXS786505 EHO786476:EHO786505 ERK786476:ERK786505 FBG786476:FBG786505 FLC786476:FLC786505 FUY786476:FUY786505 GEU786476:GEU786505 GOQ786476:GOQ786505 GYM786476:GYM786505 HII786476:HII786505 HSE786476:HSE786505 ICA786476:ICA786505 ILW786476:ILW786505 IVS786476:IVS786505 JFO786476:JFO786505 JPK786476:JPK786505 JZG786476:JZG786505 KJC786476:KJC786505 KSY786476:KSY786505 LCU786476:LCU786505 LMQ786476:LMQ786505 LWM786476:LWM786505 MGI786476:MGI786505 MQE786476:MQE786505 NAA786476:NAA786505 NJW786476:NJW786505 NTS786476:NTS786505 ODO786476:ODO786505 ONK786476:ONK786505 OXG786476:OXG786505 PHC786476:PHC786505 PQY786476:PQY786505 QAU786476:QAU786505 QKQ786476:QKQ786505 QUM786476:QUM786505 REI786476:REI786505 ROE786476:ROE786505 RYA786476:RYA786505 SHW786476:SHW786505 SRS786476:SRS786505 TBO786476:TBO786505 TLK786476:TLK786505 TVG786476:TVG786505 UFC786476:UFC786505 UOY786476:UOY786505 UYU786476:UYU786505 VIQ786476:VIQ786505 VSM786476:VSM786505 WCI786476:WCI786505 WME786476:WME786505 WWA786476:WWA786505 K852012:K852041 JO852012:JO852041 TK852012:TK852041 ADG852012:ADG852041 ANC852012:ANC852041 AWY852012:AWY852041 BGU852012:BGU852041 BQQ852012:BQQ852041 CAM852012:CAM852041 CKI852012:CKI852041 CUE852012:CUE852041 DEA852012:DEA852041 DNW852012:DNW852041 DXS852012:DXS852041 EHO852012:EHO852041 ERK852012:ERK852041 FBG852012:FBG852041 FLC852012:FLC852041 FUY852012:FUY852041 GEU852012:GEU852041 GOQ852012:GOQ852041 GYM852012:GYM852041 HII852012:HII852041 HSE852012:HSE852041 ICA852012:ICA852041 ILW852012:ILW852041 IVS852012:IVS852041 JFO852012:JFO852041 JPK852012:JPK852041 JZG852012:JZG852041 KJC852012:KJC852041 KSY852012:KSY852041 LCU852012:LCU852041 LMQ852012:LMQ852041 LWM852012:LWM852041 MGI852012:MGI852041 MQE852012:MQE852041 NAA852012:NAA852041 NJW852012:NJW852041 NTS852012:NTS852041 ODO852012:ODO852041 ONK852012:ONK852041 OXG852012:OXG852041 PHC852012:PHC852041 PQY852012:PQY852041 QAU852012:QAU852041 QKQ852012:QKQ852041 QUM852012:QUM852041 REI852012:REI852041 ROE852012:ROE852041 RYA852012:RYA852041 SHW852012:SHW852041 SRS852012:SRS852041 TBO852012:TBO852041 TLK852012:TLK852041 TVG852012:TVG852041 UFC852012:UFC852041 UOY852012:UOY852041 UYU852012:UYU852041 VIQ852012:VIQ852041 VSM852012:VSM852041 WCI852012:WCI852041 WME852012:WME852041 WWA852012:WWA852041 K917548:K917577 JO917548:JO917577 TK917548:TK917577 ADG917548:ADG917577 ANC917548:ANC917577 AWY917548:AWY917577 BGU917548:BGU917577 BQQ917548:BQQ917577 CAM917548:CAM917577 CKI917548:CKI917577 CUE917548:CUE917577 DEA917548:DEA917577 DNW917548:DNW917577 DXS917548:DXS917577 EHO917548:EHO917577 ERK917548:ERK917577 FBG917548:FBG917577 FLC917548:FLC917577 FUY917548:FUY917577 GEU917548:GEU917577 GOQ917548:GOQ917577 GYM917548:GYM917577 HII917548:HII917577 HSE917548:HSE917577 ICA917548:ICA917577 ILW917548:ILW917577 IVS917548:IVS917577 JFO917548:JFO917577 JPK917548:JPK917577 JZG917548:JZG917577 KJC917548:KJC917577 KSY917548:KSY917577 LCU917548:LCU917577 LMQ917548:LMQ917577 LWM917548:LWM917577 MGI917548:MGI917577 MQE917548:MQE917577 NAA917548:NAA917577 NJW917548:NJW917577 NTS917548:NTS917577 ODO917548:ODO917577 ONK917548:ONK917577 OXG917548:OXG917577 PHC917548:PHC917577 PQY917548:PQY917577 QAU917548:QAU917577 QKQ917548:QKQ917577 QUM917548:QUM917577 REI917548:REI917577 ROE917548:ROE917577 RYA917548:RYA917577 SHW917548:SHW917577 SRS917548:SRS917577 TBO917548:TBO917577 TLK917548:TLK917577 TVG917548:TVG917577 UFC917548:UFC917577 UOY917548:UOY917577 UYU917548:UYU917577 VIQ917548:VIQ917577 VSM917548:VSM917577 WCI917548:WCI917577 WME917548:WME917577 WWA917548:WWA917577 K983084:K983113 JO983084:JO983113 TK983084:TK983113 ADG983084:ADG983113 ANC983084:ANC983113 AWY983084:AWY983113 BGU983084:BGU983113 BQQ983084:BQQ983113 CAM983084:CAM983113 CKI983084:CKI983113 CUE983084:CUE983113 DEA983084:DEA983113 DNW983084:DNW983113 DXS983084:DXS983113 EHO983084:EHO983113 ERK983084:ERK983113 FBG983084:FBG983113 FLC983084:FLC983113 FUY983084:FUY983113 GEU983084:GEU983113 GOQ983084:GOQ983113 GYM983084:GYM983113 HII983084:HII983113 HSE983084:HSE983113 ICA983084:ICA983113 ILW983084:ILW983113 IVS983084:IVS983113 JFO983084:JFO983113 JPK983084:JPK983113 JZG983084:JZG983113 KJC983084:KJC983113 KSY983084:KSY983113 LCU983084:LCU983113 LMQ983084:LMQ983113 LWM983084:LWM983113 MGI983084:MGI983113 MQE983084:MQE983113 NAA983084:NAA983113 NJW983084:NJW983113 NTS983084:NTS983113 ODO983084:ODO983113 ONK983084:ONK983113 OXG983084:OXG983113 PHC983084:PHC983113 PQY983084:PQY983113 QAU983084:QAU983113 QKQ983084:QKQ983113 QUM983084:QUM983113 REI983084:REI983113 ROE983084:ROE983113 RYA983084:RYA983113 SHW983084:SHW983113 SRS983084:SRS983113 TBO983084:TBO983113 TLK983084:TLK983113 TVG983084:TVG983113 UFC983084:UFC983113 UOY983084:UOY983113 UYU983084:UYU983113 VIQ983084:VIQ983113 VSM983084:VSM983113 WCI983084:WCI983113 WME983084:WME983113 WWA983084:WWA983113 IX65580:IX65612 ST65580:ST65612 ACP65580:ACP65612 AML65580:AML65612 AWH65580:AWH65612 BGD65580:BGD65612 BPZ65580:BPZ65612 BZV65580:BZV65612 CJR65580:CJR65612 CTN65580:CTN65612 DDJ65580:DDJ65612 DNF65580:DNF65612 DXB65580:DXB65612 EGX65580:EGX65612 EQT65580:EQT65612 FAP65580:FAP65612 FKL65580:FKL65612 FUH65580:FUH65612 GED65580:GED65612 GNZ65580:GNZ65612 GXV65580:GXV65612 HHR65580:HHR65612 HRN65580:HRN65612 IBJ65580:IBJ65612 ILF65580:ILF65612 IVB65580:IVB65612 JEX65580:JEX65612 JOT65580:JOT65612 JYP65580:JYP65612 KIL65580:KIL65612 KSH65580:KSH65612 LCD65580:LCD65612 LLZ65580:LLZ65612 LVV65580:LVV65612 MFR65580:MFR65612 MPN65580:MPN65612 MZJ65580:MZJ65612 NJF65580:NJF65612 NTB65580:NTB65612 OCX65580:OCX65612 OMT65580:OMT65612 OWP65580:OWP65612 PGL65580:PGL65612 PQH65580:PQH65612 QAD65580:QAD65612 QJZ65580:QJZ65612 QTV65580:QTV65612 RDR65580:RDR65612 RNN65580:RNN65612 RXJ65580:RXJ65612 SHF65580:SHF65612 SRB65580:SRB65612 TAX65580:TAX65612 TKT65580:TKT65612 TUP65580:TUP65612 UEL65580:UEL65612 UOH65580:UOH65612 UYD65580:UYD65612 VHZ65580:VHZ65612 VRV65580:VRV65612 WBR65580:WBR65612 WLN65580:WLN65612 WVJ65580:WVJ65612 IX131116:IX131148 ST131116:ST131148 ACP131116:ACP131148 AML131116:AML131148 AWH131116:AWH131148 BGD131116:BGD131148 BPZ131116:BPZ131148 BZV131116:BZV131148 CJR131116:CJR131148 CTN131116:CTN131148 DDJ131116:DDJ131148 DNF131116:DNF131148 DXB131116:DXB131148 EGX131116:EGX131148 EQT131116:EQT131148 FAP131116:FAP131148 FKL131116:FKL131148 FUH131116:FUH131148 GED131116:GED131148 GNZ131116:GNZ131148 GXV131116:GXV131148 HHR131116:HHR131148 HRN131116:HRN131148 IBJ131116:IBJ131148 ILF131116:ILF131148 IVB131116:IVB131148 JEX131116:JEX131148 JOT131116:JOT131148 JYP131116:JYP131148 KIL131116:KIL131148 KSH131116:KSH131148 LCD131116:LCD131148 LLZ131116:LLZ131148 LVV131116:LVV131148 MFR131116:MFR131148 MPN131116:MPN131148 MZJ131116:MZJ131148 NJF131116:NJF131148 NTB131116:NTB131148 OCX131116:OCX131148 OMT131116:OMT131148 OWP131116:OWP131148 PGL131116:PGL131148 PQH131116:PQH131148 QAD131116:QAD131148 QJZ131116:QJZ131148 QTV131116:QTV131148 RDR131116:RDR131148 RNN131116:RNN131148 RXJ131116:RXJ131148 SHF131116:SHF131148 SRB131116:SRB131148 TAX131116:TAX131148 TKT131116:TKT131148 TUP131116:TUP131148 UEL131116:UEL131148 UOH131116:UOH131148 UYD131116:UYD131148 VHZ131116:VHZ131148 VRV131116:VRV131148 WBR131116:WBR131148 WLN131116:WLN131148 WVJ131116:WVJ131148 IX196652:IX196684 ST196652:ST196684 ACP196652:ACP196684 AML196652:AML196684 AWH196652:AWH196684 BGD196652:BGD196684 BPZ196652:BPZ196684 BZV196652:BZV196684 CJR196652:CJR196684 CTN196652:CTN196684 DDJ196652:DDJ196684 DNF196652:DNF196684 DXB196652:DXB196684 EGX196652:EGX196684 EQT196652:EQT196684 FAP196652:FAP196684 FKL196652:FKL196684 FUH196652:FUH196684 GED196652:GED196684 GNZ196652:GNZ196684 GXV196652:GXV196684 HHR196652:HHR196684 HRN196652:HRN196684 IBJ196652:IBJ196684 ILF196652:ILF196684 IVB196652:IVB196684 JEX196652:JEX196684 JOT196652:JOT196684 JYP196652:JYP196684 KIL196652:KIL196684 KSH196652:KSH196684 LCD196652:LCD196684 LLZ196652:LLZ196684 LVV196652:LVV196684 MFR196652:MFR196684 MPN196652:MPN196684 MZJ196652:MZJ196684 NJF196652:NJF196684 NTB196652:NTB196684 OCX196652:OCX196684 OMT196652:OMT196684 OWP196652:OWP196684 PGL196652:PGL196684 PQH196652:PQH196684 QAD196652:QAD196684 QJZ196652:QJZ196684 QTV196652:QTV196684 RDR196652:RDR196684 RNN196652:RNN196684 RXJ196652:RXJ196684 SHF196652:SHF196684 SRB196652:SRB196684 TAX196652:TAX196684 TKT196652:TKT196684 TUP196652:TUP196684 UEL196652:UEL196684 UOH196652:UOH196684 UYD196652:UYD196684 VHZ196652:VHZ196684 VRV196652:VRV196684 WBR196652:WBR196684 WLN196652:WLN196684 WVJ196652:WVJ196684 IX262188:IX262220 ST262188:ST262220 ACP262188:ACP262220 AML262188:AML262220 AWH262188:AWH262220 BGD262188:BGD262220 BPZ262188:BPZ262220 BZV262188:BZV262220 CJR262188:CJR262220 CTN262188:CTN262220 DDJ262188:DDJ262220 DNF262188:DNF262220 DXB262188:DXB262220 EGX262188:EGX262220 EQT262188:EQT262220 FAP262188:FAP262220 FKL262188:FKL262220 FUH262188:FUH262220 GED262188:GED262220 GNZ262188:GNZ262220 GXV262188:GXV262220 HHR262188:HHR262220 HRN262188:HRN262220 IBJ262188:IBJ262220 ILF262188:ILF262220 IVB262188:IVB262220 JEX262188:JEX262220 JOT262188:JOT262220 JYP262188:JYP262220 KIL262188:KIL262220 KSH262188:KSH262220 LCD262188:LCD262220 LLZ262188:LLZ262220 LVV262188:LVV262220 MFR262188:MFR262220 MPN262188:MPN262220 MZJ262188:MZJ262220 NJF262188:NJF262220 NTB262188:NTB262220 OCX262188:OCX262220 OMT262188:OMT262220 OWP262188:OWP262220 PGL262188:PGL262220 PQH262188:PQH262220 QAD262188:QAD262220 QJZ262188:QJZ262220 QTV262188:QTV262220 RDR262188:RDR262220 RNN262188:RNN262220 RXJ262188:RXJ262220 SHF262188:SHF262220 SRB262188:SRB262220 TAX262188:TAX262220 TKT262188:TKT262220 TUP262188:TUP262220 UEL262188:UEL262220 UOH262188:UOH262220 UYD262188:UYD262220 VHZ262188:VHZ262220 VRV262188:VRV262220 WBR262188:WBR262220 WLN262188:WLN262220 WVJ262188:WVJ262220 IX327724:IX327756 ST327724:ST327756 ACP327724:ACP327756 AML327724:AML327756 AWH327724:AWH327756 BGD327724:BGD327756 BPZ327724:BPZ327756 BZV327724:BZV327756 CJR327724:CJR327756 CTN327724:CTN327756 DDJ327724:DDJ327756 DNF327724:DNF327756 DXB327724:DXB327756 EGX327724:EGX327756 EQT327724:EQT327756 FAP327724:FAP327756 FKL327724:FKL327756 FUH327724:FUH327756 GED327724:GED327756 GNZ327724:GNZ327756 GXV327724:GXV327756 HHR327724:HHR327756 HRN327724:HRN327756 IBJ327724:IBJ327756 ILF327724:ILF327756 IVB327724:IVB327756 JEX327724:JEX327756 JOT327724:JOT327756 JYP327724:JYP327756 KIL327724:KIL327756 KSH327724:KSH327756 LCD327724:LCD327756 LLZ327724:LLZ327756 LVV327724:LVV327756 MFR327724:MFR327756 MPN327724:MPN327756 MZJ327724:MZJ327756 NJF327724:NJF327756 NTB327724:NTB327756 OCX327724:OCX327756 OMT327724:OMT327756 OWP327724:OWP327756 PGL327724:PGL327756 PQH327724:PQH327756 QAD327724:QAD327756 QJZ327724:QJZ327756 QTV327724:QTV327756 RDR327724:RDR327756 RNN327724:RNN327756 RXJ327724:RXJ327756 SHF327724:SHF327756 SRB327724:SRB327756 TAX327724:TAX327756 TKT327724:TKT327756 TUP327724:TUP327756 UEL327724:UEL327756 UOH327724:UOH327756 UYD327724:UYD327756 VHZ327724:VHZ327756 VRV327724:VRV327756 WBR327724:WBR327756 WLN327724:WLN327756 WVJ327724:WVJ327756 IX393260:IX393292 ST393260:ST393292 ACP393260:ACP393292 AML393260:AML393292 AWH393260:AWH393292 BGD393260:BGD393292 BPZ393260:BPZ393292 BZV393260:BZV393292 CJR393260:CJR393292 CTN393260:CTN393292 DDJ393260:DDJ393292 DNF393260:DNF393292 DXB393260:DXB393292 EGX393260:EGX393292 EQT393260:EQT393292 FAP393260:FAP393292 FKL393260:FKL393292 FUH393260:FUH393292 GED393260:GED393292 GNZ393260:GNZ393292 GXV393260:GXV393292 HHR393260:HHR393292 HRN393260:HRN393292 IBJ393260:IBJ393292 ILF393260:ILF393292 IVB393260:IVB393292 JEX393260:JEX393292 JOT393260:JOT393292 JYP393260:JYP393292 KIL393260:KIL393292 KSH393260:KSH393292 LCD393260:LCD393292 LLZ393260:LLZ393292 LVV393260:LVV393292 MFR393260:MFR393292 MPN393260:MPN393292 MZJ393260:MZJ393292 NJF393260:NJF393292 NTB393260:NTB393292 OCX393260:OCX393292 OMT393260:OMT393292 OWP393260:OWP393292 PGL393260:PGL393292 PQH393260:PQH393292 QAD393260:QAD393292 QJZ393260:QJZ393292 QTV393260:QTV393292 RDR393260:RDR393292 RNN393260:RNN393292 RXJ393260:RXJ393292 SHF393260:SHF393292 SRB393260:SRB393292 TAX393260:TAX393292 TKT393260:TKT393292 TUP393260:TUP393292 UEL393260:UEL393292 UOH393260:UOH393292 UYD393260:UYD393292 VHZ393260:VHZ393292 VRV393260:VRV393292 WBR393260:WBR393292 WLN393260:WLN393292 WVJ393260:WVJ393292 IX458796:IX458828 ST458796:ST458828 ACP458796:ACP458828 AML458796:AML458828 AWH458796:AWH458828 BGD458796:BGD458828 BPZ458796:BPZ458828 BZV458796:BZV458828 CJR458796:CJR458828 CTN458796:CTN458828 DDJ458796:DDJ458828 DNF458796:DNF458828 DXB458796:DXB458828 EGX458796:EGX458828 EQT458796:EQT458828 FAP458796:FAP458828 FKL458796:FKL458828 FUH458796:FUH458828 GED458796:GED458828 GNZ458796:GNZ458828 GXV458796:GXV458828 HHR458796:HHR458828 HRN458796:HRN458828 IBJ458796:IBJ458828 ILF458796:ILF458828 IVB458796:IVB458828 JEX458796:JEX458828 JOT458796:JOT458828 JYP458796:JYP458828 KIL458796:KIL458828 KSH458796:KSH458828 LCD458796:LCD458828 LLZ458796:LLZ458828 LVV458796:LVV458828 MFR458796:MFR458828 MPN458796:MPN458828 MZJ458796:MZJ458828 NJF458796:NJF458828 NTB458796:NTB458828 OCX458796:OCX458828 OMT458796:OMT458828 OWP458796:OWP458828 PGL458796:PGL458828 PQH458796:PQH458828 QAD458796:QAD458828 QJZ458796:QJZ458828 QTV458796:QTV458828 RDR458796:RDR458828 RNN458796:RNN458828 RXJ458796:RXJ458828 SHF458796:SHF458828 SRB458796:SRB458828 TAX458796:TAX458828 TKT458796:TKT458828 TUP458796:TUP458828 UEL458796:UEL458828 UOH458796:UOH458828 UYD458796:UYD458828 VHZ458796:VHZ458828 VRV458796:VRV458828 WBR458796:WBR458828 WLN458796:WLN458828 WVJ458796:WVJ458828 IX524332:IX524364 ST524332:ST524364 ACP524332:ACP524364 AML524332:AML524364 AWH524332:AWH524364 BGD524332:BGD524364 BPZ524332:BPZ524364 BZV524332:BZV524364 CJR524332:CJR524364 CTN524332:CTN524364 DDJ524332:DDJ524364 DNF524332:DNF524364 DXB524332:DXB524364 EGX524332:EGX524364 EQT524332:EQT524364 FAP524332:FAP524364 FKL524332:FKL524364 FUH524332:FUH524364 GED524332:GED524364 GNZ524332:GNZ524364 GXV524332:GXV524364 HHR524332:HHR524364 HRN524332:HRN524364 IBJ524332:IBJ524364 ILF524332:ILF524364 IVB524332:IVB524364 JEX524332:JEX524364 JOT524332:JOT524364 JYP524332:JYP524364 KIL524332:KIL524364 KSH524332:KSH524364 LCD524332:LCD524364 LLZ524332:LLZ524364 LVV524332:LVV524364 MFR524332:MFR524364 MPN524332:MPN524364 MZJ524332:MZJ524364 NJF524332:NJF524364 NTB524332:NTB524364 OCX524332:OCX524364 OMT524332:OMT524364 OWP524332:OWP524364 PGL524332:PGL524364 PQH524332:PQH524364 QAD524332:QAD524364 QJZ524332:QJZ524364 QTV524332:QTV524364 RDR524332:RDR524364 RNN524332:RNN524364 RXJ524332:RXJ524364 SHF524332:SHF524364 SRB524332:SRB524364 TAX524332:TAX524364 TKT524332:TKT524364 TUP524332:TUP524364 UEL524332:UEL524364 UOH524332:UOH524364 UYD524332:UYD524364 VHZ524332:VHZ524364 VRV524332:VRV524364 WBR524332:WBR524364 WLN524332:WLN524364 WVJ524332:WVJ524364 IX589868:IX589900 ST589868:ST589900 ACP589868:ACP589900 AML589868:AML589900 AWH589868:AWH589900 BGD589868:BGD589900 BPZ589868:BPZ589900 BZV589868:BZV589900 CJR589868:CJR589900 CTN589868:CTN589900 DDJ589868:DDJ589900 DNF589868:DNF589900 DXB589868:DXB589900 EGX589868:EGX589900 EQT589868:EQT589900 FAP589868:FAP589900 FKL589868:FKL589900 FUH589868:FUH589900 GED589868:GED589900 GNZ589868:GNZ589900 GXV589868:GXV589900 HHR589868:HHR589900 HRN589868:HRN589900 IBJ589868:IBJ589900 ILF589868:ILF589900 IVB589868:IVB589900 JEX589868:JEX589900 JOT589868:JOT589900 JYP589868:JYP589900 KIL589868:KIL589900 KSH589868:KSH589900 LCD589868:LCD589900 LLZ589868:LLZ589900 LVV589868:LVV589900 MFR589868:MFR589900 MPN589868:MPN589900 MZJ589868:MZJ589900 NJF589868:NJF589900 NTB589868:NTB589900 OCX589868:OCX589900 OMT589868:OMT589900 OWP589868:OWP589900 PGL589868:PGL589900 PQH589868:PQH589900 QAD589868:QAD589900 QJZ589868:QJZ589900 QTV589868:QTV589900 RDR589868:RDR589900 RNN589868:RNN589900 RXJ589868:RXJ589900 SHF589868:SHF589900 SRB589868:SRB589900 TAX589868:TAX589900 TKT589868:TKT589900 TUP589868:TUP589900 UEL589868:UEL589900 UOH589868:UOH589900 UYD589868:UYD589900 VHZ589868:VHZ589900 VRV589868:VRV589900 WBR589868:WBR589900 WLN589868:WLN589900 WVJ589868:WVJ589900 IX655404:IX655436 ST655404:ST655436 ACP655404:ACP655436 AML655404:AML655436 AWH655404:AWH655436 BGD655404:BGD655436 BPZ655404:BPZ655436 BZV655404:BZV655436 CJR655404:CJR655436 CTN655404:CTN655436 DDJ655404:DDJ655436 DNF655404:DNF655436 DXB655404:DXB655436 EGX655404:EGX655436 EQT655404:EQT655436 FAP655404:FAP655436 FKL655404:FKL655436 FUH655404:FUH655436 GED655404:GED655436 GNZ655404:GNZ655436 GXV655404:GXV655436 HHR655404:HHR655436 HRN655404:HRN655436 IBJ655404:IBJ655436 ILF655404:ILF655436 IVB655404:IVB655436 JEX655404:JEX655436 JOT655404:JOT655436 JYP655404:JYP655436 KIL655404:KIL655436 KSH655404:KSH655436 LCD655404:LCD655436 LLZ655404:LLZ655436 LVV655404:LVV655436 MFR655404:MFR655436 MPN655404:MPN655436 MZJ655404:MZJ655436 NJF655404:NJF655436 NTB655404:NTB655436 OCX655404:OCX655436 OMT655404:OMT655436 OWP655404:OWP655436 PGL655404:PGL655436 PQH655404:PQH655436 QAD655404:QAD655436 QJZ655404:QJZ655436 QTV655404:QTV655436 RDR655404:RDR655436 RNN655404:RNN655436 RXJ655404:RXJ655436 SHF655404:SHF655436 SRB655404:SRB655436 TAX655404:TAX655436 TKT655404:TKT655436 TUP655404:TUP655436 UEL655404:UEL655436 UOH655404:UOH655436 UYD655404:UYD655436 VHZ655404:VHZ655436 VRV655404:VRV655436 WBR655404:WBR655436 WLN655404:WLN655436 WVJ655404:WVJ655436 IX720940:IX720972 ST720940:ST720972 ACP720940:ACP720972 AML720940:AML720972 AWH720940:AWH720972 BGD720940:BGD720972 BPZ720940:BPZ720972 BZV720940:BZV720972 CJR720940:CJR720972 CTN720940:CTN720972 DDJ720940:DDJ720972 DNF720940:DNF720972 DXB720940:DXB720972 EGX720940:EGX720972 EQT720940:EQT720972 FAP720940:FAP720972 FKL720940:FKL720972 FUH720940:FUH720972 GED720940:GED720972 GNZ720940:GNZ720972 GXV720940:GXV720972 HHR720940:HHR720972 HRN720940:HRN720972 IBJ720940:IBJ720972 ILF720940:ILF720972 IVB720940:IVB720972 JEX720940:JEX720972 JOT720940:JOT720972 JYP720940:JYP720972 KIL720940:KIL720972 KSH720940:KSH720972 LCD720940:LCD720972 LLZ720940:LLZ720972 LVV720940:LVV720972 MFR720940:MFR720972 MPN720940:MPN720972 MZJ720940:MZJ720972 NJF720940:NJF720972 NTB720940:NTB720972 OCX720940:OCX720972 OMT720940:OMT720972 OWP720940:OWP720972 PGL720940:PGL720972 PQH720940:PQH720972 QAD720940:QAD720972 QJZ720940:QJZ720972 QTV720940:QTV720972 RDR720940:RDR720972 RNN720940:RNN720972 RXJ720940:RXJ720972 SHF720940:SHF720972 SRB720940:SRB720972 TAX720940:TAX720972 TKT720940:TKT720972 TUP720940:TUP720972 UEL720940:UEL720972 UOH720940:UOH720972 UYD720940:UYD720972 VHZ720940:VHZ720972 VRV720940:VRV720972 WBR720940:WBR720972 WLN720940:WLN720972 WVJ720940:WVJ720972 IX786476:IX786508 ST786476:ST786508 ACP786476:ACP786508 AML786476:AML786508 AWH786476:AWH786508 BGD786476:BGD786508 BPZ786476:BPZ786508 BZV786476:BZV786508 CJR786476:CJR786508 CTN786476:CTN786508 DDJ786476:DDJ786508 DNF786476:DNF786508 DXB786476:DXB786508 EGX786476:EGX786508 EQT786476:EQT786508 FAP786476:FAP786508 FKL786476:FKL786508 FUH786476:FUH786508 GED786476:GED786508 GNZ786476:GNZ786508 GXV786476:GXV786508 HHR786476:HHR786508 HRN786476:HRN786508 IBJ786476:IBJ786508 ILF786476:ILF786508 IVB786476:IVB786508 JEX786476:JEX786508 JOT786476:JOT786508 JYP786476:JYP786508 KIL786476:KIL786508 KSH786476:KSH786508 LCD786476:LCD786508 LLZ786476:LLZ786508 LVV786476:LVV786508 MFR786476:MFR786508 MPN786476:MPN786508 MZJ786476:MZJ786508 NJF786476:NJF786508 NTB786476:NTB786508 OCX786476:OCX786508 OMT786476:OMT786508 OWP786476:OWP786508 PGL786476:PGL786508 PQH786476:PQH786508 QAD786476:QAD786508 QJZ786476:QJZ786508 QTV786476:QTV786508 RDR786476:RDR786508 RNN786476:RNN786508 RXJ786476:RXJ786508 SHF786476:SHF786508 SRB786476:SRB786508 TAX786476:TAX786508 TKT786476:TKT786508 TUP786476:TUP786508 UEL786476:UEL786508 UOH786476:UOH786508 UYD786476:UYD786508 VHZ786476:VHZ786508 VRV786476:VRV786508 WBR786476:WBR786508 WLN786476:WLN786508 WVJ786476:WVJ786508 IX852012:IX852044 ST852012:ST852044 ACP852012:ACP852044 AML852012:AML852044 AWH852012:AWH852044 BGD852012:BGD852044 BPZ852012:BPZ852044 BZV852012:BZV852044 CJR852012:CJR852044 CTN852012:CTN852044 DDJ852012:DDJ852044 DNF852012:DNF852044 DXB852012:DXB852044 EGX852012:EGX852044 EQT852012:EQT852044 FAP852012:FAP852044 FKL852012:FKL852044 FUH852012:FUH852044 GED852012:GED852044 GNZ852012:GNZ852044 GXV852012:GXV852044 HHR852012:HHR852044 HRN852012:HRN852044 IBJ852012:IBJ852044 ILF852012:ILF852044 IVB852012:IVB852044 JEX852012:JEX852044 JOT852012:JOT852044 JYP852012:JYP852044 KIL852012:KIL852044 KSH852012:KSH852044 LCD852012:LCD852044 LLZ852012:LLZ852044 LVV852012:LVV852044 MFR852012:MFR852044 MPN852012:MPN852044 MZJ852012:MZJ852044 NJF852012:NJF852044 NTB852012:NTB852044 OCX852012:OCX852044 OMT852012:OMT852044 OWP852012:OWP852044 PGL852012:PGL852044 PQH852012:PQH852044 QAD852012:QAD852044 QJZ852012:QJZ852044 QTV852012:QTV852044 RDR852012:RDR852044 RNN852012:RNN852044 RXJ852012:RXJ852044 SHF852012:SHF852044 SRB852012:SRB852044 TAX852012:TAX852044 TKT852012:TKT852044 TUP852012:TUP852044 UEL852012:UEL852044 UOH852012:UOH852044 UYD852012:UYD852044 VHZ852012:VHZ852044 VRV852012:VRV852044 WBR852012:WBR852044 WLN852012:WLN852044 WVJ852012:WVJ852044 IX917548:IX917580 ST917548:ST917580 ACP917548:ACP917580 AML917548:AML917580 AWH917548:AWH917580 BGD917548:BGD917580 BPZ917548:BPZ917580 BZV917548:BZV917580 CJR917548:CJR917580 CTN917548:CTN917580 DDJ917548:DDJ917580 DNF917548:DNF917580 DXB917548:DXB917580 EGX917548:EGX917580 EQT917548:EQT917580 FAP917548:FAP917580 FKL917548:FKL917580 FUH917548:FUH917580 GED917548:GED917580 GNZ917548:GNZ917580 GXV917548:GXV917580 HHR917548:HHR917580 HRN917548:HRN917580 IBJ917548:IBJ917580 ILF917548:ILF917580 IVB917548:IVB917580 JEX917548:JEX917580 JOT917548:JOT917580 JYP917548:JYP917580 KIL917548:KIL917580 KSH917548:KSH917580 LCD917548:LCD917580 LLZ917548:LLZ917580 LVV917548:LVV917580 MFR917548:MFR917580 MPN917548:MPN917580 MZJ917548:MZJ917580 NJF917548:NJF917580 NTB917548:NTB917580 OCX917548:OCX917580 OMT917548:OMT917580 OWP917548:OWP917580 PGL917548:PGL917580 PQH917548:PQH917580 QAD917548:QAD917580 QJZ917548:QJZ917580 QTV917548:QTV917580 RDR917548:RDR917580 RNN917548:RNN917580 RXJ917548:RXJ917580 SHF917548:SHF917580 SRB917548:SRB917580 TAX917548:TAX917580 TKT917548:TKT917580 TUP917548:TUP917580 UEL917548:UEL917580 UOH917548:UOH917580 UYD917548:UYD917580 VHZ917548:VHZ917580 VRV917548:VRV917580 WBR917548:WBR917580 WLN917548:WLN917580 WVJ917548:WVJ917580 IX983084:IX983116 ST983084:ST983116 ACP983084:ACP983116 AML983084:AML983116 AWH983084:AWH983116 BGD983084:BGD983116 BPZ983084:BPZ983116 BZV983084:BZV983116 CJR983084:CJR983116 CTN983084:CTN983116 DDJ983084:DDJ983116 DNF983084:DNF983116 DXB983084:DXB983116 EGX983084:EGX983116 EQT983084:EQT983116 FAP983084:FAP983116 FKL983084:FKL983116 FUH983084:FUH983116 GED983084:GED983116 GNZ983084:GNZ983116 GXV983084:GXV983116 HHR983084:HHR983116 HRN983084:HRN983116 IBJ983084:IBJ983116 ILF983084:ILF983116 IVB983084:IVB983116 JEX983084:JEX983116 JOT983084:JOT983116 JYP983084:JYP983116 KIL983084:KIL983116 KSH983084:KSH983116 LCD983084:LCD983116 LLZ983084:LLZ983116 LVV983084:LVV983116 MFR983084:MFR983116 MPN983084:MPN983116 MZJ983084:MZJ983116 NJF983084:NJF983116 NTB983084:NTB983116 OCX983084:OCX983116 OMT983084:OMT983116 OWP983084:OWP983116 PGL983084:PGL983116 PQH983084:PQH983116 QAD983084:QAD983116 QJZ983084:QJZ983116 QTV983084:QTV983116 RDR983084:RDR983116 RNN983084:RNN983116 RXJ983084:RXJ983116 SHF983084:SHF983116 SRB983084:SRB983116 TAX983084:TAX983116 TKT983084:TKT983116 TUP983084:TUP983116 UEL983084:UEL983116 UOH983084:UOH983116 UYD983084:UYD983116 VHZ983084:VHZ983116 VRV983084:VRV983116 WBR983084:WBR983116 WLN983084:WLN983116 WVJ983084:WVJ983116 WWA12:WWA56 WME12:WME56 WCI12:WCI56 VSM12:VSM56 VIQ12:VIQ56 UYU12:UYU56 UOY12:UOY56 UFC12:UFC56 TVG12:TVG56 TLK12:TLK56 TBO12:TBO56 SRS12:SRS56 SHW12:SHW56 RYA12:RYA56 ROE12:ROE56 REI12:REI56 QUM12:QUM56 QKQ12:QKQ56 QAU12:QAU56 PQY12:PQY56 PHC12:PHC56 OXG12:OXG56 ONK12:ONK56 ODO12:ODO56 NTS12:NTS56 NJW12:NJW56 NAA12:NAA56 MQE12:MQE56 MGI12:MGI56 LWM12:LWM56 LMQ12:LMQ56 LCU12:LCU56 KSY12:KSY56 KJC12:KJC56 JZG12:JZG56 JPK12:JPK56 JFO12:JFO56 IVS12:IVS56 ILW12:ILW56 ICA12:ICA56 HSE12:HSE56 HII12:HII56 GYM12:GYM56 GOQ12:GOQ56 GEU12:GEU56 FUY12:FUY56 FLC12:FLC56 FBG12:FBG56 ERK12:ERK56 EHO12:EHO56 DXS12:DXS56 DNW12:DNW56 DEA12:DEA56 CUE12:CUE56 CKI12:CKI56 CAM12:CAM56 BQQ12:BQQ56 BGU12:BGU56 AWY12:AWY56 ANC12:ANC56 ADG12:ADG56 TK12:TK56 JO12:JO56 K12:K56 K82:K126 WWA82:WWA126 WME82:WME126 WCI82:WCI126 VSM82:VSM126 VIQ82:VIQ126 UYU82:UYU126 UOY82:UOY126 UFC82:UFC126 TVG82:TVG126 TLK82:TLK126 TBO82:TBO126 SRS82:SRS126 SHW82:SHW126 RYA82:RYA126 ROE82:ROE126 REI82:REI126 QUM82:QUM126 QKQ82:QKQ126 QAU82:QAU126 PQY82:PQY126 PHC82:PHC126 OXG82:OXG126 ONK82:ONK126 ODO82:ODO126 NTS82:NTS126 NJW82:NJW126 NAA82:NAA126 MQE82:MQE126 MGI82:MGI126 LWM82:LWM126 LMQ82:LMQ126 LCU82:LCU126 KSY82:KSY126 KJC82:KJC126 JZG82:JZG126 JPK82:JPK126 JFO82:JFO126 IVS82:IVS126 ILW82:ILW126 ICA82:ICA126 HSE82:HSE126 HII82:HII126 GYM82:GYM126 GOQ82:GOQ126 GEU82:GEU126 FUY82:FUY126 FLC82:FLC126 FBG82:FBG126 ERK82:ERK126 EHO82:EHO126 DXS82:DXS126 DNW82:DNW126 DEA82:DEA126 CUE82:CUE126 CKI82:CKI126 CAM82:CAM126 BQQ82:BQQ126 BGU82:BGU126 AWY82:AWY126 ANC82:ANC126 ADG82:ADG126 TK82:TK126 IX12:IX60 ST12:ST60 ACP12:ACP60 AML12:AML60 AWH12:AWH60 BGD12:BGD60 BPZ12:BPZ60 BZV12:BZV60 CJR12:CJR60 CTN12:CTN60 DDJ12:DDJ60 DNF12:DNF60 DXB12:DXB60 EGX12:EGX60 EQT12:EQT60 FAP12:FAP60 FKL12:FKL60 FUH12:FUH60 GED12:GED60 GNZ12:GNZ60 GXV12:GXV60 HHR12:HHR60 HRN12:HRN60 IBJ12:IBJ60 ILF12:ILF60 IVB12:IVB60 JEX12:JEX60 JOT12:JOT60 JYP12:JYP60 KIL12:KIL60 KSH12:KSH60 LCD12:LCD60 LLZ12:LLZ60 LVV12:LVV60 MFR12:MFR60 MPN12:MPN60 MZJ12:MZJ60 NJF12:NJF60 NTB12:NTB60 OCX12:OCX60 OMT12:OMT60 OWP12:OWP60 PGL12:PGL60 PQH12:PQH60 QAD12:QAD60 QJZ12:QJZ60 QTV12:QTV60 RDR12:RDR60 RNN12:RNN60 RXJ12:RXJ60 SHF12:SHF60 SRB12:SRB60 TAX12:TAX60 TKT12:TKT60 TUP12:TUP60 UEL12:UEL60 UOH12:UOH60 UYD12:UYD60 VHZ12:VHZ60 VRV12:VRV60 WBR12:WBR60 WLN12:WLN60 WVJ12:WVJ60 JO82:JO126 IX128 ST128 ACP128 AML128 AWH128 BGD128 BPZ128 BZV128 CJR128 CTN128 DDJ128 DNF128 DXB128 EGX128 EQT128 FAP128 FKL128 FUH128 GED128 GNZ128 GXV128 HHR128 HRN128 IBJ128 ILF128 IVB128 JEX128 JOT128 JYP128 KIL128 KSH128 LCD128 LLZ128 LVV128 MFR128 MPN128 MZJ128 NJF128 NTB128 OCX128 OMT128 OWP128 PGL128 PQH128 QAD128 QJZ128 QTV128 RDR128 RNN128 RXJ128 SHF128 SRB128 TAX128 TKT128 TUP128 UEL128 UOH128 UYD128 VHZ128 VRV128 WBR128 WLN128 WVJ128">
      <formula1>"常勤,非常勤"</formula1>
    </dataValidation>
    <dataValidation type="list" showInputMessage="1" showErrorMessage="1" prompt="空白にする時は、「Delete」キーを押してください。" sqref="IZ73 SV73 ACR73 AMN73 AWJ73 BGF73 BQB73 BZX73 CJT73 CTP73 DDL73 DNH73 DXD73 EGZ73 EQV73 FAR73 FKN73 FUJ73 GEF73 GOB73 GXX73 HHT73 HRP73 IBL73 ILH73 IVD73 JEZ73 JOV73 JYR73 KIN73 KSJ73 LCF73 LMB73 LVX73 MFT73 MPP73 MZL73 NJH73 NTD73 OCZ73 OMV73 OWR73 PGN73 PQJ73 QAF73 QKB73 QTX73 RDT73 RNP73 RXL73 SHH73 SRD73 TAZ73 TKV73 TUR73 UEN73 UOJ73 UYF73 VIB73 VRX73 WBT73 WLP73 WVL73 IZ65624 SV65624 ACR65624 AMN65624 AWJ65624 BGF65624 BQB65624 BZX65624 CJT65624 CTP65624 DDL65624 DNH65624 DXD65624 EGZ65624 EQV65624 FAR65624 FKN65624 FUJ65624 GEF65624 GOB65624 GXX65624 HHT65624 HRP65624 IBL65624 ILH65624 IVD65624 JEZ65624 JOV65624 JYR65624 KIN65624 KSJ65624 LCF65624 LMB65624 LVX65624 MFT65624 MPP65624 MZL65624 NJH65624 NTD65624 OCZ65624 OMV65624 OWR65624 PGN65624 PQJ65624 QAF65624 QKB65624 QTX65624 RDT65624 RNP65624 RXL65624 SHH65624 SRD65624 TAZ65624 TKV65624 TUR65624 UEN65624 UOJ65624 UYF65624 VIB65624 VRX65624 WBT65624 WLP65624 WVL65624 IZ131160 SV131160 ACR131160 AMN131160 AWJ131160 BGF131160 BQB131160 BZX131160 CJT131160 CTP131160 DDL131160 DNH131160 DXD131160 EGZ131160 EQV131160 FAR131160 FKN131160 FUJ131160 GEF131160 GOB131160 GXX131160 HHT131160 HRP131160 IBL131160 ILH131160 IVD131160 JEZ131160 JOV131160 JYR131160 KIN131160 KSJ131160 LCF131160 LMB131160 LVX131160 MFT131160 MPP131160 MZL131160 NJH131160 NTD131160 OCZ131160 OMV131160 OWR131160 PGN131160 PQJ131160 QAF131160 QKB131160 QTX131160 RDT131160 RNP131160 RXL131160 SHH131160 SRD131160 TAZ131160 TKV131160 TUR131160 UEN131160 UOJ131160 UYF131160 VIB131160 VRX131160 WBT131160 WLP131160 WVL131160 IZ196696 SV196696 ACR196696 AMN196696 AWJ196696 BGF196696 BQB196696 BZX196696 CJT196696 CTP196696 DDL196696 DNH196696 DXD196696 EGZ196696 EQV196696 FAR196696 FKN196696 FUJ196696 GEF196696 GOB196696 GXX196696 HHT196696 HRP196696 IBL196696 ILH196696 IVD196696 JEZ196696 JOV196696 JYR196696 KIN196696 KSJ196696 LCF196696 LMB196696 LVX196696 MFT196696 MPP196696 MZL196696 NJH196696 NTD196696 OCZ196696 OMV196696 OWR196696 PGN196696 PQJ196696 QAF196696 QKB196696 QTX196696 RDT196696 RNP196696 RXL196696 SHH196696 SRD196696 TAZ196696 TKV196696 TUR196696 UEN196696 UOJ196696 UYF196696 VIB196696 VRX196696 WBT196696 WLP196696 WVL196696 IZ262232 SV262232 ACR262232 AMN262232 AWJ262232 BGF262232 BQB262232 BZX262232 CJT262232 CTP262232 DDL262232 DNH262232 DXD262232 EGZ262232 EQV262232 FAR262232 FKN262232 FUJ262232 GEF262232 GOB262232 GXX262232 HHT262232 HRP262232 IBL262232 ILH262232 IVD262232 JEZ262232 JOV262232 JYR262232 KIN262232 KSJ262232 LCF262232 LMB262232 LVX262232 MFT262232 MPP262232 MZL262232 NJH262232 NTD262232 OCZ262232 OMV262232 OWR262232 PGN262232 PQJ262232 QAF262232 QKB262232 QTX262232 RDT262232 RNP262232 RXL262232 SHH262232 SRD262232 TAZ262232 TKV262232 TUR262232 UEN262232 UOJ262232 UYF262232 VIB262232 VRX262232 WBT262232 WLP262232 WVL262232 IZ327768 SV327768 ACR327768 AMN327768 AWJ327768 BGF327768 BQB327768 BZX327768 CJT327768 CTP327768 DDL327768 DNH327768 DXD327768 EGZ327768 EQV327768 FAR327768 FKN327768 FUJ327768 GEF327768 GOB327768 GXX327768 HHT327768 HRP327768 IBL327768 ILH327768 IVD327768 JEZ327768 JOV327768 JYR327768 KIN327768 KSJ327768 LCF327768 LMB327768 LVX327768 MFT327768 MPP327768 MZL327768 NJH327768 NTD327768 OCZ327768 OMV327768 OWR327768 PGN327768 PQJ327768 QAF327768 QKB327768 QTX327768 RDT327768 RNP327768 RXL327768 SHH327768 SRD327768 TAZ327768 TKV327768 TUR327768 UEN327768 UOJ327768 UYF327768 VIB327768 VRX327768 WBT327768 WLP327768 WVL327768 IZ393304 SV393304 ACR393304 AMN393304 AWJ393304 BGF393304 BQB393304 BZX393304 CJT393304 CTP393304 DDL393304 DNH393304 DXD393304 EGZ393304 EQV393304 FAR393304 FKN393304 FUJ393304 GEF393304 GOB393304 GXX393304 HHT393304 HRP393304 IBL393304 ILH393304 IVD393304 JEZ393304 JOV393304 JYR393304 KIN393304 KSJ393304 LCF393304 LMB393304 LVX393304 MFT393304 MPP393304 MZL393304 NJH393304 NTD393304 OCZ393304 OMV393304 OWR393304 PGN393304 PQJ393304 QAF393304 QKB393304 QTX393304 RDT393304 RNP393304 RXL393304 SHH393304 SRD393304 TAZ393304 TKV393304 TUR393304 UEN393304 UOJ393304 UYF393304 VIB393304 VRX393304 WBT393304 WLP393304 WVL393304 IZ458840 SV458840 ACR458840 AMN458840 AWJ458840 BGF458840 BQB458840 BZX458840 CJT458840 CTP458840 DDL458840 DNH458840 DXD458840 EGZ458840 EQV458840 FAR458840 FKN458840 FUJ458840 GEF458840 GOB458840 GXX458840 HHT458840 HRP458840 IBL458840 ILH458840 IVD458840 JEZ458840 JOV458840 JYR458840 KIN458840 KSJ458840 LCF458840 LMB458840 LVX458840 MFT458840 MPP458840 MZL458840 NJH458840 NTD458840 OCZ458840 OMV458840 OWR458840 PGN458840 PQJ458840 QAF458840 QKB458840 QTX458840 RDT458840 RNP458840 RXL458840 SHH458840 SRD458840 TAZ458840 TKV458840 TUR458840 UEN458840 UOJ458840 UYF458840 VIB458840 VRX458840 WBT458840 WLP458840 WVL458840 IZ524376 SV524376 ACR524376 AMN524376 AWJ524376 BGF524376 BQB524376 BZX524376 CJT524376 CTP524376 DDL524376 DNH524376 DXD524376 EGZ524376 EQV524376 FAR524376 FKN524376 FUJ524376 GEF524376 GOB524376 GXX524376 HHT524376 HRP524376 IBL524376 ILH524376 IVD524376 JEZ524376 JOV524376 JYR524376 KIN524376 KSJ524376 LCF524376 LMB524376 LVX524376 MFT524376 MPP524376 MZL524376 NJH524376 NTD524376 OCZ524376 OMV524376 OWR524376 PGN524376 PQJ524376 QAF524376 QKB524376 QTX524376 RDT524376 RNP524376 RXL524376 SHH524376 SRD524376 TAZ524376 TKV524376 TUR524376 UEN524376 UOJ524376 UYF524376 VIB524376 VRX524376 WBT524376 WLP524376 WVL524376 IZ589912 SV589912 ACR589912 AMN589912 AWJ589912 BGF589912 BQB589912 BZX589912 CJT589912 CTP589912 DDL589912 DNH589912 DXD589912 EGZ589912 EQV589912 FAR589912 FKN589912 FUJ589912 GEF589912 GOB589912 GXX589912 HHT589912 HRP589912 IBL589912 ILH589912 IVD589912 JEZ589912 JOV589912 JYR589912 KIN589912 KSJ589912 LCF589912 LMB589912 LVX589912 MFT589912 MPP589912 MZL589912 NJH589912 NTD589912 OCZ589912 OMV589912 OWR589912 PGN589912 PQJ589912 QAF589912 QKB589912 QTX589912 RDT589912 RNP589912 RXL589912 SHH589912 SRD589912 TAZ589912 TKV589912 TUR589912 UEN589912 UOJ589912 UYF589912 VIB589912 VRX589912 WBT589912 WLP589912 WVL589912 IZ655448 SV655448 ACR655448 AMN655448 AWJ655448 BGF655448 BQB655448 BZX655448 CJT655448 CTP655448 DDL655448 DNH655448 DXD655448 EGZ655448 EQV655448 FAR655448 FKN655448 FUJ655448 GEF655448 GOB655448 GXX655448 HHT655448 HRP655448 IBL655448 ILH655448 IVD655448 JEZ655448 JOV655448 JYR655448 KIN655448 KSJ655448 LCF655448 LMB655448 LVX655448 MFT655448 MPP655448 MZL655448 NJH655448 NTD655448 OCZ655448 OMV655448 OWR655448 PGN655448 PQJ655448 QAF655448 QKB655448 QTX655448 RDT655448 RNP655448 RXL655448 SHH655448 SRD655448 TAZ655448 TKV655448 TUR655448 UEN655448 UOJ655448 UYF655448 VIB655448 VRX655448 WBT655448 WLP655448 WVL655448 IZ720984 SV720984 ACR720984 AMN720984 AWJ720984 BGF720984 BQB720984 BZX720984 CJT720984 CTP720984 DDL720984 DNH720984 DXD720984 EGZ720984 EQV720984 FAR720984 FKN720984 FUJ720984 GEF720984 GOB720984 GXX720984 HHT720984 HRP720984 IBL720984 ILH720984 IVD720984 JEZ720984 JOV720984 JYR720984 KIN720984 KSJ720984 LCF720984 LMB720984 LVX720984 MFT720984 MPP720984 MZL720984 NJH720984 NTD720984 OCZ720984 OMV720984 OWR720984 PGN720984 PQJ720984 QAF720984 QKB720984 QTX720984 RDT720984 RNP720984 RXL720984 SHH720984 SRD720984 TAZ720984 TKV720984 TUR720984 UEN720984 UOJ720984 UYF720984 VIB720984 VRX720984 WBT720984 WLP720984 WVL720984 IZ786520 SV786520 ACR786520 AMN786520 AWJ786520 BGF786520 BQB786520 BZX786520 CJT786520 CTP786520 DDL786520 DNH786520 DXD786520 EGZ786520 EQV786520 FAR786520 FKN786520 FUJ786520 GEF786520 GOB786520 GXX786520 HHT786520 HRP786520 IBL786520 ILH786520 IVD786520 JEZ786520 JOV786520 JYR786520 KIN786520 KSJ786520 LCF786520 LMB786520 LVX786520 MFT786520 MPP786520 MZL786520 NJH786520 NTD786520 OCZ786520 OMV786520 OWR786520 PGN786520 PQJ786520 QAF786520 QKB786520 QTX786520 RDT786520 RNP786520 RXL786520 SHH786520 SRD786520 TAZ786520 TKV786520 TUR786520 UEN786520 UOJ786520 UYF786520 VIB786520 VRX786520 WBT786520 WLP786520 WVL786520 IZ852056 SV852056 ACR852056 AMN852056 AWJ852056 BGF852056 BQB852056 BZX852056 CJT852056 CTP852056 DDL852056 DNH852056 DXD852056 EGZ852056 EQV852056 FAR852056 FKN852056 FUJ852056 GEF852056 GOB852056 GXX852056 HHT852056 HRP852056 IBL852056 ILH852056 IVD852056 JEZ852056 JOV852056 JYR852056 KIN852056 KSJ852056 LCF852056 LMB852056 LVX852056 MFT852056 MPP852056 MZL852056 NJH852056 NTD852056 OCZ852056 OMV852056 OWR852056 PGN852056 PQJ852056 QAF852056 QKB852056 QTX852056 RDT852056 RNP852056 RXL852056 SHH852056 SRD852056 TAZ852056 TKV852056 TUR852056 UEN852056 UOJ852056 UYF852056 VIB852056 VRX852056 WBT852056 WLP852056 WVL852056 IZ917592 SV917592 ACR917592 AMN917592 AWJ917592 BGF917592 BQB917592 BZX917592 CJT917592 CTP917592 DDL917592 DNH917592 DXD917592 EGZ917592 EQV917592 FAR917592 FKN917592 FUJ917592 GEF917592 GOB917592 GXX917592 HHT917592 HRP917592 IBL917592 ILH917592 IVD917592 JEZ917592 JOV917592 JYR917592 KIN917592 KSJ917592 LCF917592 LMB917592 LVX917592 MFT917592 MPP917592 MZL917592 NJH917592 NTD917592 OCZ917592 OMV917592 OWR917592 PGN917592 PQJ917592 QAF917592 QKB917592 QTX917592 RDT917592 RNP917592 RXL917592 SHH917592 SRD917592 TAZ917592 TKV917592 TUR917592 UEN917592 UOJ917592 UYF917592 VIB917592 VRX917592 WBT917592 WLP917592 WVL917592 IZ983128 SV983128 ACR983128 AMN983128 AWJ983128 BGF983128 BQB983128 BZX983128 CJT983128 CTP983128 DDL983128 DNH983128 DXD983128 EGZ983128 EQV983128 FAR983128 FKN983128 FUJ983128 GEF983128 GOB983128 GXX983128 HHT983128 HRP983128 IBL983128 ILH983128 IVD983128 JEZ983128 JOV983128 JYR983128 KIN983128 KSJ983128 LCF983128 LMB983128 LVX983128 MFT983128 MPP983128 MZL983128 NJH983128 NTD983128 OCZ983128 OMV983128 OWR983128 PGN983128 PQJ983128 QAF983128 QKB983128 QTX983128 RDT983128 RNP983128 RXL983128 SHH983128 SRD983128 TAZ983128 TKV983128 TUR983128 UEN983128 UOJ983128 UYF983128 VIB983128 VRX983128 WBT983128 WLP983128 WVL983128 IZ65580:IZ65612 SV65580:SV65612 ACR65580:ACR65612 AMN65580:AMN65612 AWJ65580:AWJ65612 BGF65580:BGF65612 BQB65580:BQB65612 BZX65580:BZX65612 CJT65580:CJT65612 CTP65580:CTP65612 DDL65580:DDL65612 DNH65580:DNH65612 DXD65580:DXD65612 EGZ65580:EGZ65612 EQV65580:EQV65612 FAR65580:FAR65612 FKN65580:FKN65612 FUJ65580:FUJ65612 GEF65580:GEF65612 GOB65580:GOB65612 GXX65580:GXX65612 HHT65580:HHT65612 HRP65580:HRP65612 IBL65580:IBL65612 ILH65580:ILH65612 IVD65580:IVD65612 JEZ65580:JEZ65612 JOV65580:JOV65612 JYR65580:JYR65612 KIN65580:KIN65612 KSJ65580:KSJ65612 LCF65580:LCF65612 LMB65580:LMB65612 LVX65580:LVX65612 MFT65580:MFT65612 MPP65580:MPP65612 MZL65580:MZL65612 NJH65580:NJH65612 NTD65580:NTD65612 OCZ65580:OCZ65612 OMV65580:OMV65612 OWR65580:OWR65612 PGN65580:PGN65612 PQJ65580:PQJ65612 QAF65580:QAF65612 QKB65580:QKB65612 QTX65580:QTX65612 RDT65580:RDT65612 RNP65580:RNP65612 RXL65580:RXL65612 SHH65580:SHH65612 SRD65580:SRD65612 TAZ65580:TAZ65612 TKV65580:TKV65612 TUR65580:TUR65612 UEN65580:UEN65612 UOJ65580:UOJ65612 UYF65580:UYF65612 VIB65580:VIB65612 VRX65580:VRX65612 WBT65580:WBT65612 WLP65580:WLP65612 WVL65580:WVL65612 IZ131116:IZ131148 SV131116:SV131148 ACR131116:ACR131148 AMN131116:AMN131148 AWJ131116:AWJ131148 BGF131116:BGF131148 BQB131116:BQB131148 BZX131116:BZX131148 CJT131116:CJT131148 CTP131116:CTP131148 DDL131116:DDL131148 DNH131116:DNH131148 DXD131116:DXD131148 EGZ131116:EGZ131148 EQV131116:EQV131148 FAR131116:FAR131148 FKN131116:FKN131148 FUJ131116:FUJ131148 GEF131116:GEF131148 GOB131116:GOB131148 GXX131116:GXX131148 HHT131116:HHT131148 HRP131116:HRP131148 IBL131116:IBL131148 ILH131116:ILH131148 IVD131116:IVD131148 JEZ131116:JEZ131148 JOV131116:JOV131148 JYR131116:JYR131148 KIN131116:KIN131148 KSJ131116:KSJ131148 LCF131116:LCF131148 LMB131116:LMB131148 LVX131116:LVX131148 MFT131116:MFT131148 MPP131116:MPP131148 MZL131116:MZL131148 NJH131116:NJH131148 NTD131116:NTD131148 OCZ131116:OCZ131148 OMV131116:OMV131148 OWR131116:OWR131148 PGN131116:PGN131148 PQJ131116:PQJ131148 QAF131116:QAF131148 QKB131116:QKB131148 QTX131116:QTX131148 RDT131116:RDT131148 RNP131116:RNP131148 RXL131116:RXL131148 SHH131116:SHH131148 SRD131116:SRD131148 TAZ131116:TAZ131148 TKV131116:TKV131148 TUR131116:TUR131148 UEN131116:UEN131148 UOJ131116:UOJ131148 UYF131116:UYF131148 VIB131116:VIB131148 VRX131116:VRX131148 WBT131116:WBT131148 WLP131116:WLP131148 WVL131116:WVL131148 IZ196652:IZ196684 SV196652:SV196684 ACR196652:ACR196684 AMN196652:AMN196684 AWJ196652:AWJ196684 BGF196652:BGF196684 BQB196652:BQB196684 BZX196652:BZX196684 CJT196652:CJT196684 CTP196652:CTP196684 DDL196652:DDL196684 DNH196652:DNH196684 DXD196652:DXD196684 EGZ196652:EGZ196684 EQV196652:EQV196684 FAR196652:FAR196684 FKN196652:FKN196684 FUJ196652:FUJ196684 GEF196652:GEF196684 GOB196652:GOB196684 GXX196652:GXX196684 HHT196652:HHT196684 HRP196652:HRP196684 IBL196652:IBL196684 ILH196652:ILH196684 IVD196652:IVD196684 JEZ196652:JEZ196684 JOV196652:JOV196684 JYR196652:JYR196684 KIN196652:KIN196684 KSJ196652:KSJ196684 LCF196652:LCF196684 LMB196652:LMB196684 LVX196652:LVX196684 MFT196652:MFT196684 MPP196652:MPP196684 MZL196652:MZL196684 NJH196652:NJH196684 NTD196652:NTD196684 OCZ196652:OCZ196684 OMV196652:OMV196684 OWR196652:OWR196684 PGN196652:PGN196684 PQJ196652:PQJ196684 QAF196652:QAF196684 QKB196652:QKB196684 QTX196652:QTX196684 RDT196652:RDT196684 RNP196652:RNP196684 RXL196652:RXL196684 SHH196652:SHH196684 SRD196652:SRD196684 TAZ196652:TAZ196684 TKV196652:TKV196684 TUR196652:TUR196684 UEN196652:UEN196684 UOJ196652:UOJ196684 UYF196652:UYF196684 VIB196652:VIB196684 VRX196652:VRX196684 WBT196652:WBT196684 WLP196652:WLP196684 WVL196652:WVL196684 IZ262188:IZ262220 SV262188:SV262220 ACR262188:ACR262220 AMN262188:AMN262220 AWJ262188:AWJ262220 BGF262188:BGF262220 BQB262188:BQB262220 BZX262188:BZX262220 CJT262188:CJT262220 CTP262188:CTP262220 DDL262188:DDL262220 DNH262188:DNH262220 DXD262188:DXD262220 EGZ262188:EGZ262220 EQV262188:EQV262220 FAR262188:FAR262220 FKN262188:FKN262220 FUJ262188:FUJ262220 GEF262188:GEF262220 GOB262188:GOB262220 GXX262188:GXX262220 HHT262188:HHT262220 HRP262188:HRP262220 IBL262188:IBL262220 ILH262188:ILH262220 IVD262188:IVD262220 JEZ262188:JEZ262220 JOV262188:JOV262220 JYR262188:JYR262220 KIN262188:KIN262220 KSJ262188:KSJ262220 LCF262188:LCF262220 LMB262188:LMB262220 LVX262188:LVX262220 MFT262188:MFT262220 MPP262188:MPP262220 MZL262188:MZL262220 NJH262188:NJH262220 NTD262188:NTD262220 OCZ262188:OCZ262220 OMV262188:OMV262220 OWR262188:OWR262220 PGN262188:PGN262220 PQJ262188:PQJ262220 QAF262188:QAF262220 QKB262188:QKB262220 QTX262188:QTX262220 RDT262188:RDT262220 RNP262188:RNP262220 RXL262188:RXL262220 SHH262188:SHH262220 SRD262188:SRD262220 TAZ262188:TAZ262220 TKV262188:TKV262220 TUR262188:TUR262220 UEN262188:UEN262220 UOJ262188:UOJ262220 UYF262188:UYF262220 VIB262188:VIB262220 VRX262188:VRX262220 WBT262188:WBT262220 WLP262188:WLP262220 WVL262188:WVL262220 IZ327724:IZ327756 SV327724:SV327756 ACR327724:ACR327756 AMN327724:AMN327756 AWJ327724:AWJ327756 BGF327724:BGF327756 BQB327724:BQB327756 BZX327724:BZX327756 CJT327724:CJT327756 CTP327724:CTP327756 DDL327724:DDL327756 DNH327724:DNH327756 DXD327724:DXD327756 EGZ327724:EGZ327756 EQV327724:EQV327756 FAR327724:FAR327756 FKN327724:FKN327756 FUJ327724:FUJ327756 GEF327724:GEF327756 GOB327724:GOB327756 GXX327724:GXX327756 HHT327724:HHT327756 HRP327724:HRP327756 IBL327724:IBL327756 ILH327724:ILH327756 IVD327724:IVD327756 JEZ327724:JEZ327756 JOV327724:JOV327756 JYR327724:JYR327756 KIN327724:KIN327756 KSJ327724:KSJ327756 LCF327724:LCF327756 LMB327724:LMB327756 LVX327724:LVX327756 MFT327724:MFT327756 MPP327724:MPP327756 MZL327724:MZL327756 NJH327724:NJH327756 NTD327724:NTD327756 OCZ327724:OCZ327756 OMV327724:OMV327756 OWR327724:OWR327756 PGN327724:PGN327756 PQJ327724:PQJ327756 QAF327724:QAF327756 QKB327724:QKB327756 QTX327724:QTX327756 RDT327724:RDT327756 RNP327724:RNP327756 RXL327724:RXL327756 SHH327724:SHH327756 SRD327724:SRD327756 TAZ327724:TAZ327756 TKV327724:TKV327756 TUR327724:TUR327756 UEN327724:UEN327756 UOJ327724:UOJ327756 UYF327724:UYF327756 VIB327724:VIB327756 VRX327724:VRX327756 WBT327724:WBT327756 WLP327724:WLP327756 WVL327724:WVL327756 IZ393260:IZ393292 SV393260:SV393292 ACR393260:ACR393292 AMN393260:AMN393292 AWJ393260:AWJ393292 BGF393260:BGF393292 BQB393260:BQB393292 BZX393260:BZX393292 CJT393260:CJT393292 CTP393260:CTP393292 DDL393260:DDL393292 DNH393260:DNH393292 DXD393260:DXD393292 EGZ393260:EGZ393292 EQV393260:EQV393292 FAR393260:FAR393292 FKN393260:FKN393292 FUJ393260:FUJ393292 GEF393260:GEF393292 GOB393260:GOB393292 GXX393260:GXX393292 HHT393260:HHT393292 HRP393260:HRP393292 IBL393260:IBL393292 ILH393260:ILH393292 IVD393260:IVD393292 JEZ393260:JEZ393292 JOV393260:JOV393292 JYR393260:JYR393292 KIN393260:KIN393292 KSJ393260:KSJ393292 LCF393260:LCF393292 LMB393260:LMB393292 LVX393260:LVX393292 MFT393260:MFT393292 MPP393260:MPP393292 MZL393260:MZL393292 NJH393260:NJH393292 NTD393260:NTD393292 OCZ393260:OCZ393292 OMV393260:OMV393292 OWR393260:OWR393292 PGN393260:PGN393292 PQJ393260:PQJ393292 QAF393260:QAF393292 QKB393260:QKB393292 QTX393260:QTX393292 RDT393260:RDT393292 RNP393260:RNP393292 RXL393260:RXL393292 SHH393260:SHH393292 SRD393260:SRD393292 TAZ393260:TAZ393292 TKV393260:TKV393292 TUR393260:TUR393292 UEN393260:UEN393292 UOJ393260:UOJ393292 UYF393260:UYF393292 VIB393260:VIB393292 VRX393260:VRX393292 WBT393260:WBT393292 WLP393260:WLP393292 WVL393260:WVL393292 IZ458796:IZ458828 SV458796:SV458828 ACR458796:ACR458828 AMN458796:AMN458828 AWJ458796:AWJ458828 BGF458796:BGF458828 BQB458796:BQB458828 BZX458796:BZX458828 CJT458796:CJT458828 CTP458796:CTP458828 DDL458796:DDL458828 DNH458796:DNH458828 DXD458796:DXD458828 EGZ458796:EGZ458828 EQV458796:EQV458828 FAR458796:FAR458828 FKN458796:FKN458828 FUJ458796:FUJ458828 GEF458796:GEF458828 GOB458796:GOB458828 GXX458796:GXX458828 HHT458796:HHT458828 HRP458796:HRP458828 IBL458796:IBL458828 ILH458796:ILH458828 IVD458796:IVD458828 JEZ458796:JEZ458828 JOV458796:JOV458828 JYR458796:JYR458828 KIN458796:KIN458828 KSJ458796:KSJ458828 LCF458796:LCF458828 LMB458796:LMB458828 LVX458796:LVX458828 MFT458796:MFT458828 MPP458796:MPP458828 MZL458796:MZL458828 NJH458796:NJH458828 NTD458796:NTD458828 OCZ458796:OCZ458828 OMV458796:OMV458828 OWR458796:OWR458828 PGN458796:PGN458828 PQJ458796:PQJ458828 QAF458796:QAF458828 QKB458796:QKB458828 QTX458796:QTX458828 RDT458796:RDT458828 RNP458796:RNP458828 RXL458796:RXL458828 SHH458796:SHH458828 SRD458796:SRD458828 TAZ458796:TAZ458828 TKV458796:TKV458828 TUR458796:TUR458828 UEN458796:UEN458828 UOJ458796:UOJ458828 UYF458796:UYF458828 VIB458796:VIB458828 VRX458796:VRX458828 WBT458796:WBT458828 WLP458796:WLP458828 WVL458796:WVL458828 IZ524332:IZ524364 SV524332:SV524364 ACR524332:ACR524364 AMN524332:AMN524364 AWJ524332:AWJ524364 BGF524332:BGF524364 BQB524332:BQB524364 BZX524332:BZX524364 CJT524332:CJT524364 CTP524332:CTP524364 DDL524332:DDL524364 DNH524332:DNH524364 DXD524332:DXD524364 EGZ524332:EGZ524364 EQV524332:EQV524364 FAR524332:FAR524364 FKN524332:FKN524364 FUJ524332:FUJ524364 GEF524332:GEF524364 GOB524332:GOB524364 GXX524332:GXX524364 HHT524332:HHT524364 HRP524332:HRP524364 IBL524332:IBL524364 ILH524332:ILH524364 IVD524332:IVD524364 JEZ524332:JEZ524364 JOV524332:JOV524364 JYR524332:JYR524364 KIN524332:KIN524364 KSJ524332:KSJ524364 LCF524332:LCF524364 LMB524332:LMB524364 LVX524332:LVX524364 MFT524332:MFT524364 MPP524332:MPP524364 MZL524332:MZL524364 NJH524332:NJH524364 NTD524332:NTD524364 OCZ524332:OCZ524364 OMV524332:OMV524364 OWR524332:OWR524364 PGN524332:PGN524364 PQJ524332:PQJ524364 QAF524332:QAF524364 QKB524332:QKB524364 QTX524332:QTX524364 RDT524332:RDT524364 RNP524332:RNP524364 RXL524332:RXL524364 SHH524332:SHH524364 SRD524332:SRD524364 TAZ524332:TAZ524364 TKV524332:TKV524364 TUR524332:TUR524364 UEN524332:UEN524364 UOJ524332:UOJ524364 UYF524332:UYF524364 VIB524332:VIB524364 VRX524332:VRX524364 WBT524332:WBT524364 WLP524332:WLP524364 WVL524332:WVL524364 IZ589868:IZ589900 SV589868:SV589900 ACR589868:ACR589900 AMN589868:AMN589900 AWJ589868:AWJ589900 BGF589868:BGF589900 BQB589868:BQB589900 BZX589868:BZX589900 CJT589868:CJT589900 CTP589868:CTP589900 DDL589868:DDL589900 DNH589868:DNH589900 DXD589868:DXD589900 EGZ589868:EGZ589900 EQV589868:EQV589900 FAR589868:FAR589900 FKN589868:FKN589900 FUJ589868:FUJ589900 GEF589868:GEF589900 GOB589868:GOB589900 GXX589868:GXX589900 HHT589868:HHT589900 HRP589868:HRP589900 IBL589868:IBL589900 ILH589868:ILH589900 IVD589868:IVD589900 JEZ589868:JEZ589900 JOV589868:JOV589900 JYR589868:JYR589900 KIN589868:KIN589900 KSJ589868:KSJ589900 LCF589868:LCF589900 LMB589868:LMB589900 LVX589868:LVX589900 MFT589868:MFT589900 MPP589868:MPP589900 MZL589868:MZL589900 NJH589868:NJH589900 NTD589868:NTD589900 OCZ589868:OCZ589900 OMV589868:OMV589900 OWR589868:OWR589900 PGN589868:PGN589900 PQJ589868:PQJ589900 QAF589868:QAF589900 QKB589868:QKB589900 QTX589868:QTX589900 RDT589868:RDT589900 RNP589868:RNP589900 RXL589868:RXL589900 SHH589868:SHH589900 SRD589868:SRD589900 TAZ589868:TAZ589900 TKV589868:TKV589900 TUR589868:TUR589900 UEN589868:UEN589900 UOJ589868:UOJ589900 UYF589868:UYF589900 VIB589868:VIB589900 VRX589868:VRX589900 WBT589868:WBT589900 WLP589868:WLP589900 WVL589868:WVL589900 IZ655404:IZ655436 SV655404:SV655436 ACR655404:ACR655436 AMN655404:AMN655436 AWJ655404:AWJ655436 BGF655404:BGF655436 BQB655404:BQB655436 BZX655404:BZX655436 CJT655404:CJT655436 CTP655404:CTP655436 DDL655404:DDL655436 DNH655404:DNH655436 DXD655404:DXD655436 EGZ655404:EGZ655436 EQV655404:EQV655436 FAR655404:FAR655436 FKN655404:FKN655436 FUJ655404:FUJ655436 GEF655404:GEF655436 GOB655404:GOB655436 GXX655404:GXX655436 HHT655404:HHT655436 HRP655404:HRP655436 IBL655404:IBL655436 ILH655404:ILH655436 IVD655404:IVD655436 JEZ655404:JEZ655436 JOV655404:JOV655436 JYR655404:JYR655436 KIN655404:KIN655436 KSJ655404:KSJ655436 LCF655404:LCF655436 LMB655404:LMB655436 LVX655404:LVX655436 MFT655404:MFT655436 MPP655404:MPP655436 MZL655404:MZL655436 NJH655404:NJH655436 NTD655404:NTD655436 OCZ655404:OCZ655436 OMV655404:OMV655436 OWR655404:OWR655436 PGN655404:PGN655436 PQJ655404:PQJ655436 QAF655404:QAF655436 QKB655404:QKB655436 QTX655404:QTX655436 RDT655404:RDT655436 RNP655404:RNP655436 RXL655404:RXL655436 SHH655404:SHH655436 SRD655404:SRD655436 TAZ655404:TAZ655436 TKV655404:TKV655436 TUR655404:TUR655436 UEN655404:UEN655436 UOJ655404:UOJ655436 UYF655404:UYF655436 VIB655404:VIB655436 VRX655404:VRX655436 WBT655404:WBT655436 WLP655404:WLP655436 WVL655404:WVL655436 IZ720940:IZ720972 SV720940:SV720972 ACR720940:ACR720972 AMN720940:AMN720972 AWJ720940:AWJ720972 BGF720940:BGF720972 BQB720940:BQB720972 BZX720940:BZX720972 CJT720940:CJT720972 CTP720940:CTP720972 DDL720940:DDL720972 DNH720940:DNH720972 DXD720940:DXD720972 EGZ720940:EGZ720972 EQV720940:EQV720972 FAR720940:FAR720972 FKN720940:FKN720972 FUJ720940:FUJ720972 GEF720940:GEF720972 GOB720940:GOB720972 GXX720940:GXX720972 HHT720940:HHT720972 HRP720940:HRP720972 IBL720940:IBL720972 ILH720940:ILH720972 IVD720940:IVD720972 JEZ720940:JEZ720972 JOV720940:JOV720972 JYR720940:JYR720972 KIN720940:KIN720972 KSJ720940:KSJ720972 LCF720940:LCF720972 LMB720940:LMB720972 LVX720940:LVX720972 MFT720940:MFT720972 MPP720940:MPP720972 MZL720940:MZL720972 NJH720940:NJH720972 NTD720940:NTD720972 OCZ720940:OCZ720972 OMV720940:OMV720972 OWR720940:OWR720972 PGN720940:PGN720972 PQJ720940:PQJ720972 QAF720940:QAF720972 QKB720940:QKB720972 QTX720940:QTX720972 RDT720940:RDT720972 RNP720940:RNP720972 RXL720940:RXL720972 SHH720940:SHH720972 SRD720940:SRD720972 TAZ720940:TAZ720972 TKV720940:TKV720972 TUR720940:TUR720972 UEN720940:UEN720972 UOJ720940:UOJ720972 UYF720940:UYF720972 VIB720940:VIB720972 VRX720940:VRX720972 WBT720940:WBT720972 WLP720940:WLP720972 WVL720940:WVL720972 IZ786476:IZ786508 SV786476:SV786508 ACR786476:ACR786508 AMN786476:AMN786508 AWJ786476:AWJ786508 BGF786476:BGF786508 BQB786476:BQB786508 BZX786476:BZX786508 CJT786476:CJT786508 CTP786476:CTP786508 DDL786476:DDL786508 DNH786476:DNH786508 DXD786476:DXD786508 EGZ786476:EGZ786508 EQV786476:EQV786508 FAR786476:FAR786508 FKN786476:FKN786508 FUJ786476:FUJ786508 GEF786476:GEF786508 GOB786476:GOB786508 GXX786476:GXX786508 HHT786476:HHT786508 HRP786476:HRP786508 IBL786476:IBL786508 ILH786476:ILH786508 IVD786476:IVD786508 JEZ786476:JEZ786508 JOV786476:JOV786508 JYR786476:JYR786508 KIN786476:KIN786508 KSJ786476:KSJ786508 LCF786476:LCF786508 LMB786476:LMB786508 LVX786476:LVX786508 MFT786476:MFT786508 MPP786476:MPP786508 MZL786476:MZL786508 NJH786476:NJH786508 NTD786476:NTD786508 OCZ786476:OCZ786508 OMV786476:OMV786508 OWR786476:OWR786508 PGN786476:PGN786508 PQJ786476:PQJ786508 QAF786476:QAF786508 QKB786476:QKB786508 QTX786476:QTX786508 RDT786476:RDT786508 RNP786476:RNP786508 RXL786476:RXL786508 SHH786476:SHH786508 SRD786476:SRD786508 TAZ786476:TAZ786508 TKV786476:TKV786508 TUR786476:TUR786508 UEN786476:UEN786508 UOJ786476:UOJ786508 UYF786476:UYF786508 VIB786476:VIB786508 VRX786476:VRX786508 WBT786476:WBT786508 WLP786476:WLP786508 WVL786476:WVL786508 IZ852012:IZ852044 SV852012:SV852044 ACR852012:ACR852044 AMN852012:AMN852044 AWJ852012:AWJ852044 BGF852012:BGF852044 BQB852012:BQB852044 BZX852012:BZX852044 CJT852012:CJT852044 CTP852012:CTP852044 DDL852012:DDL852044 DNH852012:DNH852044 DXD852012:DXD852044 EGZ852012:EGZ852044 EQV852012:EQV852044 FAR852012:FAR852044 FKN852012:FKN852044 FUJ852012:FUJ852044 GEF852012:GEF852044 GOB852012:GOB852044 GXX852012:GXX852044 HHT852012:HHT852044 HRP852012:HRP852044 IBL852012:IBL852044 ILH852012:ILH852044 IVD852012:IVD852044 JEZ852012:JEZ852044 JOV852012:JOV852044 JYR852012:JYR852044 KIN852012:KIN852044 KSJ852012:KSJ852044 LCF852012:LCF852044 LMB852012:LMB852044 LVX852012:LVX852044 MFT852012:MFT852044 MPP852012:MPP852044 MZL852012:MZL852044 NJH852012:NJH852044 NTD852012:NTD852044 OCZ852012:OCZ852044 OMV852012:OMV852044 OWR852012:OWR852044 PGN852012:PGN852044 PQJ852012:PQJ852044 QAF852012:QAF852044 QKB852012:QKB852044 QTX852012:QTX852044 RDT852012:RDT852044 RNP852012:RNP852044 RXL852012:RXL852044 SHH852012:SHH852044 SRD852012:SRD852044 TAZ852012:TAZ852044 TKV852012:TKV852044 TUR852012:TUR852044 UEN852012:UEN852044 UOJ852012:UOJ852044 UYF852012:UYF852044 VIB852012:VIB852044 VRX852012:VRX852044 WBT852012:WBT852044 WLP852012:WLP852044 WVL852012:WVL852044 IZ917548:IZ917580 SV917548:SV917580 ACR917548:ACR917580 AMN917548:AMN917580 AWJ917548:AWJ917580 BGF917548:BGF917580 BQB917548:BQB917580 BZX917548:BZX917580 CJT917548:CJT917580 CTP917548:CTP917580 DDL917548:DDL917580 DNH917548:DNH917580 DXD917548:DXD917580 EGZ917548:EGZ917580 EQV917548:EQV917580 FAR917548:FAR917580 FKN917548:FKN917580 FUJ917548:FUJ917580 GEF917548:GEF917580 GOB917548:GOB917580 GXX917548:GXX917580 HHT917548:HHT917580 HRP917548:HRP917580 IBL917548:IBL917580 ILH917548:ILH917580 IVD917548:IVD917580 JEZ917548:JEZ917580 JOV917548:JOV917580 JYR917548:JYR917580 KIN917548:KIN917580 KSJ917548:KSJ917580 LCF917548:LCF917580 LMB917548:LMB917580 LVX917548:LVX917580 MFT917548:MFT917580 MPP917548:MPP917580 MZL917548:MZL917580 NJH917548:NJH917580 NTD917548:NTD917580 OCZ917548:OCZ917580 OMV917548:OMV917580 OWR917548:OWR917580 PGN917548:PGN917580 PQJ917548:PQJ917580 QAF917548:QAF917580 QKB917548:QKB917580 QTX917548:QTX917580 RDT917548:RDT917580 RNP917548:RNP917580 RXL917548:RXL917580 SHH917548:SHH917580 SRD917548:SRD917580 TAZ917548:TAZ917580 TKV917548:TKV917580 TUR917548:TUR917580 UEN917548:UEN917580 UOJ917548:UOJ917580 UYF917548:UYF917580 VIB917548:VIB917580 VRX917548:VRX917580 WBT917548:WBT917580 WLP917548:WLP917580 WVL917548:WVL917580 IZ983084:IZ983116 SV983084:SV983116 ACR983084:ACR983116 AMN983084:AMN983116 AWJ983084:AWJ983116 BGF983084:BGF983116 BQB983084:BQB983116 BZX983084:BZX983116 CJT983084:CJT983116 CTP983084:CTP983116 DDL983084:DDL983116 DNH983084:DNH983116 DXD983084:DXD983116 EGZ983084:EGZ983116 EQV983084:EQV983116 FAR983084:FAR983116 FKN983084:FKN983116 FUJ983084:FUJ983116 GEF983084:GEF983116 GOB983084:GOB983116 GXX983084:GXX983116 HHT983084:HHT983116 HRP983084:HRP983116 IBL983084:IBL983116 ILH983084:ILH983116 IVD983084:IVD983116 JEZ983084:JEZ983116 JOV983084:JOV983116 JYR983084:JYR983116 KIN983084:KIN983116 KSJ983084:KSJ983116 LCF983084:LCF983116 LMB983084:LMB983116 LVX983084:LVX983116 MFT983084:MFT983116 MPP983084:MPP983116 MZL983084:MZL983116 NJH983084:NJH983116 NTD983084:NTD983116 OCZ983084:OCZ983116 OMV983084:OMV983116 OWR983084:OWR983116 PGN983084:PGN983116 PQJ983084:PQJ983116 QAF983084:QAF983116 QKB983084:QKB983116 QTX983084:QTX983116 RDT983084:RDT983116 RNP983084:RNP983116 RXL983084:RXL983116 SHH983084:SHH983116 SRD983084:SRD983116 TAZ983084:TAZ983116 TKV983084:TKV983116 TUR983084:TUR983116 UEN983084:UEN983116 UOJ983084:UOJ983116 UYF983084:UYF983116 VIB983084:VIB983116 VRX983084:VRX983116 WBT983084:WBT983116 WLP983084:WLP983116 WVL983084:WVL983116 IZ12:IZ60 SV12:SV60 ACR12:ACR60 AMN12:AMN60 AWJ12:AWJ60 BGF12:BGF60 BQB12:BQB60 BZX12:BZX60 CJT12:CJT60 CTP12:CTP60 DDL12:DDL60 DNH12:DNH60 DXD12:DXD60 EGZ12:EGZ60 EQV12:EQV60 FAR12:FAR60 FKN12:FKN60 FUJ12:FUJ60 GEF12:GEF60 GOB12:GOB60 GXX12:GXX60 HHT12:HHT60 HRP12:HRP60 IBL12:IBL60 ILH12:ILH60 IVD12:IVD60 JEZ12:JEZ60 JOV12:JOV60 JYR12:JYR60 KIN12:KIN60 KSJ12:KSJ60 LCF12:LCF60 LMB12:LMB60 LVX12:LVX60 MFT12:MFT60 MPP12:MPP60 MZL12:MZL60 NJH12:NJH60 NTD12:NTD60 OCZ12:OCZ60 OMV12:OMV60 OWR12:OWR60 PGN12:PGN60 PQJ12:PQJ60 QAF12:QAF60 QKB12:QKB60 QTX12:QTX60 RDT12:RDT60 RNP12:RNP60 RXL12:RXL60 SHH12:SHH60 SRD12:SRD60 TAZ12:TAZ60 TKV12:TKV60 TUR12:TUR60 UEN12:UEN60 UOJ12:UOJ60 UYF12:UYF60 VIB12:VIB60 VRX12:VRX60 WBT12:WBT60 WLP12:WLP60 WVL12:WVL60 IZ128 SV128 ACR128 AMN128 AWJ128 BGF128 BQB128 BZX128 CJT128 CTP128 DDL128 DNH128 DXD128 EGZ128 EQV128 FAR128 FKN128 FUJ128 GEF128 GOB128 GXX128 HHT128 HRP128 IBL128 ILH128 IVD128 JEZ128 JOV128 JYR128 KIN128 KSJ128 LCF128 LMB128 LVX128 MFT128 MPP128 MZL128 NJH128 NTD128 OCZ128 OMV128 OWR128 PGN128 PQJ128 QAF128 QKB128 QTX128 RDT128 RNP128 RXL128 SHH128 SRD128 TAZ128 TKV128 TUR128 UEN128 UOJ128 UYF128 VIB128 VRX128 WBT128 WLP128 WVL128">
      <formula1>",×"</formula1>
    </dataValidation>
    <dataValidation type="list" showErrorMessage="1" sqref="WWD983084:WWD983113 N65633:N65662 JR65633:JR65662 TN65633:TN65662 ADJ65633:ADJ65662 ANF65633:ANF65662 AXB65633:AXB65662 BGX65633:BGX65662 BQT65633:BQT65662 CAP65633:CAP65662 CKL65633:CKL65662 CUH65633:CUH65662 DED65633:DED65662 DNZ65633:DNZ65662 DXV65633:DXV65662 EHR65633:EHR65662 ERN65633:ERN65662 FBJ65633:FBJ65662 FLF65633:FLF65662 FVB65633:FVB65662 GEX65633:GEX65662 GOT65633:GOT65662 GYP65633:GYP65662 HIL65633:HIL65662 HSH65633:HSH65662 ICD65633:ICD65662 ILZ65633:ILZ65662 IVV65633:IVV65662 JFR65633:JFR65662 JPN65633:JPN65662 JZJ65633:JZJ65662 KJF65633:KJF65662 KTB65633:KTB65662 LCX65633:LCX65662 LMT65633:LMT65662 LWP65633:LWP65662 MGL65633:MGL65662 MQH65633:MQH65662 NAD65633:NAD65662 NJZ65633:NJZ65662 NTV65633:NTV65662 ODR65633:ODR65662 ONN65633:ONN65662 OXJ65633:OXJ65662 PHF65633:PHF65662 PRB65633:PRB65662 QAX65633:QAX65662 QKT65633:QKT65662 QUP65633:QUP65662 REL65633:REL65662 ROH65633:ROH65662 RYD65633:RYD65662 SHZ65633:SHZ65662 SRV65633:SRV65662 TBR65633:TBR65662 TLN65633:TLN65662 TVJ65633:TVJ65662 UFF65633:UFF65662 UPB65633:UPB65662 UYX65633:UYX65662 VIT65633:VIT65662 VSP65633:VSP65662 WCL65633:WCL65662 WMH65633:WMH65662 WWD65633:WWD65662 N131169:N131198 JR131169:JR131198 TN131169:TN131198 ADJ131169:ADJ131198 ANF131169:ANF131198 AXB131169:AXB131198 BGX131169:BGX131198 BQT131169:BQT131198 CAP131169:CAP131198 CKL131169:CKL131198 CUH131169:CUH131198 DED131169:DED131198 DNZ131169:DNZ131198 DXV131169:DXV131198 EHR131169:EHR131198 ERN131169:ERN131198 FBJ131169:FBJ131198 FLF131169:FLF131198 FVB131169:FVB131198 GEX131169:GEX131198 GOT131169:GOT131198 GYP131169:GYP131198 HIL131169:HIL131198 HSH131169:HSH131198 ICD131169:ICD131198 ILZ131169:ILZ131198 IVV131169:IVV131198 JFR131169:JFR131198 JPN131169:JPN131198 JZJ131169:JZJ131198 KJF131169:KJF131198 KTB131169:KTB131198 LCX131169:LCX131198 LMT131169:LMT131198 LWP131169:LWP131198 MGL131169:MGL131198 MQH131169:MQH131198 NAD131169:NAD131198 NJZ131169:NJZ131198 NTV131169:NTV131198 ODR131169:ODR131198 ONN131169:ONN131198 OXJ131169:OXJ131198 PHF131169:PHF131198 PRB131169:PRB131198 QAX131169:QAX131198 QKT131169:QKT131198 QUP131169:QUP131198 REL131169:REL131198 ROH131169:ROH131198 RYD131169:RYD131198 SHZ131169:SHZ131198 SRV131169:SRV131198 TBR131169:TBR131198 TLN131169:TLN131198 TVJ131169:TVJ131198 UFF131169:UFF131198 UPB131169:UPB131198 UYX131169:UYX131198 VIT131169:VIT131198 VSP131169:VSP131198 WCL131169:WCL131198 WMH131169:WMH131198 WWD131169:WWD131198 N196705:N196734 JR196705:JR196734 TN196705:TN196734 ADJ196705:ADJ196734 ANF196705:ANF196734 AXB196705:AXB196734 BGX196705:BGX196734 BQT196705:BQT196734 CAP196705:CAP196734 CKL196705:CKL196734 CUH196705:CUH196734 DED196705:DED196734 DNZ196705:DNZ196734 DXV196705:DXV196734 EHR196705:EHR196734 ERN196705:ERN196734 FBJ196705:FBJ196734 FLF196705:FLF196734 FVB196705:FVB196734 GEX196705:GEX196734 GOT196705:GOT196734 GYP196705:GYP196734 HIL196705:HIL196734 HSH196705:HSH196734 ICD196705:ICD196734 ILZ196705:ILZ196734 IVV196705:IVV196734 JFR196705:JFR196734 JPN196705:JPN196734 JZJ196705:JZJ196734 KJF196705:KJF196734 KTB196705:KTB196734 LCX196705:LCX196734 LMT196705:LMT196734 LWP196705:LWP196734 MGL196705:MGL196734 MQH196705:MQH196734 NAD196705:NAD196734 NJZ196705:NJZ196734 NTV196705:NTV196734 ODR196705:ODR196734 ONN196705:ONN196734 OXJ196705:OXJ196734 PHF196705:PHF196734 PRB196705:PRB196734 QAX196705:QAX196734 QKT196705:QKT196734 QUP196705:QUP196734 REL196705:REL196734 ROH196705:ROH196734 RYD196705:RYD196734 SHZ196705:SHZ196734 SRV196705:SRV196734 TBR196705:TBR196734 TLN196705:TLN196734 TVJ196705:TVJ196734 UFF196705:UFF196734 UPB196705:UPB196734 UYX196705:UYX196734 VIT196705:VIT196734 VSP196705:VSP196734 WCL196705:WCL196734 WMH196705:WMH196734 WWD196705:WWD196734 N262241:N262270 JR262241:JR262270 TN262241:TN262270 ADJ262241:ADJ262270 ANF262241:ANF262270 AXB262241:AXB262270 BGX262241:BGX262270 BQT262241:BQT262270 CAP262241:CAP262270 CKL262241:CKL262270 CUH262241:CUH262270 DED262241:DED262270 DNZ262241:DNZ262270 DXV262241:DXV262270 EHR262241:EHR262270 ERN262241:ERN262270 FBJ262241:FBJ262270 FLF262241:FLF262270 FVB262241:FVB262270 GEX262241:GEX262270 GOT262241:GOT262270 GYP262241:GYP262270 HIL262241:HIL262270 HSH262241:HSH262270 ICD262241:ICD262270 ILZ262241:ILZ262270 IVV262241:IVV262270 JFR262241:JFR262270 JPN262241:JPN262270 JZJ262241:JZJ262270 KJF262241:KJF262270 KTB262241:KTB262270 LCX262241:LCX262270 LMT262241:LMT262270 LWP262241:LWP262270 MGL262241:MGL262270 MQH262241:MQH262270 NAD262241:NAD262270 NJZ262241:NJZ262270 NTV262241:NTV262270 ODR262241:ODR262270 ONN262241:ONN262270 OXJ262241:OXJ262270 PHF262241:PHF262270 PRB262241:PRB262270 QAX262241:QAX262270 QKT262241:QKT262270 QUP262241:QUP262270 REL262241:REL262270 ROH262241:ROH262270 RYD262241:RYD262270 SHZ262241:SHZ262270 SRV262241:SRV262270 TBR262241:TBR262270 TLN262241:TLN262270 TVJ262241:TVJ262270 UFF262241:UFF262270 UPB262241:UPB262270 UYX262241:UYX262270 VIT262241:VIT262270 VSP262241:VSP262270 WCL262241:WCL262270 WMH262241:WMH262270 WWD262241:WWD262270 N327777:N327806 JR327777:JR327806 TN327777:TN327806 ADJ327777:ADJ327806 ANF327777:ANF327806 AXB327777:AXB327806 BGX327777:BGX327806 BQT327777:BQT327806 CAP327777:CAP327806 CKL327777:CKL327806 CUH327777:CUH327806 DED327777:DED327806 DNZ327777:DNZ327806 DXV327777:DXV327806 EHR327777:EHR327806 ERN327777:ERN327806 FBJ327777:FBJ327806 FLF327777:FLF327806 FVB327777:FVB327806 GEX327777:GEX327806 GOT327777:GOT327806 GYP327777:GYP327806 HIL327777:HIL327806 HSH327777:HSH327806 ICD327777:ICD327806 ILZ327777:ILZ327806 IVV327777:IVV327806 JFR327777:JFR327806 JPN327777:JPN327806 JZJ327777:JZJ327806 KJF327777:KJF327806 KTB327777:KTB327806 LCX327777:LCX327806 LMT327777:LMT327806 LWP327777:LWP327806 MGL327777:MGL327806 MQH327777:MQH327806 NAD327777:NAD327806 NJZ327777:NJZ327806 NTV327777:NTV327806 ODR327777:ODR327806 ONN327777:ONN327806 OXJ327777:OXJ327806 PHF327777:PHF327806 PRB327777:PRB327806 QAX327777:QAX327806 QKT327777:QKT327806 QUP327777:QUP327806 REL327777:REL327806 ROH327777:ROH327806 RYD327777:RYD327806 SHZ327777:SHZ327806 SRV327777:SRV327806 TBR327777:TBR327806 TLN327777:TLN327806 TVJ327777:TVJ327806 UFF327777:UFF327806 UPB327777:UPB327806 UYX327777:UYX327806 VIT327777:VIT327806 VSP327777:VSP327806 WCL327777:WCL327806 WMH327777:WMH327806 WWD327777:WWD327806 N393313:N393342 JR393313:JR393342 TN393313:TN393342 ADJ393313:ADJ393342 ANF393313:ANF393342 AXB393313:AXB393342 BGX393313:BGX393342 BQT393313:BQT393342 CAP393313:CAP393342 CKL393313:CKL393342 CUH393313:CUH393342 DED393313:DED393342 DNZ393313:DNZ393342 DXV393313:DXV393342 EHR393313:EHR393342 ERN393313:ERN393342 FBJ393313:FBJ393342 FLF393313:FLF393342 FVB393313:FVB393342 GEX393313:GEX393342 GOT393313:GOT393342 GYP393313:GYP393342 HIL393313:HIL393342 HSH393313:HSH393342 ICD393313:ICD393342 ILZ393313:ILZ393342 IVV393313:IVV393342 JFR393313:JFR393342 JPN393313:JPN393342 JZJ393313:JZJ393342 KJF393313:KJF393342 KTB393313:KTB393342 LCX393313:LCX393342 LMT393313:LMT393342 LWP393313:LWP393342 MGL393313:MGL393342 MQH393313:MQH393342 NAD393313:NAD393342 NJZ393313:NJZ393342 NTV393313:NTV393342 ODR393313:ODR393342 ONN393313:ONN393342 OXJ393313:OXJ393342 PHF393313:PHF393342 PRB393313:PRB393342 QAX393313:QAX393342 QKT393313:QKT393342 QUP393313:QUP393342 REL393313:REL393342 ROH393313:ROH393342 RYD393313:RYD393342 SHZ393313:SHZ393342 SRV393313:SRV393342 TBR393313:TBR393342 TLN393313:TLN393342 TVJ393313:TVJ393342 UFF393313:UFF393342 UPB393313:UPB393342 UYX393313:UYX393342 VIT393313:VIT393342 VSP393313:VSP393342 WCL393313:WCL393342 WMH393313:WMH393342 WWD393313:WWD393342 N458849:N458878 JR458849:JR458878 TN458849:TN458878 ADJ458849:ADJ458878 ANF458849:ANF458878 AXB458849:AXB458878 BGX458849:BGX458878 BQT458849:BQT458878 CAP458849:CAP458878 CKL458849:CKL458878 CUH458849:CUH458878 DED458849:DED458878 DNZ458849:DNZ458878 DXV458849:DXV458878 EHR458849:EHR458878 ERN458849:ERN458878 FBJ458849:FBJ458878 FLF458849:FLF458878 FVB458849:FVB458878 GEX458849:GEX458878 GOT458849:GOT458878 GYP458849:GYP458878 HIL458849:HIL458878 HSH458849:HSH458878 ICD458849:ICD458878 ILZ458849:ILZ458878 IVV458849:IVV458878 JFR458849:JFR458878 JPN458849:JPN458878 JZJ458849:JZJ458878 KJF458849:KJF458878 KTB458849:KTB458878 LCX458849:LCX458878 LMT458849:LMT458878 LWP458849:LWP458878 MGL458849:MGL458878 MQH458849:MQH458878 NAD458849:NAD458878 NJZ458849:NJZ458878 NTV458849:NTV458878 ODR458849:ODR458878 ONN458849:ONN458878 OXJ458849:OXJ458878 PHF458849:PHF458878 PRB458849:PRB458878 QAX458849:QAX458878 QKT458849:QKT458878 QUP458849:QUP458878 REL458849:REL458878 ROH458849:ROH458878 RYD458849:RYD458878 SHZ458849:SHZ458878 SRV458849:SRV458878 TBR458849:TBR458878 TLN458849:TLN458878 TVJ458849:TVJ458878 UFF458849:UFF458878 UPB458849:UPB458878 UYX458849:UYX458878 VIT458849:VIT458878 VSP458849:VSP458878 WCL458849:WCL458878 WMH458849:WMH458878 WWD458849:WWD458878 N524385:N524414 JR524385:JR524414 TN524385:TN524414 ADJ524385:ADJ524414 ANF524385:ANF524414 AXB524385:AXB524414 BGX524385:BGX524414 BQT524385:BQT524414 CAP524385:CAP524414 CKL524385:CKL524414 CUH524385:CUH524414 DED524385:DED524414 DNZ524385:DNZ524414 DXV524385:DXV524414 EHR524385:EHR524414 ERN524385:ERN524414 FBJ524385:FBJ524414 FLF524385:FLF524414 FVB524385:FVB524414 GEX524385:GEX524414 GOT524385:GOT524414 GYP524385:GYP524414 HIL524385:HIL524414 HSH524385:HSH524414 ICD524385:ICD524414 ILZ524385:ILZ524414 IVV524385:IVV524414 JFR524385:JFR524414 JPN524385:JPN524414 JZJ524385:JZJ524414 KJF524385:KJF524414 KTB524385:KTB524414 LCX524385:LCX524414 LMT524385:LMT524414 LWP524385:LWP524414 MGL524385:MGL524414 MQH524385:MQH524414 NAD524385:NAD524414 NJZ524385:NJZ524414 NTV524385:NTV524414 ODR524385:ODR524414 ONN524385:ONN524414 OXJ524385:OXJ524414 PHF524385:PHF524414 PRB524385:PRB524414 QAX524385:QAX524414 QKT524385:QKT524414 QUP524385:QUP524414 REL524385:REL524414 ROH524385:ROH524414 RYD524385:RYD524414 SHZ524385:SHZ524414 SRV524385:SRV524414 TBR524385:TBR524414 TLN524385:TLN524414 TVJ524385:TVJ524414 UFF524385:UFF524414 UPB524385:UPB524414 UYX524385:UYX524414 VIT524385:VIT524414 VSP524385:VSP524414 WCL524385:WCL524414 WMH524385:WMH524414 WWD524385:WWD524414 N589921:N589950 JR589921:JR589950 TN589921:TN589950 ADJ589921:ADJ589950 ANF589921:ANF589950 AXB589921:AXB589950 BGX589921:BGX589950 BQT589921:BQT589950 CAP589921:CAP589950 CKL589921:CKL589950 CUH589921:CUH589950 DED589921:DED589950 DNZ589921:DNZ589950 DXV589921:DXV589950 EHR589921:EHR589950 ERN589921:ERN589950 FBJ589921:FBJ589950 FLF589921:FLF589950 FVB589921:FVB589950 GEX589921:GEX589950 GOT589921:GOT589950 GYP589921:GYP589950 HIL589921:HIL589950 HSH589921:HSH589950 ICD589921:ICD589950 ILZ589921:ILZ589950 IVV589921:IVV589950 JFR589921:JFR589950 JPN589921:JPN589950 JZJ589921:JZJ589950 KJF589921:KJF589950 KTB589921:KTB589950 LCX589921:LCX589950 LMT589921:LMT589950 LWP589921:LWP589950 MGL589921:MGL589950 MQH589921:MQH589950 NAD589921:NAD589950 NJZ589921:NJZ589950 NTV589921:NTV589950 ODR589921:ODR589950 ONN589921:ONN589950 OXJ589921:OXJ589950 PHF589921:PHF589950 PRB589921:PRB589950 QAX589921:QAX589950 QKT589921:QKT589950 QUP589921:QUP589950 REL589921:REL589950 ROH589921:ROH589950 RYD589921:RYD589950 SHZ589921:SHZ589950 SRV589921:SRV589950 TBR589921:TBR589950 TLN589921:TLN589950 TVJ589921:TVJ589950 UFF589921:UFF589950 UPB589921:UPB589950 UYX589921:UYX589950 VIT589921:VIT589950 VSP589921:VSP589950 WCL589921:WCL589950 WMH589921:WMH589950 WWD589921:WWD589950 N655457:N655486 JR655457:JR655486 TN655457:TN655486 ADJ655457:ADJ655486 ANF655457:ANF655486 AXB655457:AXB655486 BGX655457:BGX655486 BQT655457:BQT655486 CAP655457:CAP655486 CKL655457:CKL655486 CUH655457:CUH655486 DED655457:DED655486 DNZ655457:DNZ655486 DXV655457:DXV655486 EHR655457:EHR655486 ERN655457:ERN655486 FBJ655457:FBJ655486 FLF655457:FLF655486 FVB655457:FVB655486 GEX655457:GEX655486 GOT655457:GOT655486 GYP655457:GYP655486 HIL655457:HIL655486 HSH655457:HSH655486 ICD655457:ICD655486 ILZ655457:ILZ655486 IVV655457:IVV655486 JFR655457:JFR655486 JPN655457:JPN655486 JZJ655457:JZJ655486 KJF655457:KJF655486 KTB655457:KTB655486 LCX655457:LCX655486 LMT655457:LMT655486 LWP655457:LWP655486 MGL655457:MGL655486 MQH655457:MQH655486 NAD655457:NAD655486 NJZ655457:NJZ655486 NTV655457:NTV655486 ODR655457:ODR655486 ONN655457:ONN655486 OXJ655457:OXJ655486 PHF655457:PHF655486 PRB655457:PRB655486 QAX655457:QAX655486 QKT655457:QKT655486 QUP655457:QUP655486 REL655457:REL655486 ROH655457:ROH655486 RYD655457:RYD655486 SHZ655457:SHZ655486 SRV655457:SRV655486 TBR655457:TBR655486 TLN655457:TLN655486 TVJ655457:TVJ655486 UFF655457:UFF655486 UPB655457:UPB655486 UYX655457:UYX655486 VIT655457:VIT655486 VSP655457:VSP655486 WCL655457:WCL655486 WMH655457:WMH655486 WWD655457:WWD655486 N720993:N721022 JR720993:JR721022 TN720993:TN721022 ADJ720993:ADJ721022 ANF720993:ANF721022 AXB720993:AXB721022 BGX720993:BGX721022 BQT720993:BQT721022 CAP720993:CAP721022 CKL720993:CKL721022 CUH720993:CUH721022 DED720993:DED721022 DNZ720993:DNZ721022 DXV720993:DXV721022 EHR720993:EHR721022 ERN720993:ERN721022 FBJ720993:FBJ721022 FLF720993:FLF721022 FVB720993:FVB721022 GEX720993:GEX721022 GOT720993:GOT721022 GYP720993:GYP721022 HIL720993:HIL721022 HSH720993:HSH721022 ICD720993:ICD721022 ILZ720993:ILZ721022 IVV720993:IVV721022 JFR720993:JFR721022 JPN720993:JPN721022 JZJ720993:JZJ721022 KJF720993:KJF721022 KTB720993:KTB721022 LCX720993:LCX721022 LMT720993:LMT721022 LWP720993:LWP721022 MGL720993:MGL721022 MQH720993:MQH721022 NAD720993:NAD721022 NJZ720993:NJZ721022 NTV720993:NTV721022 ODR720993:ODR721022 ONN720993:ONN721022 OXJ720993:OXJ721022 PHF720993:PHF721022 PRB720993:PRB721022 QAX720993:QAX721022 QKT720993:QKT721022 QUP720993:QUP721022 REL720993:REL721022 ROH720993:ROH721022 RYD720993:RYD721022 SHZ720993:SHZ721022 SRV720993:SRV721022 TBR720993:TBR721022 TLN720993:TLN721022 TVJ720993:TVJ721022 UFF720993:UFF721022 UPB720993:UPB721022 UYX720993:UYX721022 VIT720993:VIT721022 VSP720993:VSP721022 WCL720993:WCL721022 WMH720993:WMH721022 WWD720993:WWD721022 N786529:N786558 JR786529:JR786558 TN786529:TN786558 ADJ786529:ADJ786558 ANF786529:ANF786558 AXB786529:AXB786558 BGX786529:BGX786558 BQT786529:BQT786558 CAP786529:CAP786558 CKL786529:CKL786558 CUH786529:CUH786558 DED786529:DED786558 DNZ786529:DNZ786558 DXV786529:DXV786558 EHR786529:EHR786558 ERN786529:ERN786558 FBJ786529:FBJ786558 FLF786529:FLF786558 FVB786529:FVB786558 GEX786529:GEX786558 GOT786529:GOT786558 GYP786529:GYP786558 HIL786529:HIL786558 HSH786529:HSH786558 ICD786529:ICD786558 ILZ786529:ILZ786558 IVV786529:IVV786558 JFR786529:JFR786558 JPN786529:JPN786558 JZJ786529:JZJ786558 KJF786529:KJF786558 KTB786529:KTB786558 LCX786529:LCX786558 LMT786529:LMT786558 LWP786529:LWP786558 MGL786529:MGL786558 MQH786529:MQH786558 NAD786529:NAD786558 NJZ786529:NJZ786558 NTV786529:NTV786558 ODR786529:ODR786558 ONN786529:ONN786558 OXJ786529:OXJ786558 PHF786529:PHF786558 PRB786529:PRB786558 QAX786529:QAX786558 QKT786529:QKT786558 QUP786529:QUP786558 REL786529:REL786558 ROH786529:ROH786558 RYD786529:RYD786558 SHZ786529:SHZ786558 SRV786529:SRV786558 TBR786529:TBR786558 TLN786529:TLN786558 TVJ786529:TVJ786558 UFF786529:UFF786558 UPB786529:UPB786558 UYX786529:UYX786558 VIT786529:VIT786558 VSP786529:VSP786558 WCL786529:WCL786558 WMH786529:WMH786558 WWD786529:WWD786558 N852065:N852094 JR852065:JR852094 TN852065:TN852094 ADJ852065:ADJ852094 ANF852065:ANF852094 AXB852065:AXB852094 BGX852065:BGX852094 BQT852065:BQT852094 CAP852065:CAP852094 CKL852065:CKL852094 CUH852065:CUH852094 DED852065:DED852094 DNZ852065:DNZ852094 DXV852065:DXV852094 EHR852065:EHR852094 ERN852065:ERN852094 FBJ852065:FBJ852094 FLF852065:FLF852094 FVB852065:FVB852094 GEX852065:GEX852094 GOT852065:GOT852094 GYP852065:GYP852094 HIL852065:HIL852094 HSH852065:HSH852094 ICD852065:ICD852094 ILZ852065:ILZ852094 IVV852065:IVV852094 JFR852065:JFR852094 JPN852065:JPN852094 JZJ852065:JZJ852094 KJF852065:KJF852094 KTB852065:KTB852094 LCX852065:LCX852094 LMT852065:LMT852094 LWP852065:LWP852094 MGL852065:MGL852094 MQH852065:MQH852094 NAD852065:NAD852094 NJZ852065:NJZ852094 NTV852065:NTV852094 ODR852065:ODR852094 ONN852065:ONN852094 OXJ852065:OXJ852094 PHF852065:PHF852094 PRB852065:PRB852094 QAX852065:QAX852094 QKT852065:QKT852094 QUP852065:QUP852094 REL852065:REL852094 ROH852065:ROH852094 RYD852065:RYD852094 SHZ852065:SHZ852094 SRV852065:SRV852094 TBR852065:TBR852094 TLN852065:TLN852094 TVJ852065:TVJ852094 UFF852065:UFF852094 UPB852065:UPB852094 UYX852065:UYX852094 VIT852065:VIT852094 VSP852065:VSP852094 WCL852065:WCL852094 WMH852065:WMH852094 WWD852065:WWD852094 N917601:N917630 JR917601:JR917630 TN917601:TN917630 ADJ917601:ADJ917630 ANF917601:ANF917630 AXB917601:AXB917630 BGX917601:BGX917630 BQT917601:BQT917630 CAP917601:CAP917630 CKL917601:CKL917630 CUH917601:CUH917630 DED917601:DED917630 DNZ917601:DNZ917630 DXV917601:DXV917630 EHR917601:EHR917630 ERN917601:ERN917630 FBJ917601:FBJ917630 FLF917601:FLF917630 FVB917601:FVB917630 GEX917601:GEX917630 GOT917601:GOT917630 GYP917601:GYP917630 HIL917601:HIL917630 HSH917601:HSH917630 ICD917601:ICD917630 ILZ917601:ILZ917630 IVV917601:IVV917630 JFR917601:JFR917630 JPN917601:JPN917630 JZJ917601:JZJ917630 KJF917601:KJF917630 KTB917601:KTB917630 LCX917601:LCX917630 LMT917601:LMT917630 LWP917601:LWP917630 MGL917601:MGL917630 MQH917601:MQH917630 NAD917601:NAD917630 NJZ917601:NJZ917630 NTV917601:NTV917630 ODR917601:ODR917630 ONN917601:ONN917630 OXJ917601:OXJ917630 PHF917601:PHF917630 PRB917601:PRB917630 QAX917601:QAX917630 QKT917601:QKT917630 QUP917601:QUP917630 REL917601:REL917630 ROH917601:ROH917630 RYD917601:RYD917630 SHZ917601:SHZ917630 SRV917601:SRV917630 TBR917601:TBR917630 TLN917601:TLN917630 TVJ917601:TVJ917630 UFF917601:UFF917630 UPB917601:UPB917630 UYX917601:UYX917630 VIT917601:VIT917630 VSP917601:VSP917630 WCL917601:WCL917630 WMH917601:WMH917630 WWD917601:WWD917630 N983137:N983166 JR983137:JR983166 TN983137:TN983166 ADJ983137:ADJ983166 ANF983137:ANF983166 AXB983137:AXB983166 BGX983137:BGX983166 BQT983137:BQT983166 CAP983137:CAP983166 CKL983137:CKL983166 CUH983137:CUH983166 DED983137:DED983166 DNZ983137:DNZ983166 DXV983137:DXV983166 EHR983137:EHR983166 ERN983137:ERN983166 FBJ983137:FBJ983166 FLF983137:FLF983166 FVB983137:FVB983166 GEX983137:GEX983166 GOT983137:GOT983166 GYP983137:GYP983166 HIL983137:HIL983166 HSH983137:HSH983166 ICD983137:ICD983166 ILZ983137:ILZ983166 IVV983137:IVV983166 JFR983137:JFR983166 JPN983137:JPN983166 JZJ983137:JZJ983166 KJF983137:KJF983166 KTB983137:KTB983166 LCX983137:LCX983166 LMT983137:LMT983166 LWP983137:LWP983166 MGL983137:MGL983166 MQH983137:MQH983166 NAD983137:NAD983166 NJZ983137:NJZ983166 NTV983137:NTV983166 ODR983137:ODR983166 ONN983137:ONN983166 OXJ983137:OXJ983166 PHF983137:PHF983166 PRB983137:PRB983166 QAX983137:QAX983166 QKT983137:QKT983166 QUP983137:QUP983166 REL983137:REL983166 ROH983137:ROH983166 RYD983137:RYD983166 SHZ983137:SHZ983166 SRV983137:SRV983166 TBR983137:TBR983166 TLN983137:TLN983166 TVJ983137:TVJ983166 UFF983137:UFF983166 UPB983137:UPB983166 UYX983137:UYX983166 VIT983137:VIT983166 VSP983137:VSP983166 WCL983137:WCL983166 WMH983137:WMH983166 WWD983137:WWD983166 N65580:N65609 JR65580:JR65609 TN65580:TN65609 ADJ65580:ADJ65609 ANF65580:ANF65609 AXB65580:AXB65609 BGX65580:BGX65609 BQT65580:BQT65609 CAP65580:CAP65609 CKL65580:CKL65609 CUH65580:CUH65609 DED65580:DED65609 DNZ65580:DNZ65609 DXV65580:DXV65609 EHR65580:EHR65609 ERN65580:ERN65609 FBJ65580:FBJ65609 FLF65580:FLF65609 FVB65580:FVB65609 GEX65580:GEX65609 GOT65580:GOT65609 GYP65580:GYP65609 HIL65580:HIL65609 HSH65580:HSH65609 ICD65580:ICD65609 ILZ65580:ILZ65609 IVV65580:IVV65609 JFR65580:JFR65609 JPN65580:JPN65609 JZJ65580:JZJ65609 KJF65580:KJF65609 KTB65580:KTB65609 LCX65580:LCX65609 LMT65580:LMT65609 LWP65580:LWP65609 MGL65580:MGL65609 MQH65580:MQH65609 NAD65580:NAD65609 NJZ65580:NJZ65609 NTV65580:NTV65609 ODR65580:ODR65609 ONN65580:ONN65609 OXJ65580:OXJ65609 PHF65580:PHF65609 PRB65580:PRB65609 QAX65580:QAX65609 QKT65580:QKT65609 QUP65580:QUP65609 REL65580:REL65609 ROH65580:ROH65609 RYD65580:RYD65609 SHZ65580:SHZ65609 SRV65580:SRV65609 TBR65580:TBR65609 TLN65580:TLN65609 TVJ65580:TVJ65609 UFF65580:UFF65609 UPB65580:UPB65609 UYX65580:UYX65609 VIT65580:VIT65609 VSP65580:VSP65609 WCL65580:WCL65609 WMH65580:WMH65609 WWD65580:WWD65609 N131116:N131145 JR131116:JR131145 TN131116:TN131145 ADJ131116:ADJ131145 ANF131116:ANF131145 AXB131116:AXB131145 BGX131116:BGX131145 BQT131116:BQT131145 CAP131116:CAP131145 CKL131116:CKL131145 CUH131116:CUH131145 DED131116:DED131145 DNZ131116:DNZ131145 DXV131116:DXV131145 EHR131116:EHR131145 ERN131116:ERN131145 FBJ131116:FBJ131145 FLF131116:FLF131145 FVB131116:FVB131145 GEX131116:GEX131145 GOT131116:GOT131145 GYP131116:GYP131145 HIL131116:HIL131145 HSH131116:HSH131145 ICD131116:ICD131145 ILZ131116:ILZ131145 IVV131116:IVV131145 JFR131116:JFR131145 JPN131116:JPN131145 JZJ131116:JZJ131145 KJF131116:KJF131145 KTB131116:KTB131145 LCX131116:LCX131145 LMT131116:LMT131145 LWP131116:LWP131145 MGL131116:MGL131145 MQH131116:MQH131145 NAD131116:NAD131145 NJZ131116:NJZ131145 NTV131116:NTV131145 ODR131116:ODR131145 ONN131116:ONN131145 OXJ131116:OXJ131145 PHF131116:PHF131145 PRB131116:PRB131145 QAX131116:QAX131145 QKT131116:QKT131145 QUP131116:QUP131145 REL131116:REL131145 ROH131116:ROH131145 RYD131116:RYD131145 SHZ131116:SHZ131145 SRV131116:SRV131145 TBR131116:TBR131145 TLN131116:TLN131145 TVJ131116:TVJ131145 UFF131116:UFF131145 UPB131116:UPB131145 UYX131116:UYX131145 VIT131116:VIT131145 VSP131116:VSP131145 WCL131116:WCL131145 WMH131116:WMH131145 WWD131116:WWD131145 N196652:N196681 JR196652:JR196681 TN196652:TN196681 ADJ196652:ADJ196681 ANF196652:ANF196681 AXB196652:AXB196681 BGX196652:BGX196681 BQT196652:BQT196681 CAP196652:CAP196681 CKL196652:CKL196681 CUH196652:CUH196681 DED196652:DED196681 DNZ196652:DNZ196681 DXV196652:DXV196681 EHR196652:EHR196681 ERN196652:ERN196681 FBJ196652:FBJ196681 FLF196652:FLF196681 FVB196652:FVB196681 GEX196652:GEX196681 GOT196652:GOT196681 GYP196652:GYP196681 HIL196652:HIL196681 HSH196652:HSH196681 ICD196652:ICD196681 ILZ196652:ILZ196681 IVV196652:IVV196681 JFR196652:JFR196681 JPN196652:JPN196681 JZJ196652:JZJ196681 KJF196652:KJF196681 KTB196652:KTB196681 LCX196652:LCX196681 LMT196652:LMT196681 LWP196652:LWP196681 MGL196652:MGL196681 MQH196652:MQH196681 NAD196652:NAD196681 NJZ196652:NJZ196681 NTV196652:NTV196681 ODR196652:ODR196681 ONN196652:ONN196681 OXJ196652:OXJ196681 PHF196652:PHF196681 PRB196652:PRB196681 QAX196652:QAX196681 QKT196652:QKT196681 QUP196652:QUP196681 REL196652:REL196681 ROH196652:ROH196681 RYD196652:RYD196681 SHZ196652:SHZ196681 SRV196652:SRV196681 TBR196652:TBR196681 TLN196652:TLN196681 TVJ196652:TVJ196681 UFF196652:UFF196681 UPB196652:UPB196681 UYX196652:UYX196681 VIT196652:VIT196681 VSP196652:VSP196681 WCL196652:WCL196681 WMH196652:WMH196681 WWD196652:WWD196681 N262188:N262217 JR262188:JR262217 TN262188:TN262217 ADJ262188:ADJ262217 ANF262188:ANF262217 AXB262188:AXB262217 BGX262188:BGX262217 BQT262188:BQT262217 CAP262188:CAP262217 CKL262188:CKL262217 CUH262188:CUH262217 DED262188:DED262217 DNZ262188:DNZ262217 DXV262188:DXV262217 EHR262188:EHR262217 ERN262188:ERN262217 FBJ262188:FBJ262217 FLF262188:FLF262217 FVB262188:FVB262217 GEX262188:GEX262217 GOT262188:GOT262217 GYP262188:GYP262217 HIL262188:HIL262217 HSH262188:HSH262217 ICD262188:ICD262217 ILZ262188:ILZ262217 IVV262188:IVV262217 JFR262188:JFR262217 JPN262188:JPN262217 JZJ262188:JZJ262217 KJF262188:KJF262217 KTB262188:KTB262217 LCX262188:LCX262217 LMT262188:LMT262217 LWP262188:LWP262217 MGL262188:MGL262217 MQH262188:MQH262217 NAD262188:NAD262217 NJZ262188:NJZ262217 NTV262188:NTV262217 ODR262188:ODR262217 ONN262188:ONN262217 OXJ262188:OXJ262217 PHF262188:PHF262217 PRB262188:PRB262217 QAX262188:QAX262217 QKT262188:QKT262217 QUP262188:QUP262217 REL262188:REL262217 ROH262188:ROH262217 RYD262188:RYD262217 SHZ262188:SHZ262217 SRV262188:SRV262217 TBR262188:TBR262217 TLN262188:TLN262217 TVJ262188:TVJ262217 UFF262188:UFF262217 UPB262188:UPB262217 UYX262188:UYX262217 VIT262188:VIT262217 VSP262188:VSP262217 WCL262188:WCL262217 WMH262188:WMH262217 WWD262188:WWD262217 N327724:N327753 JR327724:JR327753 TN327724:TN327753 ADJ327724:ADJ327753 ANF327724:ANF327753 AXB327724:AXB327753 BGX327724:BGX327753 BQT327724:BQT327753 CAP327724:CAP327753 CKL327724:CKL327753 CUH327724:CUH327753 DED327724:DED327753 DNZ327724:DNZ327753 DXV327724:DXV327753 EHR327724:EHR327753 ERN327724:ERN327753 FBJ327724:FBJ327753 FLF327724:FLF327753 FVB327724:FVB327753 GEX327724:GEX327753 GOT327724:GOT327753 GYP327724:GYP327753 HIL327724:HIL327753 HSH327724:HSH327753 ICD327724:ICD327753 ILZ327724:ILZ327753 IVV327724:IVV327753 JFR327724:JFR327753 JPN327724:JPN327753 JZJ327724:JZJ327753 KJF327724:KJF327753 KTB327724:KTB327753 LCX327724:LCX327753 LMT327724:LMT327753 LWP327724:LWP327753 MGL327724:MGL327753 MQH327724:MQH327753 NAD327724:NAD327753 NJZ327724:NJZ327753 NTV327724:NTV327753 ODR327724:ODR327753 ONN327724:ONN327753 OXJ327724:OXJ327753 PHF327724:PHF327753 PRB327724:PRB327753 QAX327724:QAX327753 QKT327724:QKT327753 QUP327724:QUP327753 REL327724:REL327753 ROH327724:ROH327753 RYD327724:RYD327753 SHZ327724:SHZ327753 SRV327724:SRV327753 TBR327724:TBR327753 TLN327724:TLN327753 TVJ327724:TVJ327753 UFF327724:UFF327753 UPB327724:UPB327753 UYX327724:UYX327753 VIT327724:VIT327753 VSP327724:VSP327753 WCL327724:WCL327753 WMH327724:WMH327753 WWD327724:WWD327753 N393260:N393289 JR393260:JR393289 TN393260:TN393289 ADJ393260:ADJ393289 ANF393260:ANF393289 AXB393260:AXB393289 BGX393260:BGX393289 BQT393260:BQT393289 CAP393260:CAP393289 CKL393260:CKL393289 CUH393260:CUH393289 DED393260:DED393289 DNZ393260:DNZ393289 DXV393260:DXV393289 EHR393260:EHR393289 ERN393260:ERN393289 FBJ393260:FBJ393289 FLF393260:FLF393289 FVB393260:FVB393289 GEX393260:GEX393289 GOT393260:GOT393289 GYP393260:GYP393289 HIL393260:HIL393289 HSH393260:HSH393289 ICD393260:ICD393289 ILZ393260:ILZ393289 IVV393260:IVV393289 JFR393260:JFR393289 JPN393260:JPN393289 JZJ393260:JZJ393289 KJF393260:KJF393289 KTB393260:KTB393289 LCX393260:LCX393289 LMT393260:LMT393289 LWP393260:LWP393289 MGL393260:MGL393289 MQH393260:MQH393289 NAD393260:NAD393289 NJZ393260:NJZ393289 NTV393260:NTV393289 ODR393260:ODR393289 ONN393260:ONN393289 OXJ393260:OXJ393289 PHF393260:PHF393289 PRB393260:PRB393289 QAX393260:QAX393289 QKT393260:QKT393289 QUP393260:QUP393289 REL393260:REL393289 ROH393260:ROH393289 RYD393260:RYD393289 SHZ393260:SHZ393289 SRV393260:SRV393289 TBR393260:TBR393289 TLN393260:TLN393289 TVJ393260:TVJ393289 UFF393260:UFF393289 UPB393260:UPB393289 UYX393260:UYX393289 VIT393260:VIT393289 VSP393260:VSP393289 WCL393260:WCL393289 WMH393260:WMH393289 WWD393260:WWD393289 N458796:N458825 JR458796:JR458825 TN458796:TN458825 ADJ458796:ADJ458825 ANF458796:ANF458825 AXB458796:AXB458825 BGX458796:BGX458825 BQT458796:BQT458825 CAP458796:CAP458825 CKL458796:CKL458825 CUH458796:CUH458825 DED458796:DED458825 DNZ458796:DNZ458825 DXV458796:DXV458825 EHR458796:EHR458825 ERN458796:ERN458825 FBJ458796:FBJ458825 FLF458796:FLF458825 FVB458796:FVB458825 GEX458796:GEX458825 GOT458796:GOT458825 GYP458796:GYP458825 HIL458796:HIL458825 HSH458796:HSH458825 ICD458796:ICD458825 ILZ458796:ILZ458825 IVV458796:IVV458825 JFR458796:JFR458825 JPN458796:JPN458825 JZJ458796:JZJ458825 KJF458796:KJF458825 KTB458796:KTB458825 LCX458796:LCX458825 LMT458796:LMT458825 LWP458796:LWP458825 MGL458796:MGL458825 MQH458796:MQH458825 NAD458796:NAD458825 NJZ458796:NJZ458825 NTV458796:NTV458825 ODR458796:ODR458825 ONN458796:ONN458825 OXJ458796:OXJ458825 PHF458796:PHF458825 PRB458796:PRB458825 QAX458796:QAX458825 QKT458796:QKT458825 QUP458796:QUP458825 REL458796:REL458825 ROH458796:ROH458825 RYD458796:RYD458825 SHZ458796:SHZ458825 SRV458796:SRV458825 TBR458796:TBR458825 TLN458796:TLN458825 TVJ458796:TVJ458825 UFF458796:UFF458825 UPB458796:UPB458825 UYX458796:UYX458825 VIT458796:VIT458825 VSP458796:VSP458825 WCL458796:WCL458825 WMH458796:WMH458825 WWD458796:WWD458825 N524332:N524361 JR524332:JR524361 TN524332:TN524361 ADJ524332:ADJ524361 ANF524332:ANF524361 AXB524332:AXB524361 BGX524332:BGX524361 BQT524332:BQT524361 CAP524332:CAP524361 CKL524332:CKL524361 CUH524332:CUH524361 DED524332:DED524361 DNZ524332:DNZ524361 DXV524332:DXV524361 EHR524332:EHR524361 ERN524332:ERN524361 FBJ524332:FBJ524361 FLF524332:FLF524361 FVB524332:FVB524361 GEX524332:GEX524361 GOT524332:GOT524361 GYP524332:GYP524361 HIL524332:HIL524361 HSH524332:HSH524361 ICD524332:ICD524361 ILZ524332:ILZ524361 IVV524332:IVV524361 JFR524332:JFR524361 JPN524332:JPN524361 JZJ524332:JZJ524361 KJF524332:KJF524361 KTB524332:KTB524361 LCX524332:LCX524361 LMT524332:LMT524361 LWP524332:LWP524361 MGL524332:MGL524361 MQH524332:MQH524361 NAD524332:NAD524361 NJZ524332:NJZ524361 NTV524332:NTV524361 ODR524332:ODR524361 ONN524332:ONN524361 OXJ524332:OXJ524361 PHF524332:PHF524361 PRB524332:PRB524361 QAX524332:QAX524361 QKT524332:QKT524361 QUP524332:QUP524361 REL524332:REL524361 ROH524332:ROH524361 RYD524332:RYD524361 SHZ524332:SHZ524361 SRV524332:SRV524361 TBR524332:TBR524361 TLN524332:TLN524361 TVJ524332:TVJ524361 UFF524332:UFF524361 UPB524332:UPB524361 UYX524332:UYX524361 VIT524332:VIT524361 VSP524332:VSP524361 WCL524332:WCL524361 WMH524332:WMH524361 WWD524332:WWD524361 N589868:N589897 JR589868:JR589897 TN589868:TN589897 ADJ589868:ADJ589897 ANF589868:ANF589897 AXB589868:AXB589897 BGX589868:BGX589897 BQT589868:BQT589897 CAP589868:CAP589897 CKL589868:CKL589897 CUH589868:CUH589897 DED589868:DED589897 DNZ589868:DNZ589897 DXV589868:DXV589897 EHR589868:EHR589897 ERN589868:ERN589897 FBJ589868:FBJ589897 FLF589868:FLF589897 FVB589868:FVB589897 GEX589868:GEX589897 GOT589868:GOT589897 GYP589868:GYP589897 HIL589868:HIL589897 HSH589868:HSH589897 ICD589868:ICD589897 ILZ589868:ILZ589897 IVV589868:IVV589897 JFR589868:JFR589897 JPN589868:JPN589897 JZJ589868:JZJ589897 KJF589868:KJF589897 KTB589868:KTB589897 LCX589868:LCX589897 LMT589868:LMT589897 LWP589868:LWP589897 MGL589868:MGL589897 MQH589868:MQH589897 NAD589868:NAD589897 NJZ589868:NJZ589897 NTV589868:NTV589897 ODR589868:ODR589897 ONN589868:ONN589897 OXJ589868:OXJ589897 PHF589868:PHF589897 PRB589868:PRB589897 QAX589868:QAX589897 QKT589868:QKT589897 QUP589868:QUP589897 REL589868:REL589897 ROH589868:ROH589897 RYD589868:RYD589897 SHZ589868:SHZ589897 SRV589868:SRV589897 TBR589868:TBR589897 TLN589868:TLN589897 TVJ589868:TVJ589897 UFF589868:UFF589897 UPB589868:UPB589897 UYX589868:UYX589897 VIT589868:VIT589897 VSP589868:VSP589897 WCL589868:WCL589897 WMH589868:WMH589897 WWD589868:WWD589897 N655404:N655433 JR655404:JR655433 TN655404:TN655433 ADJ655404:ADJ655433 ANF655404:ANF655433 AXB655404:AXB655433 BGX655404:BGX655433 BQT655404:BQT655433 CAP655404:CAP655433 CKL655404:CKL655433 CUH655404:CUH655433 DED655404:DED655433 DNZ655404:DNZ655433 DXV655404:DXV655433 EHR655404:EHR655433 ERN655404:ERN655433 FBJ655404:FBJ655433 FLF655404:FLF655433 FVB655404:FVB655433 GEX655404:GEX655433 GOT655404:GOT655433 GYP655404:GYP655433 HIL655404:HIL655433 HSH655404:HSH655433 ICD655404:ICD655433 ILZ655404:ILZ655433 IVV655404:IVV655433 JFR655404:JFR655433 JPN655404:JPN655433 JZJ655404:JZJ655433 KJF655404:KJF655433 KTB655404:KTB655433 LCX655404:LCX655433 LMT655404:LMT655433 LWP655404:LWP655433 MGL655404:MGL655433 MQH655404:MQH655433 NAD655404:NAD655433 NJZ655404:NJZ655433 NTV655404:NTV655433 ODR655404:ODR655433 ONN655404:ONN655433 OXJ655404:OXJ655433 PHF655404:PHF655433 PRB655404:PRB655433 QAX655404:QAX655433 QKT655404:QKT655433 QUP655404:QUP655433 REL655404:REL655433 ROH655404:ROH655433 RYD655404:RYD655433 SHZ655404:SHZ655433 SRV655404:SRV655433 TBR655404:TBR655433 TLN655404:TLN655433 TVJ655404:TVJ655433 UFF655404:UFF655433 UPB655404:UPB655433 UYX655404:UYX655433 VIT655404:VIT655433 VSP655404:VSP655433 WCL655404:WCL655433 WMH655404:WMH655433 WWD655404:WWD655433 N720940:N720969 JR720940:JR720969 TN720940:TN720969 ADJ720940:ADJ720969 ANF720940:ANF720969 AXB720940:AXB720969 BGX720940:BGX720969 BQT720940:BQT720969 CAP720940:CAP720969 CKL720940:CKL720969 CUH720940:CUH720969 DED720940:DED720969 DNZ720940:DNZ720969 DXV720940:DXV720969 EHR720940:EHR720969 ERN720940:ERN720969 FBJ720940:FBJ720969 FLF720940:FLF720969 FVB720940:FVB720969 GEX720940:GEX720969 GOT720940:GOT720969 GYP720940:GYP720969 HIL720940:HIL720969 HSH720940:HSH720969 ICD720940:ICD720969 ILZ720940:ILZ720969 IVV720940:IVV720969 JFR720940:JFR720969 JPN720940:JPN720969 JZJ720940:JZJ720969 KJF720940:KJF720969 KTB720940:KTB720969 LCX720940:LCX720969 LMT720940:LMT720969 LWP720940:LWP720969 MGL720940:MGL720969 MQH720940:MQH720969 NAD720940:NAD720969 NJZ720940:NJZ720969 NTV720940:NTV720969 ODR720940:ODR720969 ONN720940:ONN720969 OXJ720940:OXJ720969 PHF720940:PHF720969 PRB720940:PRB720969 QAX720940:QAX720969 QKT720940:QKT720969 QUP720940:QUP720969 REL720940:REL720969 ROH720940:ROH720969 RYD720940:RYD720969 SHZ720940:SHZ720969 SRV720940:SRV720969 TBR720940:TBR720969 TLN720940:TLN720969 TVJ720940:TVJ720969 UFF720940:UFF720969 UPB720940:UPB720969 UYX720940:UYX720969 VIT720940:VIT720969 VSP720940:VSP720969 WCL720940:WCL720969 WMH720940:WMH720969 WWD720940:WWD720969 N786476:N786505 JR786476:JR786505 TN786476:TN786505 ADJ786476:ADJ786505 ANF786476:ANF786505 AXB786476:AXB786505 BGX786476:BGX786505 BQT786476:BQT786505 CAP786476:CAP786505 CKL786476:CKL786505 CUH786476:CUH786505 DED786476:DED786505 DNZ786476:DNZ786505 DXV786476:DXV786505 EHR786476:EHR786505 ERN786476:ERN786505 FBJ786476:FBJ786505 FLF786476:FLF786505 FVB786476:FVB786505 GEX786476:GEX786505 GOT786476:GOT786505 GYP786476:GYP786505 HIL786476:HIL786505 HSH786476:HSH786505 ICD786476:ICD786505 ILZ786476:ILZ786505 IVV786476:IVV786505 JFR786476:JFR786505 JPN786476:JPN786505 JZJ786476:JZJ786505 KJF786476:KJF786505 KTB786476:KTB786505 LCX786476:LCX786505 LMT786476:LMT786505 LWP786476:LWP786505 MGL786476:MGL786505 MQH786476:MQH786505 NAD786476:NAD786505 NJZ786476:NJZ786505 NTV786476:NTV786505 ODR786476:ODR786505 ONN786476:ONN786505 OXJ786476:OXJ786505 PHF786476:PHF786505 PRB786476:PRB786505 QAX786476:QAX786505 QKT786476:QKT786505 QUP786476:QUP786505 REL786476:REL786505 ROH786476:ROH786505 RYD786476:RYD786505 SHZ786476:SHZ786505 SRV786476:SRV786505 TBR786476:TBR786505 TLN786476:TLN786505 TVJ786476:TVJ786505 UFF786476:UFF786505 UPB786476:UPB786505 UYX786476:UYX786505 VIT786476:VIT786505 VSP786476:VSP786505 WCL786476:WCL786505 WMH786476:WMH786505 WWD786476:WWD786505 N852012:N852041 JR852012:JR852041 TN852012:TN852041 ADJ852012:ADJ852041 ANF852012:ANF852041 AXB852012:AXB852041 BGX852012:BGX852041 BQT852012:BQT852041 CAP852012:CAP852041 CKL852012:CKL852041 CUH852012:CUH852041 DED852012:DED852041 DNZ852012:DNZ852041 DXV852012:DXV852041 EHR852012:EHR852041 ERN852012:ERN852041 FBJ852012:FBJ852041 FLF852012:FLF852041 FVB852012:FVB852041 GEX852012:GEX852041 GOT852012:GOT852041 GYP852012:GYP852041 HIL852012:HIL852041 HSH852012:HSH852041 ICD852012:ICD852041 ILZ852012:ILZ852041 IVV852012:IVV852041 JFR852012:JFR852041 JPN852012:JPN852041 JZJ852012:JZJ852041 KJF852012:KJF852041 KTB852012:KTB852041 LCX852012:LCX852041 LMT852012:LMT852041 LWP852012:LWP852041 MGL852012:MGL852041 MQH852012:MQH852041 NAD852012:NAD852041 NJZ852012:NJZ852041 NTV852012:NTV852041 ODR852012:ODR852041 ONN852012:ONN852041 OXJ852012:OXJ852041 PHF852012:PHF852041 PRB852012:PRB852041 QAX852012:QAX852041 QKT852012:QKT852041 QUP852012:QUP852041 REL852012:REL852041 ROH852012:ROH852041 RYD852012:RYD852041 SHZ852012:SHZ852041 SRV852012:SRV852041 TBR852012:TBR852041 TLN852012:TLN852041 TVJ852012:TVJ852041 UFF852012:UFF852041 UPB852012:UPB852041 UYX852012:UYX852041 VIT852012:VIT852041 VSP852012:VSP852041 WCL852012:WCL852041 WMH852012:WMH852041 WWD852012:WWD852041 N917548:N917577 JR917548:JR917577 TN917548:TN917577 ADJ917548:ADJ917577 ANF917548:ANF917577 AXB917548:AXB917577 BGX917548:BGX917577 BQT917548:BQT917577 CAP917548:CAP917577 CKL917548:CKL917577 CUH917548:CUH917577 DED917548:DED917577 DNZ917548:DNZ917577 DXV917548:DXV917577 EHR917548:EHR917577 ERN917548:ERN917577 FBJ917548:FBJ917577 FLF917548:FLF917577 FVB917548:FVB917577 GEX917548:GEX917577 GOT917548:GOT917577 GYP917548:GYP917577 HIL917548:HIL917577 HSH917548:HSH917577 ICD917548:ICD917577 ILZ917548:ILZ917577 IVV917548:IVV917577 JFR917548:JFR917577 JPN917548:JPN917577 JZJ917548:JZJ917577 KJF917548:KJF917577 KTB917548:KTB917577 LCX917548:LCX917577 LMT917548:LMT917577 LWP917548:LWP917577 MGL917548:MGL917577 MQH917548:MQH917577 NAD917548:NAD917577 NJZ917548:NJZ917577 NTV917548:NTV917577 ODR917548:ODR917577 ONN917548:ONN917577 OXJ917548:OXJ917577 PHF917548:PHF917577 PRB917548:PRB917577 QAX917548:QAX917577 QKT917548:QKT917577 QUP917548:QUP917577 REL917548:REL917577 ROH917548:ROH917577 RYD917548:RYD917577 SHZ917548:SHZ917577 SRV917548:SRV917577 TBR917548:TBR917577 TLN917548:TLN917577 TVJ917548:TVJ917577 UFF917548:UFF917577 UPB917548:UPB917577 UYX917548:UYX917577 VIT917548:VIT917577 VSP917548:VSP917577 WCL917548:WCL917577 WMH917548:WMH917577 WWD917548:WWD917577 N983084:N983113 JR983084:JR983113 TN983084:TN983113 ADJ983084:ADJ983113 ANF983084:ANF983113 AXB983084:AXB983113 BGX983084:BGX983113 BQT983084:BQT983113 CAP983084:CAP983113 CKL983084:CKL983113 CUH983084:CUH983113 DED983084:DED983113 DNZ983084:DNZ983113 DXV983084:DXV983113 EHR983084:EHR983113 ERN983084:ERN983113 FBJ983084:FBJ983113 FLF983084:FLF983113 FVB983084:FVB983113 GEX983084:GEX983113 GOT983084:GOT983113 GYP983084:GYP983113 HIL983084:HIL983113 HSH983084:HSH983113 ICD983084:ICD983113 ILZ983084:ILZ983113 IVV983084:IVV983113 JFR983084:JFR983113 JPN983084:JPN983113 JZJ983084:JZJ983113 KJF983084:KJF983113 KTB983084:KTB983113 LCX983084:LCX983113 LMT983084:LMT983113 LWP983084:LWP983113 MGL983084:MGL983113 MQH983084:MQH983113 NAD983084:NAD983113 NJZ983084:NJZ983113 NTV983084:NTV983113 ODR983084:ODR983113 ONN983084:ONN983113 OXJ983084:OXJ983113 PHF983084:PHF983113 PRB983084:PRB983113 QAX983084:QAX983113 QKT983084:QKT983113 QUP983084:QUP983113 REL983084:REL983113 ROH983084:ROH983113 RYD983084:RYD983113 SHZ983084:SHZ983113 SRV983084:SRV983113 TBR983084:TBR983113 TLN983084:TLN983113 TVJ983084:TVJ983113 UFF983084:UFF983113 UPB983084:UPB983113 UYX983084:UYX983113 VIT983084:VIT983113 VSP983084:VSP983113 WCL983084:WCL983113 WMH983084:WMH983113 WMH12:WMH56 WCL12:WCL56 VSP12:VSP56 VIT12:VIT56 UYX12:UYX56 UPB12:UPB56 UFF12:UFF56 TVJ12:TVJ56 TLN12:TLN56 TBR12:TBR56 SRV12:SRV56 SHZ12:SHZ56 RYD12:RYD56 ROH12:ROH56 REL12:REL56 QUP12:QUP56 QKT12:QKT56 QAX12:QAX56 PRB12:PRB56 PHF12:PHF56 OXJ12:OXJ56 ONN12:ONN56 ODR12:ODR56 NTV12:NTV56 NJZ12:NJZ56 NAD12:NAD56 MQH12:MQH56 MGL12:MGL56 LWP12:LWP56 LMT12:LMT56 LCX12:LCX56 KTB12:KTB56 KJF12:KJF56 JZJ12:JZJ56 JPN12:JPN56 JFR12:JFR56 IVV12:IVV56 ILZ12:ILZ56 ICD12:ICD56 HSH12:HSH56 HIL12:HIL56 GYP12:GYP56 GOT12:GOT56 GEX12:GEX56 FVB12:FVB56 FLF12:FLF56 FBJ12:FBJ56 ERN12:ERN56 EHR12:EHR56 DXV12:DXV56 DNZ12:DNZ56 DED12:DED56 CUH12:CUH56 CKL12:CKL56 CAP12:CAP56 BQT12:BQT56 BGX12:BGX56 AXB12:AXB56 ANF12:ANF56 ADJ12:ADJ56 TN12:TN56 JR12:JR56 N12:N56 N82:N126 WWD82:WWD126 WMH82:WMH126 WCL82:WCL126 VSP82:VSP126 VIT82:VIT126 UYX82:UYX126 UPB82:UPB126 UFF82:UFF126 TVJ82:TVJ126 TLN82:TLN126 TBR82:TBR126 SRV82:SRV126 SHZ82:SHZ126 RYD82:RYD126 ROH82:ROH126 REL82:REL126 QUP82:QUP126 QKT82:QKT126 QAX82:QAX126 PRB82:PRB126 PHF82:PHF126 OXJ82:OXJ126 ONN82:ONN126 ODR82:ODR126 NTV82:NTV126 NJZ82:NJZ126 NAD82:NAD126 MQH82:MQH126 MGL82:MGL126 LWP82:LWP126 LMT82:LMT126 LCX82:LCX126 KTB82:KTB126 KJF82:KJF126 JZJ82:JZJ126 JPN82:JPN126 JFR82:JFR126 IVV82:IVV126 ILZ82:ILZ126 ICD82:ICD126 HSH82:HSH126 HIL82:HIL126 GYP82:GYP126 GOT82:GOT126 GEX82:GEX126 FVB82:FVB126 FLF82:FLF126 FBJ82:FBJ126 ERN82:ERN126 EHR82:EHR126 DXV82:DXV126 DNZ82:DNZ126 DED82:DED126 CUH82:CUH126 CKL82:CKL126 CAP82:CAP126 BQT82:BQT126 BGX82:BGX126 AXB82:AXB126 ANF82:ANF126 ADJ82:ADJ126 TN82:TN126 WWD12:WWD56 JR82:JR126">
      <formula1>"○,×"</formula1>
    </dataValidation>
    <dataValidation type="list" allowBlank="1" showInputMessage="1" showErrorMessage="1" sqref="F12:F56 F82:F126">
      <formula1>$AT$1:$AT$15</formula1>
    </dataValidation>
    <dataValidation type="list" allowBlank="1" showInputMessage="1" showErrorMessage="1" sqref="E12:E56 E82:E126">
      <formula1>"〇,×"</formula1>
    </dataValidation>
  </dataValidations>
  <printOptions horizontalCentered="1"/>
  <pageMargins left="0.25" right="0.25" top="0.75" bottom="0.75" header="0.3" footer="0.3"/>
  <pageSetup paperSize="8" scale="48" fitToHeight="0" orientation="landscape" r:id="rId1"/>
  <rowBreaks count="1" manualBreakCount="1">
    <brk id="72" max="33" man="1"/>
  </rowBreaks>
  <legacyDrawing r:id="rId2"/>
  <extLst>
    <ext xmlns:x14="http://schemas.microsoft.com/office/spreadsheetml/2009/9/main" uri="{78C0D931-6437-407d-A8EE-F0AAD7539E65}">
      <x14:conditionalFormattings>
        <x14:conditionalFormatting xmlns:xm="http://schemas.microsoft.com/office/excel/2006/main">
          <x14:cfRule type="expression" priority="3" id="{67D9F792-3419-4364-B748-81E4311E99CD}">
            <xm:f>一番最初に入力!$F$16="無"</xm:f>
            <x14:dxf>
              <fill>
                <patternFill>
                  <bgColor theme="1" tint="0.14996795556505021"/>
                </patternFill>
              </fill>
            </x14:dxf>
          </x14:cfRule>
          <xm:sqref>AM59:AM62</xm:sqref>
        </x14:conditionalFormatting>
      </x14:conditionalFormattings>
    </ext>
  </extLs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tabColor rgb="FFFF0000"/>
    <pageSetUpPr fitToPage="1"/>
  </sheetPr>
  <dimension ref="A1:BL36"/>
  <sheetViews>
    <sheetView view="pageBreakPreview" zoomScale="85" zoomScaleNormal="100" zoomScaleSheetLayoutView="85" workbookViewId="0">
      <selection activeCell="W8" sqref="W8:AB9"/>
    </sheetView>
  </sheetViews>
  <sheetFormatPr defaultRowHeight="14.25" x14ac:dyDescent="0.15"/>
  <cols>
    <col min="1" max="1" width="2.5" style="1" customWidth="1"/>
    <col min="2" max="33" width="3" style="1" customWidth="1"/>
    <col min="34" max="34" width="4.625" style="1" customWidth="1"/>
    <col min="35" max="40" width="3" style="1" customWidth="1"/>
    <col min="41" max="41" width="2.625" style="1" customWidth="1"/>
    <col min="42" max="45" width="3" style="1" customWidth="1"/>
    <col min="46" max="46" width="3.875" style="1" customWidth="1"/>
    <col min="47" max="47" width="2.5" style="1" customWidth="1"/>
    <col min="48" max="59" width="3" style="1" customWidth="1"/>
    <col min="60" max="64" width="2.25" style="1" customWidth="1"/>
    <col min="65" max="256" width="9" style="1"/>
    <col min="257" max="257" width="2.5" style="1" customWidth="1"/>
    <col min="258" max="289" width="3" style="1" customWidth="1"/>
    <col min="290" max="290" width="4.625" style="1" customWidth="1"/>
    <col min="291" max="296" width="3" style="1" customWidth="1"/>
    <col min="297" max="297" width="2.625" style="1" customWidth="1"/>
    <col min="298" max="301" width="3" style="1" customWidth="1"/>
    <col min="302" max="302" width="3.875" style="1" customWidth="1"/>
    <col min="303" max="303" width="2.5" style="1" customWidth="1"/>
    <col min="304" max="315" width="3" style="1" customWidth="1"/>
    <col min="316" max="320" width="2.25" style="1" customWidth="1"/>
    <col min="321" max="512" width="9" style="1"/>
    <col min="513" max="513" width="2.5" style="1" customWidth="1"/>
    <col min="514" max="545" width="3" style="1" customWidth="1"/>
    <col min="546" max="546" width="4.625" style="1" customWidth="1"/>
    <col min="547" max="552" width="3" style="1" customWidth="1"/>
    <col min="553" max="553" width="2.625" style="1" customWidth="1"/>
    <col min="554" max="557" width="3" style="1" customWidth="1"/>
    <col min="558" max="558" width="3.875" style="1" customWidth="1"/>
    <col min="559" max="559" width="2.5" style="1" customWidth="1"/>
    <col min="560" max="571" width="3" style="1" customWidth="1"/>
    <col min="572" max="576" width="2.25" style="1" customWidth="1"/>
    <col min="577" max="768" width="9" style="1"/>
    <col min="769" max="769" width="2.5" style="1" customWidth="1"/>
    <col min="770" max="801" width="3" style="1" customWidth="1"/>
    <col min="802" max="802" width="4.625" style="1" customWidth="1"/>
    <col min="803" max="808" width="3" style="1" customWidth="1"/>
    <col min="809" max="809" width="2.625" style="1" customWidth="1"/>
    <col min="810" max="813" width="3" style="1" customWidth="1"/>
    <col min="814" max="814" width="3.875" style="1" customWidth="1"/>
    <col min="815" max="815" width="2.5" style="1" customWidth="1"/>
    <col min="816" max="827" width="3" style="1" customWidth="1"/>
    <col min="828" max="832" width="2.25" style="1" customWidth="1"/>
    <col min="833" max="1024" width="9" style="1"/>
    <col min="1025" max="1025" width="2.5" style="1" customWidth="1"/>
    <col min="1026" max="1057" width="3" style="1" customWidth="1"/>
    <col min="1058" max="1058" width="4.625" style="1" customWidth="1"/>
    <col min="1059" max="1064" width="3" style="1" customWidth="1"/>
    <col min="1065" max="1065" width="2.625" style="1" customWidth="1"/>
    <col min="1066" max="1069" width="3" style="1" customWidth="1"/>
    <col min="1070" max="1070" width="3.875" style="1" customWidth="1"/>
    <col min="1071" max="1071" width="2.5" style="1" customWidth="1"/>
    <col min="1072" max="1083" width="3" style="1" customWidth="1"/>
    <col min="1084" max="1088" width="2.25" style="1" customWidth="1"/>
    <col min="1089" max="1280" width="9" style="1"/>
    <col min="1281" max="1281" width="2.5" style="1" customWidth="1"/>
    <col min="1282" max="1313" width="3" style="1" customWidth="1"/>
    <col min="1314" max="1314" width="4.625" style="1" customWidth="1"/>
    <col min="1315" max="1320" width="3" style="1" customWidth="1"/>
    <col min="1321" max="1321" width="2.625" style="1" customWidth="1"/>
    <col min="1322" max="1325" width="3" style="1" customWidth="1"/>
    <col min="1326" max="1326" width="3.875" style="1" customWidth="1"/>
    <col min="1327" max="1327" width="2.5" style="1" customWidth="1"/>
    <col min="1328" max="1339" width="3" style="1" customWidth="1"/>
    <col min="1340" max="1344" width="2.25" style="1" customWidth="1"/>
    <col min="1345" max="1536" width="9" style="1"/>
    <col min="1537" max="1537" width="2.5" style="1" customWidth="1"/>
    <col min="1538" max="1569" width="3" style="1" customWidth="1"/>
    <col min="1570" max="1570" width="4.625" style="1" customWidth="1"/>
    <col min="1571" max="1576" width="3" style="1" customWidth="1"/>
    <col min="1577" max="1577" width="2.625" style="1" customWidth="1"/>
    <col min="1578" max="1581" width="3" style="1" customWidth="1"/>
    <col min="1582" max="1582" width="3.875" style="1" customWidth="1"/>
    <col min="1583" max="1583" width="2.5" style="1" customWidth="1"/>
    <col min="1584" max="1595" width="3" style="1" customWidth="1"/>
    <col min="1596" max="1600" width="2.25" style="1" customWidth="1"/>
    <col min="1601" max="1792" width="9" style="1"/>
    <col min="1793" max="1793" width="2.5" style="1" customWidth="1"/>
    <col min="1794" max="1825" width="3" style="1" customWidth="1"/>
    <col min="1826" max="1826" width="4.625" style="1" customWidth="1"/>
    <col min="1827" max="1832" width="3" style="1" customWidth="1"/>
    <col min="1833" max="1833" width="2.625" style="1" customWidth="1"/>
    <col min="1834" max="1837" width="3" style="1" customWidth="1"/>
    <col min="1838" max="1838" width="3.875" style="1" customWidth="1"/>
    <col min="1839" max="1839" width="2.5" style="1" customWidth="1"/>
    <col min="1840" max="1851" width="3" style="1" customWidth="1"/>
    <col min="1852" max="1856" width="2.25" style="1" customWidth="1"/>
    <col min="1857" max="2048" width="9" style="1"/>
    <col min="2049" max="2049" width="2.5" style="1" customWidth="1"/>
    <col min="2050" max="2081" width="3" style="1" customWidth="1"/>
    <col min="2082" max="2082" width="4.625" style="1" customWidth="1"/>
    <col min="2083" max="2088" width="3" style="1" customWidth="1"/>
    <col min="2089" max="2089" width="2.625" style="1" customWidth="1"/>
    <col min="2090" max="2093" width="3" style="1" customWidth="1"/>
    <col min="2094" max="2094" width="3.875" style="1" customWidth="1"/>
    <col min="2095" max="2095" width="2.5" style="1" customWidth="1"/>
    <col min="2096" max="2107" width="3" style="1" customWidth="1"/>
    <col min="2108" max="2112" width="2.25" style="1" customWidth="1"/>
    <col min="2113" max="2304" width="9" style="1"/>
    <col min="2305" max="2305" width="2.5" style="1" customWidth="1"/>
    <col min="2306" max="2337" width="3" style="1" customWidth="1"/>
    <col min="2338" max="2338" width="4.625" style="1" customWidth="1"/>
    <col min="2339" max="2344" width="3" style="1" customWidth="1"/>
    <col min="2345" max="2345" width="2.625" style="1" customWidth="1"/>
    <col min="2346" max="2349" width="3" style="1" customWidth="1"/>
    <col min="2350" max="2350" width="3.875" style="1" customWidth="1"/>
    <col min="2351" max="2351" width="2.5" style="1" customWidth="1"/>
    <col min="2352" max="2363" width="3" style="1" customWidth="1"/>
    <col min="2364" max="2368" width="2.25" style="1" customWidth="1"/>
    <col min="2369" max="2560" width="9" style="1"/>
    <col min="2561" max="2561" width="2.5" style="1" customWidth="1"/>
    <col min="2562" max="2593" width="3" style="1" customWidth="1"/>
    <col min="2594" max="2594" width="4.625" style="1" customWidth="1"/>
    <col min="2595" max="2600" width="3" style="1" customWidth="1"/>
    <col min="2601" max="2601" width="2.625" style="1" customWidth="1"/>
    <col min="2602" max="2605" width="3" style="1" customWidth="1"/>
    <col min="2606" max="2606" width="3.875" style="1" customWidth="1"/>
    <col min="2607" max="2607" width="2.5" style="1" customWidth="1"/>
    <col min="2608" max="2619" width="3" style="1" customWidth="1"/>
    <col min="2620" max="2624" width="2.25" style="1" customWidth="1"/>
    <col min="2625" max="2816" width="9" style="1"/>
    <col min="2817" max="2817" width="2.5" style="1" customWidth="1"/>
    <col min="2818" max="2849" width="3" style="1" customWidth="1"/>
    <col min="2850" max="2850" width="4.625" style="1" customWidth="1"/>
    <col min="2851" max="2856" width="3" style="1" customWidth="1"/>
    <col min="2857" max="2857" width="2.625" style="1" customWidth="1"/>
    <col min="2858" max="2861" width="3" style="1" customWidth="1"/>
    <col min="2862" max="2862" width="3.875" style="1" customWidth="1"/>
    <col min="2863" max="2863" width="2.5" style="1" customWidth="1"/>
    <col min="2864" max="2875" width="3" style="1" customWidth="1"/>
    <col min="2876" max="2880" width="2.25" style="1" customWidth="1"/>
    <col min="2881" max="3072" width="9" style="1"/>
    <col min="3073" max="3073" width="2.5" style="1" customWidth="1"/>
    <col min="3074" max="3105" width="3" style="1" customWidth="1"/>
    <col min="3106" max="3106" width="4.625" style="1" customWidth="1"/>
    <col min="3107" max="3112" width="3" style="1" customWidth="1"/>
    <col min="3113" max="3113" width="2.625" style="1" customWidth="1"/>
    <col min="3114" max="3117" width="3" style="1" customWidth="1"/>
    <col min="3118" max="3118" width="3.875" style="1" customWidth="1"/>
    <col min="3119" max="3119" width="2.5" style="1" customWidth="1"/>
    <col min="3120" max="3131" width="3" style="1" customWidth="1"/>
    <col min="3132" max="3136" width="2.25" style="1" customWidth="1"/>
    <col min="3137" max="3328" width="9" style="1"/>
    <col min="3329" max="3329" width="2.5" style="1" customWidth="1"/>
    <col min="3330" max="3361" width="3" style="1" customWidth="1"/>
    <col min="3362" max="3362" width="4.625" style="1" customWidth="1"/>
    <col min="3363" max="3368" width="3" style="1" customWidth="1"/>
    <col min="3369" max="3369" width="2.625" style="1" customWidth="1"/>
    <col min="3370" max="3373" width="3" style="1" customWidth="1"/>
    <col min="3374" max="3374" width="3.875" style="1" customWidth="1"/>
    <col min="3375" max="3375" width="2.5" style="1" customWidth="1"/>
    <col min="3376" max="3387" width="3" style="1" customWidth="1"/>
    <col min="3388" max="3392" width="2.25" style="1" customWidth="1"/>
    <col min="3393" max="3584" width="9" style="1"/>
    <col min="3585" max="3585" width="2.5" style="1" customWidth="1"/>
    <col min="3586" max="3617" width="3" style="1" customWidth="1"/>
    <col min="3618" max="3618" width="4.625" style="1" customWidth="1"/>
    <col min="3619" max="3624" width="3" style="1" customWidth="1"/>
    <col min="3625" max="3625" width="2.625" style="1" customWidth="1"/>
    <col min="3626" max="3629" width="3" style="1" customWidth="1"/>
    <col min="3630" max="3630" width="3.875" style="1" customWidth="1"/>
    <col min="3631" max="3631" width="2.5" style="1" customWidth="1"/>
    <col min="3632" max="3643" width="3" style="1" customWidth="1"/>
    <col min="3644" max="3648" width="2.25" style="1" customWidth="1"/>
    <col min="3649" max="3840" width="9" style="1"/>
    <col min="3841" max="3841" width="2.5" style="1" customWidth="1"/>
    <col min="3842" max="3873" width="3" style="1" customWidth="1"/>
    <col min="3874" max="3874" width="4.625" style="1" customWidth="1"/>
    <col min="3875" max="3880" width="3" style="1" customWidth="1"/>
    <col min="3881" max="3881" width="2.625" style="1" customWidth="1"/>
    <col min="3882" max="3885" width="3" style="1" customWidth="1"/>
    <col min="3886" max="3886" width="3.875" style="1" customWidth="1"/>
    <col min="3887" max="3887" width="2.5" style="1" customWidth="1"/>
    <col min="3888" max="3899" width="3" style="1" customWidth="1"/>
    <col min="3900" max="3904" width="2.25" style="1" customWidth="1"/>
    <col min="3905" max="4096" width="9" style="1"/>
    <col min="4097" max="4097" width="2.5" style="1" customWidth="1"/>
    <col min="4098" max="4129" width="3" style="1" customWidth="1"/>
    <col min="4130" max="4130" width="4.625" style="1" customWidth="1"/>
    <col min="4131" max="4136" width="3" style="1" customWidth="1"/>
    <col min="4137" max="4137" width="2.625" style="1" customWidth="1"/>
    <col min="4138" max="4141" width="3" style="1" customWidth="1"/>
    <col min="4142" max="4142" width="3.875" style="1" customWidth="1"/>
    <col min="4143" max="4143" width="2.5" style="1" customWidth="1"/>
    <col min="4144" max="4155" width="3" style="1" customWidth="1"/>
    <col min="4156" max="4160" width="2.25" style="1" customWidth="1"/>
    <col min="4161" max="4352" width="9" style="1"/>
    <col min="4353" max="4353" width="2.5" style="1" customWidth="1"/>
    <col min="4354" max="4385" width="3" style="1" customWidth="1"/>
    <col min="4386" max="4386" width="4.625" style="1" customWidth="1"/>
    <col min="4387" max="4392" width="3" style="1" customWidth="1"/>
    <col min="4393" max="4393" width="2.625" style="1" customWidth="1"/>
    <col min="4394" max="4397" width="3" style="1" customWidth="1"/>
    <col min="4398" max="4398" width="3.875" style="1" customWidth="1"/>
    <col min="4399" max="4399" width="2.5" style="1" customWidth="1"/>
    <col min="4400" max="4411" width="3" style="1" customWidth="1"/>
    <col min="4412" max="4416" width="2.25" style="1" customWidth="1"/>
    <col min="4417" max="4608" width="9" style="1"/>
    <col min="4609" max="4609" width="2.5" style="1" customWidth="1"/>
    <col min="4610" max="4641" width="3" style="1" customWidth="1"/>
    <col min="4642" max="4642" width="4.625" style="1" customWidth="1"/>
    <col min="4643" max="4648" width="3" style="1" customWidth="1"/>
    <col min="4649" max="4649" width="2.625" style="1" customWidth="1"/>
    <col min="4650" max="4653" width="3" style="1" customWidth="1"/>
    <col min="4654" max="4654" width="3.875" style="1" customWidth="1"/>
    <col min="4655" max="4655" width="2.5" style="1" customWidth="1"/>
    <col min="4656" max="4667" width="3" style="1" customWidth="1"/>
    <col min="4668" max="4672" width="2.25" style="1" customWidth="1"/>
    <col min="4673" max="4864" width="9" style="1"/>
    <col min="4865" max="4865" width="2.5" style="1" customWidth="1"/>
    <col min="4866" max="4897" width="3" style="1" customWidth="1"/>
    <col min="4898" max="4898" width="4.625" style="1" customWidth="1"/>
    <col min="4899" max="4904" width="3" style="1" customWidth="1"/>
    <col min="4905" max="4905" width="2.625" style="1" customWidth="1"/>
    <col min="4906" max="4909" width="3" style="1" customWidth="1"/>
    <col min="4910" max="4910" width="3.875" style="1" customWidth="1"/>
    <col min="4911" max="4911" width="2.5" style="1" customWidth="1"/>
    <col min="4912" max="4923" width="3" style="1" customWidth="1"/>
    <col min="4924" max="4928" width="2.25" style="1" customWidth="1"/>
    <col min="4929" max="5120" width="9" style="1"/>
    <col min="5121" max="5121" width="2.5" style="1" customWidth="1"/>
    <col min="5122" max="5153" width="3" style="1" customWidth="1"/>
    <col min="5154" max="5154" width="4.625" style="1" customWidth="1"/>
    <col min="5155" max="5160" width="3" style="1" customWidth="1"/>
    <col min="5161" max="5161" width="2.625" style="1" customWidth="1"/>
    <col min="5162" max="5165" width="3" style="1" customWidth="1"/>
    <col min="5166" max="5166" width="3.875" style="1" customWidth="1"/>
    <col min="5167" max="5167" width="2.5" style="1" customWidth="1"/>
    <col min="5168" max="5179" width="3" style="1" customWidth="1"/>
    <col min="5180" max="5184" width="2.25" style="1" customWidth="1"/>
    <col min="5185" max="5376" width="9" style="1"/>
    <col min="5377" max="5377" width="2.5" style="1" customWidth="1"/>
    <col min="5378" max="5409" width="3" style="1" customWidth="1"/>
    <col min="5410" max="5410" width="4.625" style="1" customWidth="1"/>
    <col min="5411" max="5416" width="3" style="1" customWidth="1"/>
    <col min="5417" max="5417" width="2.625" style="1" customWidth="1"/>
    <col min="5418" max="5421" width="3" style="1" customWidth="1"/>
    <col min="5422" max="5422" width="3.875" style="1" customWidth="1"/>
    <col min="5423" max="5423" width="2.5" style="1" customWidth="1"/>
    <col min="5424" max="5435" width="3" style="1" customWidth="1"/>
    <col min="5436" max="5440" width="2.25" style="1" customWidth="1"/>
    <col min="5441" max="5632" width="9" style="1"/>
    <col min="5633" max="5633" width="2.5" style="1" customWidth="1"/>
    <col min="5634" max="5665" width="3" style="1" customWidth="1"/>
    <col min="5666" max="5666" width="4.625" style="1" customWidth="1"/>
    <col min="5667" max="5672" width="3" style="1" customWidth="1"/>
    <col min="5673" max="5673" width="2.625" style="1" customWidth="1"/>
    <col min="5674" max="5677" width="3" style="1" customWidth="1"/>
    <col min="5678" max="5678" width="3.875" style="1" customWidth="1"/>
    <col min="5679" max="5679" width="2.5" style="1" customWidth="1"/>
    <col min="5680" max="5691" width="3" style="1" customWidth="1"/>
    <col min="5692" max="5696" width="2.25" style="1" customWidth="1"/>
    <col min="5697" max="5888" width="9" style="1"/>
    <col min="5889" max="5889" width="2.5" style="1" customWidth="1"/>
    <col min="5890" max="5921" width="3" style="1" customWidth="1"/>
    <col min="5922" max="5922" width="4.625" style="1" customWidth="1"/>
    <col min="5923" max="5928" width="3" style="1" customWidth="1"/>
    <col min="5929" max="5929" width="2.625" style="1" customWidth="1"/>
    <col min="5930" max="5933" width="3" style="1" customWidth="1"/>
    <col min="5934" max="5934" width="3.875" style="1" customWidth="1"/>
    <col min="5935" max="5935" width="2.5" style="1" customWidth="1"/>
    <col min="5936" max="5947" width="3" style="1" customWidth="1"/>
    <col min="5948" max="5952" width="2.25" style="1" customWidth="1"/>
    <col min="5953" max="6144" width="9" style="1"/>
    <col min="6145" max="6145" width="2.5" style="1" customWidth="1"/>
    <col min="6146" max="6177" width="3" style="1" customWidth="1"/>
    <col min="6178" max="6178" width="4.625" style="1" customWidth="1"/>
    <col min="6179" max="6184" width="3" style="1" customWidth="1"/>
    <col min="6185" max="6185" width="2.625" style="1" customWidth="1"/>
    <col min="6186" max="6189" width="3" style="1" customWidth="1"/>
    <col min="6190" max="6190" width="3.875" style="1" customWidth="1"/>
    <col min="6191" max="6191" width="2.5" style="1" customWidth="1"/>
    <col min="6192" max="6203" width="3" style="1" customWidth="1"/>
    <col min="6204" max="6208" width="2.25" style="1" customWidth="1"/>
    <col min="6209" max="6400" width="9" style="1"/>
    <col min="6401" max="6401" width="2.5" style="1" customWidth="1"/>
    <col min="6402" max="6433" width="3" style="1" customWidth="1"/>
    <col min="6434" max="6434" width="4.625" style="1" customWidth="1"/>
    <col min="6435" max="6440" width="3" style="1" customWidth="1"/>
    <col min="6441" max="6441" width="2.625" style="1" customWidth="1"/>
    <col min="6442" max="6445" width="3" style="1" customWidth="1"/>
    <col min="6446" max="6446" width="3.875" style="1" customWidth="1"/>
    <col min="6447" max="6447" width="2.5" style="1" customWidth="1"/>
    <col min="6448" max="6459" width="3" style="1" customWidth="1"/>
    <col min="6460" max="6464" width="2.25" style="1" customWidth="1"/>
    <col min="6465" max="6656" width="9" style="1"/>
    <col min="6657" max="6657" width="2.5" style="1" customWidth="1"/>
    <col min="6658" max="6689" width="3" style="1" customWidth="1"/>
    <col min="6690" max="6690" width="4.625" style="1" customWidth="1"/>
    <col min="6691" max="6696" width="3" style="1" customWidth="1"/>
    <col min="6697" max="6697" width="2.625" style="1" customWidth="1"/>
    <col min="6698" max="6701" width="3" style="1" customWidth="1"/>
    <col min="6702" max="6702" width="3.875" style="1" customWidth="1"/>
    <col min="6703" max="6703" width="2.5" style="1" customWidth="1"/>
    <col min="6704" max="6715" width="3" style="1" customWidth="1"/>
    <col min="6716" max="6720" width="2.25" style="1" customWidth="1"/>
    <col min="6721" max="6912" width="9" style="1"/>
    <col min="6913" max="6913" width="2.5" style="1" customWidth="1"/>
    <col min="6914" max="6945" width="3" style="1" customWidth="1"/>
    <col min="6946" max="6946" width="4.625" style="1" customWidth="1"/>
    <col min="6947" max="6952" width="3" style="1" customWidth="1"/>
    <col min="6953" max="6953" width="2.625" style="1" customWidth="1"/>
    <col min="6954" max="6957" width="3" style="1" customWidth="1"/>
    <col min="6958" max="6958" width="3.875" style="1" customWidth="1"/>
    <col min="6959" max="6959" width="2.5" style="1" customWidth="1"/>
    <col min="6960" max="6971" width="3" style="1" customWidth="1"/>
    <col min="6972" max="6976" width="2.25" style="1" customWidth="1"/>
    <col min="6977" max="7168" width="9" style="1"/>
    <col min="7169" max="7169" width="2.5" style="1" customWidth="1"/>
    <col min="7170" max="7201" width="3" style="1" customWidth="1"/>
    <col min="7202" max="7202" width="4.625" style="1" customWidth="1"/>
    <col min="7203" max="7208" width="3" style="1" customWidth="1"/>
    <col min="7209" max="7209" width="2.625" style="1" customWidth="1"/>
    <col min="7210" max="7213" width="3" style="1" customWidth="1"/>
    <col min="7214" max="7214" width="3.875" style="1" customWidth="1"/>
    <col min="7215" max="7215" width="2.5" style="1" customWidth="1"/>
    <col min="7216" max="7227" width="3" style="1" customWidth="1"/>
    <col min="7228" max="7232" width="2.25" style="1" customWidth="1"/>
    <col min="7233" max="7424" width="9" style="1"/>
    <col min="7425" max="7425" width="2.5" style="1" customWidth="1"/>
    <col min="7426" max="7457" width="3" style="1" customWidth="1"/>
    <col min="7458" max="7458" width="4.625" style="1" customWidth="1"/>
    <col min="7459" max="7464" width="3" style="1" customWidth="1"/>
    <col min="7465" max="7465" width="2.625" style="1" customWidth="1"/>
    <col min="7466" max="7469" width="3" style="1" customWidth="1"/>
    <col min="7470" max="7470" width="3.875" style="1" customWidth="1"/>
    <col min="7471" max="7471" width="2.5" style="1" customWidth="1"/>
    <col min="7472" max="7483" width="3" style="1" customWidth="1"/>
    <col min="7484" max="7488" width="2.25" style="1" customWidth="1"/>
    <col min="7489" max="7680" width="9" style="1"/>
    <col min="7681" max="7681" width="2.5" style="1" customWidth="1"/>
    <col min="7682" max="7713" width="3" style="1" customWidth="1"/>
    <col min="7714" max="7714" width="4.625" style="1" customWidth="1"/>
    <col min="7715" max="7720" width="3" style="1" customWidth="1"/>
    <col min="7721" max="7721" width="2.625" style="1" customWidth="1"/>
    <col min="7722" max="7725" width="3" style="1" customWidth="1"/>
    <col min="7726" max="7726" width="3.875" style="1" customWidth="1"/>
    <col min="7727" max="7727" width="2.5" style="1" customWidth="1"/>
    <col min="7728" max="7739" width="3" style="1" customWidth="1"/>
    <col min="7740" max="7744" width="2.25" style="1" customWidth="1"/>
    <col min="7745" max="7936" width="9" style="1"/>
    <col min="7937" max="7937" width="2.5" style="1" customWidth="1"/>
    <col min="7938" max="7969" width="3" style="1" customWidth="1"/>
    <col min="7970" max="7970" width="4.625" style="1" customWidth="1"/>
    <col min="7971" max="7976" width="3" style="1" customWidth="1"/>
    <col min="7977" max="7977" width="2.625" style="1" customWidth="1"/>
    <col min="7978" max="7981" width="3" style="1" customWidth="1"/>
    <col min="7982" max="7982" width="3.875" style="1" customWidth="1"/>
    <col min="7983" max="7983" width="2.5" style="1" customWidth="1"/>
    <col min="7984" max="7995" width="3" style="1" customWidth="1"/>
    <col min="7996" max="8000" width="2.25" style="1" customWidth="1"/>
    <col min="8001" max="8192" width="9" style="1"/>
    <col min="8193" max="8193" width="2.5" style="1" customWidth="1"/>
    <col min="8194" max="8225" width="3" style="1" customWidth="1"/>
    <col min="8226" max="8226" width="4.625" style="1" customWidth="1"/>
    <col min="8227" max="8232" width="3" style="1" customWidth="1"/>
    <col min="8233" max="8233" width="2.625" style="1" customWidth="1"/>
    <col min="8234" max="8237" width="3" style="1" customWidth="1"/>
    <col min="8238" max="8238" width="3.875" style="1" customWidth="1"/>
    <col min="8239" max="8239" width="2.5" style="1" customWidth="1"/>
    <col min="8240" max="8251" width="3" style="1" customWidth="1"/>
    <col min="8252" max="8256" width="2.25" style="1" customWidth="1"/>
    <col min="8257" max="8448" width="9" style="1"/>
    <col min="8449" max="8449" width="2.5" style="1" customWidth="1"/>
    <col min="8450" max="8481" width="3" style="1" customWidth="1"/>
    <col min="8482" max="8482" width="4.625" style="1" customWidth="1"/>
    <col min="8483" max="8488" width="3" style="1" customWidth="1"/>
    <col min="8489" max="8489" width="2.625" style="1" customWidth="1"/>
    <col min="8490" max="8493" width="3" style="1" customWidth="1"/>
    <col min="8494" max="8494" width="3.875" style="1" customWidth="1"/>
    <col min="8495" max="8495" width="2.5" style="1" customWidth="1"/>
    <col min="8496" max="8507" width="3" style="1" customWidth="1"/>
    <col min="8508" max="8512" width="2.25" style="1" customWidth="1"/>
    <col min="8513" max="8704" width="9" style="1"/>
    <col min="8705" max="8705" width="2.5" style="1" customWidth="1"/>
    <col min="8706" max="8737" width="3" style="1" customWidth="1"/>
    <col min="8738" max="8738" width="4.625" style="1" customWidth="1"/>
    <col min="8739" max="8744" width="3" style="1" customWidth="1"/>
    <col min="8745" max="8745" width="2.625" style="1" customWidth="1"/>
    <col min="8746" max="8749" width="3" style="1" customWidth="1"/>
    <col min="8750" max="8750" width="3.875" style="1" customWidth="1"/>
    <col min="8751" max="8751" width="2.5" style="1" customWidth="1"/>
    <col min="8752" max="8763" width="3" style="1" customWidth="1"/>
    <col min="8764" max="8768" width="2.25" style="1" customWidth="1"/>
    <col min="8769" max="8960" width="9" style="1"/>
    <col min="8961" max="8961" width="2.5" style="1" customWidth="1"/>
    <col min="8962" max="8993" width="3" style="1" customWidth="1"/>
    <col min="8994" max="8994" width="4.625" style="1" customWidth="1"/>
    <col min="8995" max="9000" width="3" style="1" customWidth="1"/>
    <col min="9001" max="9001" width="2.625" style="1" customWidth="1"/>
    <col min="9002" max="9005" width="3" style="1" customWidth="1"/>
    <col min="9006" max="9006" width="3.875" style="1" customWidth="1"/>
    <col min="9007" max="9007" width="2.5" style="1" customWidth="1"/>
    <col min="9008" max="9019" width="3" style="1" customWidth="1"/>
    <col min="9020" max="9024" width="2.25" style="1" customWidth="1"/>
    <col min="9025" max="9216" width="9" style="1"/>
    <col min="9217" max="9217" width="2.5" style="1" customWidth="1"/>
    <col min="9218" max="9249" width="3" style="1" customWidth="1"/>
    <col min="9250" max="9250" width="4.625" style="1" customWidth="1"/>
    <col min="9251" max="9256" width="3" style="1" customWidth="1"/>
    <col min="9257" max="9257" width="2.625" style="1" customWidth="1"/>
    <col min="9258" max="9261" width="3" style="1" customWidth="1"/>
    <col min="9262" max="9262" width="3.875" style="1" customWidth="1"/>
    <col min="9263" max="9263" width="2.5" style="1" customWidth="1"/>
    <col min="9264" max="9275" width="3" style="1" customWidth="1"/>
    <col min="9276" max="9280" width="2.25" style="1" customWidth="1"/>
    <col min="9281" max="9472" width="9" style="1"/>
    <col min="9473" max="9473" width="2.5" style="1" customWidth="1"/>
    <col min="9474" max="9505" width="3" style="1" customWidth="1"/>
    <col min="9506" max="9506" width="4.625" style="1" customWidth="1"/>
    <col min="9507" max="9512" width="3" style="1" customWidth="1"/>
    <col min="9513" max="9513" width="2.625" style="1" customWidth="1"/>
    <col min="9514" max="9517" width="3" style="1" customWidth="1"/>
    <col min="9518" max="9518" width="3.875" style="1" customWidth="1"/>
    <col min="9519" max="9519" width="2.5" style="1" customWidth="1"/>
    <col min="9520" max="9531" width="3" style="1" customWidth="1"/>
    <col min="9532" max="9536" width="2.25" style="1" customWidth="1"/>
    <col min="9537" max="9728" width="9" style="1"/>
    <col min="9729" max="9729" width="2.5" style="1" customWidth="1"/>
    <col min="9730" max="9761" width="3" style="1" customWidth="1"/>
    <col min="9762" max="9762" width="4.625" style="1" customWidth="1"/>
    <col min="9763" max="9768" width="3" style="1" customWidth="1"/>
    <col min="9769" max="9769" width="2.625" style="1" customWidth="1"/>
    <col min="9770" max="9773" width="3" style="1" customWidth="1"/>
    <col min="9774" max="9774" width="3.875" style="1" customWidth="1"/>
    <col min="9775" max="9775" width="2.5" style="1" customWidth="1"/>
    <col min="9776" max="9787" width="3" style="1" customWidth="1"/>
    <col min="9788" max="9792" width="2.25" style="1" customWidth="1"/>
    <col min="9793" max="9984" width="9" style="1"/>
    <col min="9985" max="9985" width="2.5" style="1" customWidth="1"/>
    <col min="9986" max="10017" width="3" style="1" customWidth="1"/>
    <col min="10018" max="10018" width="4.625" style="1" customWidth="1"/>
    <col min="10019" max="10024" width="3" style="1" customWidth="1"/>
    <col min="10025" max="10025" width="2.625" style="1" customWidth="1"/>
    <col min="10026" max="10029" width="3" style="1" customWidth="1"/>
    <col min="10030" max="10030" width="3.875" style="1" customWidth="1"/>
    <col min="10031" max="10031" width="2.5" style="1" customWidth="1"/>
    <col min="10032" max="10043" width="3" style="1" customWidth="1"/>
    <col min="10044" max="10048" width="2.25" style="1" customWidth="1"/>
    <col min="10049" max="10240" width="9" style="1"/>
    <col min="10241" max="10241" width="2.5" style="1" customWidth="1"/>
    <col min="10242" max="10273" width="3" style="1" customWidth="1"/>
    <col min="10274" max="10274" width="4.625" style="1" customWidth="1"/>
    <col min="10275" max="10280" width="3" style="1" customWidth="1"/>
    <col min="10281" max="10281" width="2.625" style="1" customWidth="1"/>
    <col min="10282" max="10285" width="3" style="1" customWidth="1"/>
    <col min="10286" max="10286" width="3.875" style="1" customWidth="1"/>
    <col min="10287" max="10287" width="2.5" style="1" customWidth="1"/>
    <col min="10288" max="10299" width="3" style="1" customWidth="1"/>
    <col min="10300" max="10304" width="2.25" style="1" customWidth="1"/>
    <col min="10305" max="10496" width="9" style="1"/>
    <col min="10497" max="10497" width="2.5" style="1" customWidth="1"/>
    <col min="10498" max="10529" width="3" style="1" customWidth="1"/>
    <col min="10530" max="10530" width="4.625" style="1" customWidth="1"/>
    <col min="10531" max="10536" width="3" style="1" customWidth="1"/>
    <col min="10537" max="10537" width="2.625" style="1" customWidth="1"/>
    <col min="10538" max="10541" width="3" style="1" customWidth="1"/>
    <col min="10542" max="10542" width="3.875" style="1" customWidth="1"/>
    <col min="10543" max="10543" width="2.5" style="1" customWidth="1"/>
    <col min="10544" max="10555" width="3" style="1" customWidth="1"/>
    <col min="10556" max="10560" width="2.25" style="1" customWidth="1"/>
    <col min="10561" max="10752" width="9" style="1"/>
    <col min="10753" max="10753" width="2.5" style="1" customWidth="1"/>
    <col min="10754" max="10785" width="3" style="1" customWidth="1"/>
    <col min="10786" max="10786" width="4.625" style="1" customWidth="1"/>
    <col min="10787" max="10792" width="3" style="1" customWidth="1"/>
    <col min="10793" max="10793" width="2.625" style="1" customWidth="1"/>
    <col min="10794" max="10797" width="3" style="1" customWidth="1"/>
    <col min="10798" max="10798" width="3.875" style="1" customWidth="1"/>
    <col min="10799" max="10799" width="2.5" style="1" customWidth="1"/>
    <col min="10800" max="10811" width="3" style="1" customWidth="1"/>
    <col min="10812" max="10816" width="2.25" style="1" customWidth="1"/>
    <col min="10817" max="11008" width="9" style="1"/>
    <col min="11009" max="11009" width="2.5" style="1" customWidth="1"/>
    <col min="11010" max="11041" width="3" style="1" customWidth="1"/>
    <col min="11042" max="11042" width="4.625" style="1" customWidth="1"/>
    <col min="11043" max="11048" width="3" style="1" customWidth="1"/>
    <col min="11049" max="11049" width="2.625" style="1" customWidth="1"/>
    <col min="11050" max="11053" width="3" style="1" customWidth="1"/>
    <col min="11054" max="11054" width="3.875" style="1" customWidth="1"/>
    <col min="11055" max="11055" width="2.5" style="1" customWidth="1"/>
    <col min="11056" max="11067" width="3" style="1" customWidth="1"/>
    <col min="11068" max="11072" width="2.25" style="1" customWidth="1"/>
    <col min="11073" max="11264" width="9" style="1"/>
    <col min="11265" max="11265" width="2.5" style="1" customWidth="1"/>
    <col min="11266" max="11297" width="3" style="1" customWidth="1"/>
    <col min="11298" max="11298" width="4.625" style="1" customWidth="1"/>
    <col min="11299" max="11304" width="3" style="1" customWidth="1"/>
    <col min="11305" max="11305" width="2.625" style="1" customWidth="1"/>
    <col min="11306" max="11309" width="3" style="1" customWidth="1"/>
    <col min="11310" max="11310" width="3.875" style="1" customWidth="1"/>
    <col min="11311" max="11311" width="2.5" style="1" customWidth="1"/>
    <col min="11312" max="11323" width="3" style="1" customWidth="1"/>
    <col min="11324" max="11328" width="2.25" style="1" customWidth="1"/>
    <col min="11329" max="11520" width="9" style="1"/>
    <col min="11521" max="11521" width="2.5" style="1" customWidth="1"/>
    <col min="11522" max="11553" width="3" style="1" customWidth="1"/>
    <col min="11554" max="11554" width="4.625" style="1" customWidth="1"/>
    <col min="11555" max="11560" width="3" style="1" customWidth="1"/>
    <col min="11561" max="11561" width="2.625" style="1" customWidth="1"/>
    <col min="11562" max="11565" width="3" style="1" customWidth="1"/>
    <col min="11566" max="11566" width="3.875" style="1" customWidth="1"/>
    <col min="11567" max="11567" width="2.5" style="1" customWidth="1"/>
    <col min="11568" max="11579" width="3" style="1" customWidth="1"/>
    <col min="11580" max="11584" width="2.25" style="1" customWidth="1"/>
    <col min="11585" max="11776" width="9" style="1"/>
    <col min="11777" max="11777" width="2.5" style="1" customWidth="1"/>
    <col min="11778" max="11809" width="3" style="1" customWidth="1"/>
    <col min="11810" max="11810" width="4.625" style="1" customWidth="1"/>
    <col min="11811" max="11816" width="3" style="1" customWidth="1"/>
    <col min="11817" max="11817" width="2.625" style="1" customWidth="1"/>
    <col min="11818" max="11821" width="3" style="1" customWidth="1"/>
    <col min="11822" max="11822" width="3.875" style="1" customWidth="1"/>
    <col min="11823" max="11823" width="2.5" style="1" customWidth="1"/>
    <col min="11824" max="11835" width="3" style="1" customWidth="1"/>
    <col min="11836" max="11840" width="2.25" style="1" customWidth="1"/>
    <col min="11841" max="12032" width="9" style="1"/>
    <col min="12033" max="12033" width="2.5" style="1" customWidth="1"/>
    <col min="12034" max="12065" width="3" style="1" customWidth="1"/>
    <col min="12066" max="12066" width="4.625" style="1" customWidth="1"/>
    <col min="12067" max="12072" width="3" style="1" customWidth="1"/>
    <col min="12073" max="12073" width="2.625" style="1" customWidth="1"/>
    <col min="12074" max="12077" width="3" style="1" customWidth="1"/>
    <col min="12078" max="12078" width="3.875" style="1" customWidth="1"/>
    <col min="12079" max="12079" width="2.5" style="1" customWidth="1"/>
    <col min="12080" max="12091" width="3" style="1" customWidth="1"/>
    <col min="12092" max="12096" width="2.25" style="1" customWidth="1"/>
    <col min="12097" max="12288" width="9" style="1"/>
    <col min="12289" max="12289" width="2.5" style="1" customWidth="1"/>
    <col min="12290" max="12321" width="3" style="1" customWidth="1"/>
    <col min="12322" max="12322" width="4.625" style="1" customWidth="1"/>
    <col min="12323" max="12328" width="3" style="1" customWidth="1"/>
    <col min="12329" max="12329" width="2.625" style="1" customWidth="1"/>
    <col min="12330" max="12333" width="3" style="1" customWidth="1"/>
    <col min="12334" max="12334" width="3.875" style="1" customWidth="1"/>
    <col min="12335" max="12335" width="2.5" style="1" customWidth="1"/>
    <col min="12336" max="12347" width="3" style="1" customWidth="1"/>
    <col min="12348" max="12352" width="2.25" style="1" customWidth="1"/>
    <col min="12353" max="12544" width="9" style="1"/>
    <col min="12545" max="12545" width="2.5" style="1" customWidth="1"/>
    <col min="12546" max="12577" width="3" style="1" customWidth="1"/>
    <col min="12578" max="12578" width="4.625" style="1" customWidth="1"/>
    <col min="12579" max="12584" width="3" style="1" customWidth="1"/>
    <col min="12585" max="12585" width="2.625" style="1" customWidth="1"/>
    <col min="12586" max="12589" width="3" style="1" customWidth="1"/>
    <col min="12590" max="12590" width="3.875" style="1" customWidth="1"/>
    <col min="12591" max="12591" width="2.5" style="1" customWidth="1"/>
    <col min="12592" max="12603" width="3" style="1" customWidth="1"/>
    <col min="12604" max="12608" width="2.25" style="1" customWidth="1"/>
    <col min="12609" max="12800" width="9" style="1"/>
    <col min="12801" max="12801" width="2.5" style="1" customWidth="1"/>
    <col min="12802" max="12833" width="3" style="1" customWidth="1"/>
    <col min="12834" max="12834" width="4.625" style="1" customWidth="1"/>
    <col min="12835" max="12840" width="3" style="1" customWidth="1"/>
    <col min="12841" max="12841" width="2.625" style="1" customWidth="1"/>
    <col min="12842" max="12845" width="3" style="1" customWidth="1"/>
    <col min="12846" max="12846" width="3.875" style="1" customWidth="1"/>
    <col min="12847" max="12847" width="2.5" style="1" customWidth="1"/>
    <col min="12848" max="12859" width="3" style="1" customWidth="1"/>
    <col min="12860" max="12864" width="2.25" style="1" customWidth="1"/>
    <col min="12865" max="13056" width="9" style="1"/>
    <col min="13057" max="13057" width="2.5" style="1" customWidth="1"/>
    <col min="13058" max="13089" width="3" style="1" customWidth="1"/>
    <col min="13090" max="13090" width="4.625" style="1" customWidth="1"/>
    <col min="13091" max="13096" width="3" style="1" customWidth="1"/>
    <col min="13097" max="13097" width="2.625" style="1" customWidth="1"/>
    <col min="13098" max="13101" width="3" style="1" customWidth="1"/>
    <col min="13102" max="13102" width="3.875" style="1" customWidth="1"/>
    <col min="13103" max="13103" width="2.5" style="1" customWidth="1"/>
    <col min="13104" max="13115" width="3" style="1" customWidth="1"/>
    <col min="13116" max="13120" width="2.25" style="1" customWidth="1"/>
    <col min="13121" max="13312" width="9" style="1"/>
    <col min="13313" max="13313" width="2.5" style="1" customWidth="1"/>
    <col min="13314" max="13345" width="3" style="1" customWidth="1"/>
    <col min="13346" max="13346" width="4.625" style="1" customWidth="1"/>
    <col min="13347" max="13352" width="3" style="1" customWidth="1"/>
    <col min="13353" max="13353" width="2.625" style="1" customWidth="1"/>
    <col min="13354" max="13357" width="3" style="1" customWidth="1"/>
    <col min="13358" max="13358" width="3.875" style="1" customWidth="1"/>
    <col min="13359" max="13359" width="2.5" style="1" customWidth="1"/>
    <col min="13360" max="13371" width="3" style="1" customWidth="1"/>
    <col min="13372" max="13376" width="2.25" style="1" customWidth="1"/>
    <col min="13377" max="13568" width="9" style="1"/>
    <col min="13569" max="13569" width="2.5" style="1" customWidth="1"/>
    <col min="13570" max="13601" width="3" style="1" customWidth="1"/>
    <col min="13602" max="13602" width="4.625" style="1" customWidth="1"/>
    <col min="13603" max="13608" width="3" style="1" customWidth="1"/>
    <col min="13609" max="13609" width="2.625" style="1" customWidth="1"/>
    <col min="13610" max="13613" width="3" style="1" customWidth="1"/>
    <col min="13614" max="13614" width="3.875" style="1" customWidth="1"/>
    <col min="13615" max="13615" width="2.5" style="1" customWidth="1"/>
    <col min="13616" max="13627" width="3" style="1" customWidth="1"/>
    <col min="13628" max="13632" width="2.25" style="1" customWidth="1"/>
    <col min="13633" max="13824" width="9" style="1"/>
    <col min="13825" max="13825" width="2.5" style="1" customWidth="1"/>
    <col min="13826" max="13857" width="3" style="1" customWidth="1"/>
    <col min="13858" max="13858" width="4.625" style="1" customWidth="1"/>
    <col min="13859" max="13864" width="3" style="1" customWidth="1"/>
    <col min="13865" max="13865" width="2.625" style="1" customWidth="1"/>
    <col min="13866" max="13869" width="3" style="1" customWidth="1"/>
    <col min="13870" max="13870" width="3.875" style="1" customWidth="1"/>
    <col min="13871" max="13871" width="2.5" style="1" customWidth="1"/>
    <col min="13872" max="13883" width="3" style="1" customWidth="1"/>
    <col min="13884" max="13888" width="2.25" style="1" customWidth="1"/>
    <col min="13889" max="14080" width="9" style="1"/>
    <col min="14081" max="14081" width="2.5" style="1" customWidth="1"/>
    <col min="14082" max="14113" width="3" style="1" customWidth="1"/>
    <col min="14114" max="14114" width="4.625" style="1" customWidth="1"/>
    <col min="14115" max="14120" width="3" style="1" customWidth="1"/>
    <col min="14121" max="14121" width="2.625" style="1" customWidth="1"/>
    <col min="14122" max="14125" width="3" style="1" customWidth="1"/>
    <col min="14126" max="14126" width="3.875" style="1" customWidth="1"/>
    <col min="14127" max="14127" width="2.5" style="1" customWidth="1"/>
    <col min="14128" max="14139" width="3" style="1" customWidth="1"/>
    <col min="14140" max="14144" width="2.25" style="1" customWidth="1"/>
    <col min="14145" max="14336" width="9" style="1"/>
    <col min="14337" max="14337" width="2.5" style="1" customWidth="1"/>
    <col min="14338" max="14369" width="3" style="1" customWidth="1"/>
    <col min="14370" max="14370" width="4.625" style="1" customWidth="1"/>
    <col min="14371" max="14376" width="3" style="1" customWidth="1"/>
    <col min="14377" max="14377" width="2.625" style="1" customWidth="1"/>
    <col min="14378" max="14381" width="3" style="1" customWidth="1"/>
    <col min="14382" max="14382" width="3.875" style="1" customWidth="1"/>
    <col min="14383" max="14383" width="2.5" style="1" customWidth="1"/>
    <col min="14384" max="14395" width="3" style="1" customWidth="1"/>
    <col min="14396" max="14400" width="2.25" style="1" customWidth="1"/>
    <col min="14401" max="14592" width="9" style="1"/>
    <col min="14593" max="14593" width="2.5" style="1" customWidth="1"/>
    <col min="14594" max="14625" width="3" style="1" customWidth="1"/>
    <col min="14626" max="14626" width="4.625" style="1" customWidth="1"/>
    <col min="14627" max="14632" width="3" style="1" customWidth="1"/>
    <col min="14633" max="14633" width="2.625" style="1" customWidth="1"/>
    <col min="14634" max="14637" width="3" style="1" customWidth="1"/>
    <col min="14638" max="14638" width="3.875" style="1" customWidth="1"/>
    <col min="14639" max="14639" width="2.5" style="1" customWidth="1"/>
    <col min="14640" max="14651" width="3" style="1" customWidth="1"/>
    <col min="14652" max="14656" width="2.25" style="1" customWidth="1"/>
    <col min="14657" max="14848" width="9" style="1"/>
    <col min="14849" max="14849" width="2.5" style="1" customWidth="1"/>
    <col min="14850" max="14881" width="3" style="1" customWidth="1"/>
    <col min="14882" max="14882" width="4.625" style="1" customWidth="1"/>
    <col min="14883" max="14888" width="3" style="1" customWidth="1"/>
    <col min="14889" max="14889" width="2.625" style="1" customWidth="1"/>
    <col min="14890" max="14893" width="3" style="1" customWidth="1"/>
    <col min="14894" max="14894" width="3.875" style="1" customWidth="1"/>
    <col min="14895" max="14895" width="2.5" style="1" customWidth="1"/>
    <col min="14896" max="14907" width="3" style="1" customWidth="1"/>
    <col min="14908" max="14912" width="2.25" style="1" customWidth="1"/>
    <col min="14913" max="15104" width="9" style="1"/>
    <col min="15105" max="15105" width="2.5" style="1" customWidth="1"/>
    <col min="15106" max="15137" width="3" style="1" customWidth="1"/>
    <col min="15138" max="15138" width="4.625" style="1" customWidth="1"/>
    <col min="15139" max="15144" width="3" style="1" customWidth="1"/>
    <col min="15145" max="15145" width="2.625" style="1" customWidth="1"/>
    <col min="15146" max="15149" width="3" style="1" customWidth="1"/>
    <col min="15150" max="15150" width="3.875" style="1" customWidth="1"/>
    <col min="15151" max="15151" width="2.5" style="1" customWidth="1"/>
    <col min="15152" max="15163" width="3" style="1" customWidth="1"/>
    <col min="15164" max="15168" width="2.25" style="1" customWidth="1"/>
    <col min="15169" max="15360" width="9" style="1"/>
    <col min="15361" max="15361" width="2.5" style="1" customWidth="1"/>
    <col min="15362" max="15393" width="3" style="1" customWidth="1"/>
    <col min="15394" max="15394" width="4.625" style="1" customWidth="1"/>
    <col min="15395" max="15400" width="3" style="1" customWidth="1"/>
    <col min="15401" max="15401" width="2.625" style="1" customWidth="1"/>
    <col min="15402" max="15405" width="3" style="1" customWidth="1"/>
    <col min="15406" max="15406" width="3.875" style="1" customWidth="1"/>
    <col min="15407" max="15407" width="2.5" style="1" customWidth="1"/>
    <col min="15408" max="15419" width="3" style="1" customWidth="1"/>
    <col min="15420" max="15424" width="2.25" style="1" customWidth="1"/>
    <col min="15425" max="15616" width="9" style="1"/>
    <col min="15617" max="15617" width="2.5" style="1" customWidth="1"/>
    <col min="15618" max="15649" width="3" style="1" customWidth="1"/>
    <col min="15650" max="15650" width="4.625" style="1" customWidth="1"/>
    <col min="15651" max="15656" width="3" style="1" customWidth="1"/>
    <col min="15657" max="15657" width="2.625" style="1" customWidth="1"/>
    <col min="15658" max="15661" width="3" style="1" customWidth="1"/>
    <col min="15662" max="15662" width="3.875" style="1" customWidth="1"/>
    <col min="15663" max="15663" width="2.5" style="1" customWidth="1"/>
    <col min="15664" max="15675" width="3" style="1" customWidth="1"/>
    <col min="15676" max="15680" width="2.25" style="1" customWidth="1"/>
    <col min="15681" max="15872" width="9" style="1"/>
    <col min="15873" max="15873" width="2.5" style="1" customWidth="1"/>
    <col min="15874" max="15905" width="3" style="1" customWidth="1"/>
    <col min="15906" max="15906" width="4.625" style="1" customWidth="1"/>
    <col min="15907" max="15912" width="3" style="1" customWidth="1"/>
    <col min="15913" max="15913" width="2.625" style="1" customWidth="1"/>
    <col min="15914" max="15917" width="3" style="1" customWidth="1"/>
    <col min="15918" max="15918" width="3.875" style="1" customWidth="1"/>
    <col min="15919" max="15919" width="2.5" style="1" customWidth="1"/>
    <col min="15920" max="15931" width="3" style="1" customWidth="1"/>
    <col min="15932" max="15936" width="2.25" style="1" customWidth="1"/>
    <col min="15937" max="16128" width="9" style="1"/>
    <col min="16129" max="16129" width="2.5" style="1" customWidth="1"/>
    <col min="16130" max="16161" width="3" style="1" customWidth="1"/>
    <col min="16162" max="16162" width="4.625" style="1" customWidth="1"/>
    <col min="16163" max="16168" width="3" style="1" customWidth="1"/>
    <col min="16169" max="16169" width="2.625" style="1" customWidth="1"/>
    <col min="16170" max="16173" width="3" style="1" customWidth="1"/>
    <col min="16174" max="16174" width="3.875" style="1" customWidth="1"/>
    <col min="16175" max="16175" width="2.5" style="1" customWidth="1"/>
    <col min="16176" max="16187" width="3" style="1" customWidth="1"/>
    <col min="16188" max="16192" width="2.25" style="1" customWidth="1"/>
    <col min="16193" max="16384" width="9" style="1"/>
  </cols>
  <sheetData>
    <row r="1" spans="1:46" ht="18" customHeight="1" x14ac:dyDescent="0.15">
      <c r="Q1" s="2"/>
    </row>
    <row r="2" spans="1:46" ht="18" customHeight="1" x14ac:dyDescent="0.15">
      <c r="B2" s="1" t="s">
        <v>1313</v>
      </c>
    </row>
    <row r="3" spans="1:46" ht="18" customHeight="1" x14ac:dyDescent="0.15">
      <c r="B3" s="775" t="s">
        <v>123</v>
      </c>
      <c r="C3" s="775"/>
      <c r="D3" s="775"/>
      <c r="E3" s="775"/>
      <c r="F3" s="775"/>
      <c r="G3" s="775"/>
      <c r="H3" s="775"/>
      <c r="I3" s="775"/>
      <c r="J3" s="775"/>
      <c r="K3" s="775"/>
      <c r="L3" s="775"/>
      <c r="M3" s="775"/>
      <c r="N3" s="775"/>
      <c r="O3" s="775"/>
      <c r="P3" s="775"/>
      <c r="Q3" s="775"/>
      <c r="R3" s="775"/>
      <c r="S3" s="775"/>
      <c r="T3" s="775"/>
      <c r="U3" s="775"/>
      <c r="V3" s="775"/>
      <c r="W3" s="775"/>
      <c r="X3" s="775"/>
      <c r="Y3" s="775"/>
      <c r="Z3" s="775"/>
      <c r="AA3" s="775"/>
      <c r="AB3" s="775"/>
      <c r="AC3" s="775"/>
      <c r="AD3" s="775"/>
      <c r="AE3" s="775"/>
      <c r="AF3" s="775"/>
      <c r="AG3" s="775"/>
      <c r="AH3" s="775"/>
      <c r="AI3" s="775"/>
      <c r="AJ3" s="775"/>
      <c r="AK3" s="775"/>
      <c r="AL3" s="775"/>
      <c r="AM3" s="775"/>
      <c r="AN3" s="775"/>
      <c r="AO3" s="775"/>
      <c r="AP3" s="775"/>
      <c r="AQ3" s="775"/>
      <c r="AR3" s="775"/>
      <c r="AS3" s="775"/>
      <c r="AT3" s="775"/>
    </row>
    <row r="4" spans="1:46" ht="18" customHeight="1" x14ac:dyDescent="0.15">
      <c r="B4" s="3"/>
      <c r="C4" s="3"/>
      <c r="D4" s="3"/>
      <c r="E4" s="3"/>
      <c r="F4" s="3"/>
      <c r="G4" s="3"/>
      <c r="H4" s="3"/>
      <c r="I4" s="3"/>
      <c r="J4" s="3"/>
      <c r="K4" s="3"/>
      <c r="L4" s="3"/>
      <c r="M4" s="3"/>
      <c r="N4" s="3"/>
      <c r="O4" s="3"/>
      <c r="P4" s="3"/>
      <c r="Q4" s="3"/>
      <c r="R4" s="3"/>
      <c r="S4" s="3"/>
      <c r="T4" s="3"/>
      <c r="U4" s="3"/>
      <c r="V4" s="3"/>
      <c r="W4" s="3"/>
      <c r="X4" s="3"/>
      <c r="Y4" s="3"/>
      <c r="Z4" s="3"/>
      <c r="AA4" s="3"/>
      <c r="AB4" s="3"/>
      <c r="AC4" s="3"/>
      <c r="AD4" s="3"/>
      <c r="AE4" s="3"/>
      <c r="AF4" s="3"/>
      <c r="AG4" s="3"/>
      <c r="AH4" s="3"/>
      <c r="AI4" s="3"/>
      <c r="AJ4" s="3"/>
      <c r="AK4" s="3"/>
      <c r="AL4" s="3"/>
      <c r="AM4" s="3"/>
      <c r="AN4" s="3"/>
      <c r="AO4" s="3"/>
      <c r="AP4" s="3"/>
      <c r="AQ4" s="3"/>
      <c r="AR4" s="3"/>
    </row>
    <row r="5" spans="1:46" ht="18" customHeight="1" x14ac:dyDescent="0.15">
      <c r="A5" s="4"/>
      <c r="B5" s="776" t="s">
        <v>16</v>
      </c>
      <c r="C5" s="776"/>
      <c r="D5" s="776"/>
      <c r="E5" s="776" t="s">
        <v>17</v>
      </c>
      <c r="F5" s="776"/>
      <c r="G5" s="776"/>
      <c r="H5" s="776"/>
      <c r="I5" s="776" t="s">
        <v>18</v>
      </c>
      <c r="J5" s="776"/>
      <c r="K5" s="776"/>
      <c r="L5" s="776"/>
      <c r="M5" s="776"/>
      <c r="N5" s="777" t="s">
        <v>117</v>
      </c>
      <c r="O5" s="778"/>
      <c r="P5" s="778"/>
      <c r="Q5" s="778"/>
      <c r="R5" s="778"/>
      <c r="S5" s="778"/>
      <c r="T5" s="778"/>
      <c r="U5" s="778"/>
      <c r="V5" s="779"/>
      <c r="W5" s="786" t="s">
        <v>124</v>
      </c>
      <c r="X5" s="787"/>
      <c r="Y5" s="787"/>
      <c r="Z5" s="787"/>
      <c r="AA5" s="787"/>
      <c r="AB5" s="787"/>
      <c r="AC5" s="787"/>
      <c r="AD5" s="787"/>
      <c r="AE5" s="787"/>
      <c r="AF5" s="787"/>
      <c r="AG5" s="787"/>
      <c r="AH5" s="787"/>
      <c r="AI5" s="786" t="s">
        <v>125</v>
      </c>
      <c r="AJ5" s="787"/>
      <c r="AK5" s="787"/>
      <c r="AL5" s="787"/>
      <c r="AM5" s="787"/>
      <c r="AN5" s="787"/>
      <c r="AO5" s="787"/>
      <c r="AP5" s="787"/>
      <c r="AQ5" s="787"/>
      <c r="AR5" s="787"/>
      <c r="AS5" s="787"/>
      <c r="AT5" s="790"/>
    </row>
    <row r="6" spans="1:46" ht="18" customHeight="1" x14ac:dyDescent="0.15">
      <c r="A6" s="4"/>
      <c r="B6" s="776"/>
      <c r="C6" s="776"/>
      <c r="D6" s="776"/>
      <c r="E6" s="776"/>
      <c r="F6" s="776"/>
      <c r="G6" s="776"/>
      <c r="H6" s="776"/>
      <c r="I6" s="776"/>
      <c r="J6" s="776"/>
      <c r="K6" s="776"/>
      <c r="L6" s="776"/>
      <c r="M6" s="776"/>
      <c r="N6" s="780"/>
      <c r="O6" s="781"/>
      <c r="P6" s="781"/>
      <c r="Q6" s="781"/>
      <c r="R6" s="781"/>
      <c r="S6" s="781"/>
      <c r="T6" s="781"/>
      <c r="U6" s="781"/>
      <c r="V6" s="782"/>
      <c r="W6" s="788"/>
      <c r="X6" s="789"/>
      <c r="Y6" s="789"/>
      <c r="Z6" s="789"/>
      <c r="AA6" s="789"/>
      <c r="AB6" s="789"/>
      <c r="AC6" s="789"/>
      <c r="AD6" s="789"/>
      <c r="AE6" s="789"/>
      <c r="AF6" s="789"/>
      <c r="AG6" s="789"/>
      <c r="AH6" s="789"/>
      <c r="AI6" s="788"/>
      <c r="AJ6" s="789"/>
      <c r="AK6" s="789"/>
      <c r="AL6" s="789"/>
      <c r="AM6" s="789"/>
      <c r="AN6" s="789"/>
      <c r="AO6" s="789"/>
      <c r="AP6" s="789"/>
      <c r="AQ6" s="789"/>
      <c r="AR6" s="789"/>
      <c r="AS6" s="789"/>
      <c r="AT6" s="791"/>
    </row>
    <row r="7" spans="1:46" ht="53.25" customHeight="1" x14ac:dyDescent="0.15">
      <c r="A7" s="4"/>
      <c r="B7" s="776"/>
      <c r="C7" s="776"/>
      <c r="D7" s="776"/>
      <c r="E7" s="776"/>
      <c r="F7" s="776"/>
      <c r="G7" s="776"/>
      <c r="H7" s="776"/>
      <c r="I7" s="776"/>
      <c r="J7" s="776"/>
      <c r="K7" s="776"/>
      <c r="L7" s="776"/>
      <c r="M7" s="776"/>
      <c r="N7" s="783"/>
      <c r="O7" s="784"/>
      <c r="P7" s="784"/>
      <c r="Q7" s="784"/>
      <c r="R7" s="784"/>
      <c r="S7" s="784"/>
      <c r="T7" s="784"/>
      <c r="U7" s="784"/>
      <c r="V7" s="785"/>
      <c r="W7" s="792"/>
      <c r="X7" s="793"/>
      <c r="Y7" s="793"/>
      <c r="Z7" s="793"/>
      <c r="AA7" s="793"/>
      <c r="AB7" s="794"/>
      <c r="AC7" s="795" t="s">
        <v>118</v>
      </c>
      <c r="AD7" s="796"/>
      <c r="AE7" s="796"/>
      <c r="AF7" s="796"/>
      <c r="AG7" s="796"/>
      <c r="AH7" s="797"/>
      <c r="AI7" s="792"/>
      <c r="AJ7" s="793"/>
      <c r="AK7" s="793"/>
      <c r="AL7" s="793"/>
      <c r="AM7" s="793"/>
      <c r="AN7" s="794"/>
      <c r="AO7" s="795" t="s">
        <v>118</v>
      </c>
      <c r="AP7" s="796"/>
      <c r="AQ7" s="796"/>
      <c r="AR7" s="796"/>
      <c r="AS7" s="796"/>
      <c r="AT7" s="797"/>
    </row>
    <row r="8" spans="1:46" ht="18" customHeight="1" x14ac:dyDescent="0.15">
      <c r="A8" s="4"/>
      <c r="B8" s="798">
        <v>1</v>
      </c>
      <c r="C8" s="798"/>
      <c r="D8" s="798"/>
      <c r="E8" s="798" t="s">
        <v>119</v>
      </c>
      <c r="F8" s="798"/>
      <c r="G8" s="798"/>
      <c r="H8" s="798"/>
      <c r="I8" s="798" t="s">
        <v>120</v>
      </c>
      <c r="J8" s="798"/>
      <c r="K8" s="798"/>
      <c r="L8" s="798"/>
      <c r="M8" s="798"/>
      <c r="N8" s="799" t="str">
        <f>'賃金改善実績報告書（別紙様式6）'!U2</f>
        <v/>
      </c>
      <c r="O8" s="799"/>
      <c r="P8" s="799"/>
      <c r="Q8" s="799"/>
      <c r="R8" s="799"/>
      <c r="S8" s="799"/>
      <c r="T8" s="799"/>
      <c r="U8" s="799"/>
      <c r="V8" s="799"/>
      <c r="W8" s="800"/>
      <c r="X8" s="800"/>
      <c r="Y8" s="800"/>
      <c r="Z8" s="800"/>
      <c r="AA8" s="800"/>
      <c r="AB8" s="800"/>
      <c r="AC8" s="800"/>
      <c r="AD8" s="800"/>
      <c r="AE8" s="800"/>
      <c r="AF8" s="800"/>
      <c r="AG8" s="800"/>
      <c r="AH8" s="800"/>
      <c r="AI8" s="800"/>
      <c r="AJ8" s="800"/>
      <c r="AK8" s="800"/>
      <c r="AL8" s="800"/>
      <c r="AM8" s="800"/>
      <c r="AN8" s="800"/>
      <c r="AO8" s="801"/>
      <c r="AP8" s="802"/>
      <c r="AQ8" s="802"/>
      <c r="AR8" s="802"/>
      <c r="AS8" s="802"/>
      <c r="AT8" s="803"/>
    </row>
    <row r="9" spans="1:46" ht="18" customHeight="1" x14ac:dyDescent="0.15">
      <c r="A9" s="4"/>
      <c r="B9" s="798"/>
      <c r="C9" s="798"/>
      <c r="D9" s="798"/>
      <c r="E9" s="798"/>
      <c r="F9" s="798"/>
      <c r="G9" s="798"/>
      <c r="H9" s="798"/>
      <c r="I9" s="798"/>
      <c r="J9" s="798"/>
      <c r="K9" s="798"/>
      <c r="L9" s="798"/>
      <c r="M9" s="798"/>
      <c r="N9" s="799"/>
      <c r="O9" s="799"/>
      <c r="P9" s="799"/>
      <c r="Q9" s="799"/>
      <c r="R9" s="799"/>
      <c r="S9" s="799"/>
      <c r="T9" s="799"/>
      <c r="U9" s="799"/>
      <c r="V9" s="799"/>
      <c r="W9" s="800"/>
      <c r="X9" s="800"/>
      <c r="Y9" s="800"/>
      <c r="Z9" s="800"/>
      <c r="AA9" s="800"/>
      <c r="AB9" s="800"/>
      <c r="AC9" s="800"/>
      <c r="AD9" s="800"/>
      <c r="AE9" s="800"/>
      <c r="AF9" s="800"/>
      <c r="AG9" s="800"/>
      <c r="AH9" s="800"/>
      <c r="AI9" s="800"/>
      <c r="AJ9" s="800"/>
      <c r="AK9" s="800"/>
      <c r="AL9" s="800"/>
      <c r="AM9" s="800"/>
      <c r="AN9" s="800"/>
      <c r="AO9" s="804"/>
      <c r="AP9" s="805"/>
      <c r="AQ9" s="805"/>
      <c r="AR9" s="805"/>
      <c r="AS9" s="805"/>
      <c r="AT9" s="806"/>
    </row>
    <row r="10" spans="1:46" ht="18" customHeight="1" x14ac:dyDescent="0.15">
      <c r="A10" s="4"/>
      <c r="B10" s="798">
        <v>2</v>
      </c>
      <c r="C10" s="798"/>
      <c r="D10" s="798"/>
      <c r="E10" s="813"/>
      <c r="F10" s="813"/>
      <c r="G10" s="813"/>
      <c r="H10" s="813"/>
      <c r="I10" s="813"/>
      <c r="J10" s="813"/>
      <c r="K10" s="813"/>
      <c r="L10" s="813"/>
      <c r="M10" s="813"/>
      <c r="N10" s="813"/>
      <c r="O10" s="813"/>
      <c r="P10" s="813"/>
      <c r="Q10" s="813"/>
      <c r="R10" s="813"/>
      <c r="S10" s="813"/>
      <c r="T10" s="813"/>
      <c r="U10" s="813"/>
      <c r="V10" s="813"/>
      <c r="W10" s="800"/>
      <c r="X10" s="800"/>
      <c r="Y10" s="800"/>
      <c r="Z10" s="800"/>
      <c r="AA10" s="800"/>
      <c r="AB10" s="800"/>
      <c r="AC10" s="800"/>
      <c r="AD10" s="800"/>
      <c r="AE10" s="800"/>
      <c r="AF10" s="800"/>
      <c r="AG10" s="800"/>
      <c r="AH10" s="800"/>
      <c r="AI10" s="800"/>
      <c r="AJ10" s="800"/>
      <c r="AK10" s="800"/>
      <c r="AL10" s="800"/>
      <c r="AM10" s="800"/>
      <c r="AN10" s="800"/>
      <c r="AO10" s="801"/>
      <c r="AP10" s="802"/>
      <c r="AQ10" s="802"/>
      <c r="AR10" s="802"/>
      <c r="AS10" s="802"/>
      <c r="AT10" s="803"/>
    </row>
    <row r="11" spans="1:46" ht="18" customHeight="1" x14ac:dyDescent="0.15">
      <c r="A11" s="4"/>
      <c r="B11" s="798"/>
      <c r="C11" s="798"/>
      <c r="D11" s="798"/>
      <c r="E11" s="813"/>
      <c r="F11" s="813"/>
      <c r="G11" s="813"/>
      <c r="H11" s="813"/>
      <c r="I11" s="813"/>
      <c r="J11" s="813"/>
      <c r="K11" s="813"/>
      <c r="L11" s="813"/>
      <c r="M11" s="813"/>
      <c r="N11" s="813"/>
      <c r="O11" s="813"/>
      <c r="P11" s="813"/>
      <c r="Q11" s="813"/>
      <c r="R11" s="813"/>
      <c r="S11" s="813"/>
      <c r="T11" s="813"/>
      <c r="U11" s="813"/>
      <c r="V11" s="813"/>
      <c r="W11" s="800"/>
      <c r="X11" s="800"/>
      <c r="Y11" s="800"/>
      <c r="Z11" s="800"/>
      <c r="AA11" s="800"/>
      <c r="AB11" s="800"/>
      <c r="AC11" s="800"/>
      <c r="AD11" s="800"/>
      <c r="AE11" s="800"/>
      <c r="AF11" s="800"/>
      <c r="AG11" s="800"/>
      <c r="AH11" s="800"/>
      <c r="AI11" s="800"/>
      <c r="AJ11" s="800"/>
      <c r="AK11" s="800"/>
      <c r="AL11" s="800"/>
      <c r="AM11" s="800"/>
      <c r="AN11" s="800"/>
      <c r="AO11" s="804"/>
      <c r="AP11" s="805"/>
      <c r="AQ11" s="805"/>
      <c r="AR11" s="805"/>
      <c r="AS11" s="805"/>
      <c r="AT11" s="806"/>
    </row>
    <row r="12" spans="1:46" ht="18" customHeight="1" x14ac:dyDescent="0.15">
      <c r="A12" s="4"/>
      <c r="B12" s="798">
        <v>3</v>
      </c>
      <c r="C12" s="798"/>
      <c r="D12" s="798"/>
      <c r="E12" s="807"/>
      <c r="F12" s="808"/>
      <c r="G12" s="808"/>
      <c r="H12" s="809"/>
      <c r="I12" s="807"/>
      <c r="J12" s="808"/>
      <c r="K12" s="808"/>
      <c r="L12" s="808"/>
      <c r="M12" s="809"/>
      <c r="N12" s="807"/>
      <c r="O12" s="808"/>
      <c r="P12" s="808"/>
      <c r="Q12" s="808"/>
      <c r="R12" s="808"/>
      <c r="S12" s="808"/>
      <c r="T12" s="808"/>
      <c r="U12" s="808"/>
      <c r="V12" s="809"/>
      <c r="W12" s="801"/>
      <c r="X12" s="802"/>
      <c r="Y12" s="802"/>
      <c r="Z12" s="802"/>
      <c r="AA12" s="802"/>
      <c r="AB12" s="803"/>
      <c r="AC12" s="801"/>
      <c r="AD12" s="802"/>
      <c r="AE12" s="802"/>
      <c r="AF12" s="802"/>
      <c r="AG12" s="802"/>
      <c r="AH12" s="803"/>
      <c r="AI12" s="801"/>
      <c r="AJ12" s="802"/>
      <c r="AK12" s="802"/>
      <c r="AL12" s="802"/>
      <c r="AM12" s="802"/>
      <c r="AN12" s="803"/>
      <c r="AO12" s="801"/>
      <c r="AP12" s="802"/>
      <c r="AQ12" s="802"/>
      <c r="AR12" s="802"/>
      <c r="AS12" s="802"/>
      <c r="AT12" s="803"/>
    </row>
    <row r="13" spans="1:46" ht="18" customHeight="1" x14ac:dyDescent="0.15">
      <c r="A13" s="4"/>
      <c r="B13" s="798"/>
      <c r="C13" s="798"/>
      <c r="D13" s="798"/>
      <c r="E13" s="810"/>
      <c r="F13" s="811"/>
      <c r="G13" s="811"/>
      <c r="H13" s="812"/>
      <c r="I13" s="810"/>
      <c r="J13" s="811"/>
      <c r="K13" s="811"/>
      <c r="L13" s="811"/>
      <c r="M13" s="812"/>
      <c r="N13" s="810"/>
      <c r="O13" s="811"/>
      <c r="P13" s="811"/>
      <c r="Q13" s="811"/>
      <c r="R13" s="811"/>
      <c r="S13" s="811"/>
      <c r="T13" s="811"/>
      <c r="U13" s="811"/>
      <c r="V13" s="812"/>
      <c r="W13" s="804"/>
      <c r="X13" s="805"/>
      <c r="Y13" s="805"/>
      <c r="Z13" s="805"/>
      <c r="AA13" s="805"/>
      <c r="AB13" s="806"/>
      <c r="AC13" s="804"/>
      <c r="AD13" s="805"/>
      <c r="AE13" s="805"/>
      <c r="AF13" s="805"/>
      <c r="AG13" s="805"/>
      <c r="AH13" s="806"/>
      <c r="AI13" s="804"/>
      <c r="AJ13" s="805"/>
      <c r="AK13" s="805"/>
      <c r="AL13" s="805"/>
      <c r="AM13" s="805"/>
      <c r="AN13" s="806"/>
      <c r="AO13" s="804"/>
      <c r="AP13" s="805"/>
      <c r="AQ13" s="805"/>
      <c r="AR13" s="805"/>
      <c r="AS13" s="805"/>
      <c r="AT13" s="806"/>
    </row>
    <row r="14" spans="1:46" ht="18" customHeight="1" x14ac:dyDescent="0.15">
      <c r="A14" s="4"/>
      <c r="B14" s="798">
        <v>4</v>
      </c>
      <c r="C14" s="798"/>
      <c r="D14" s="798"/>
      <c r="E14" s="807"/>
      <c r="F14" s="808"/>
      <c r="G14" s="808"/>
      <c r="H14" s="809"/>
      <c r="I14" s="807"/>
      <c r="J14" s="808"/>
      <c r="K14" s="808"/>
      <c r="L14" s="808"/>
      <c r="M14" s="809"/>
      <c r="N14" s="807"/>
      <c r="O14" s="808"/>
      <c r="P14" s="808"/>
      <c r="Q14" s="808"/>
      <c r="R14" s="808"/>
      <c r="S14" s="808"/>
      <c r="T14" s="808"/>
      <c r="U14" s="808"/>
      <c r="V14" s="809"/>
      <c r="W14" s="801"/>
      <c r="X14" s="802"/>
      <c r="Y14" s="802"/>
      <c r="Z14" s="802"/>
      <c r="AA14" s="802"/>
      <c r="AB14" s="803"/>
      <c r="AC14" s="801"/>
      <c r="AD14" s="802"/>
      <c r="AE14" s="802"/>
      <c r="AF14" s="802"/>
      <c r="AG14" s="802"/>
      <c r="AH14" s="803"/>
      <c r="AI14" s="801"/>
      <c r="AJ14" s="802"/>
      <c r="AK14" s="802"/>
      <c r="AL14" s="802"/>
      <c r="AM14" s="802"/>
      <c r="AN14" s="803"/>
      <c r="AO14" s="801"/>
      <c r="AP14" s="802"/>
      <c r="AQ14" s="802"/>
      <c r="AR14" s="802"/>
      <c r="AS14" s="802"/>
      <c r="AT14" s="803"/>
    </row>
    <row r="15" spans="1:46" ht="18" customHeight="1" x14ac:dyDescent="0.15">
      <c r="A15" s="4"/>
      <c r="B15" s="798"/>
      <c r="C15" s="798"/>
      <c r="D15" s="798"/>
      <c r="E15" s="810"/>
      <c r="F15" s="811"/>
      <c r="G15" s="811"/>
      <c r="H15" s="812"/>
      <c r="I15" s="810"/>
      <c r="J15" s="811"/>
      <c r="K15" s="811"/>
      <c r="L15" s="811"/>
      <c r="M15" s="812"/>
      <c r="N15" s="810"/>
      <c r="O15" s="811"/>
      <c r="P15" s="811"/>
      <c r="Q15" s="811"/>
      <c r="R15" s="811"/>
      <c r="S15" s="811"/>
      <c r="T15" s="811"/>
      <c r="U15" s="811"/>
      <c r="V15" s="812"/>
      <c r="W15" s="804"/>
      <c r="X15" s="805"/>
      <c r="Y15" s="805"/>
      <c r="Z15" s="805"/>
      <c r="AA15" s="805"/>
      <c r="AB15" s="806"/>
      <c r="AC15" s="804"/>
      <c r="AD15" s="805"/>
      <c r="AE15" s="805"/>
      <c r="AF15" s="805"/>
      <c r="AG15" s="805"/>
      <c r="AH15" s="806"/>
      <c r="AI15" s="804"/>
      <c r="AJ15" s="805"/>
      <c r="AK15" s="805"/>
      <c r="AL15" s="805"/>
      <c r="AM15" s="805"/>
      <c r="AN15" s="806"/>
      <c r="AO15" s="804"/>
      <c r="AP15" s="805"/>
      <c r="AQ15" s="805"/>
      <c r="AR15" s="805"/>
      <c r="AS15" s="805"/>
      <c r="AT15" s="806"/>
    </row>
    <row r="16" spans="1:46" ht="18" customHeight="1" x14ac:dyDescent="0.15">
      <c r="A16" s="4"/>
      <c r="B16" s="798">
        <v>5</v>
      </c>
      <c r="C16" s="798"/>
      <c r="D16" s="798"/>
      <c r="E16" s="807"/>
      <c r="F16" s="808"/>
      <c r="G16" s="808"/>
      <c r="H16" s="809"/>
      <c r="I16" s="807"/>
      <c r="J16" s="808"/>
      <c r="K16" s="808"/>
      <c r="L16" s="808"/>
      <c r="M16" s="809"/>
      <c r="N16" s="807"/>
      <c r="O16" s="808"/>
      <c r="P16" s="808"/>
      <c r="Q16" s="808"/>
      <c r="R16" s="808"/>
      <c r="S16" s="808"/>
      <c r="T16" s="808"/>
      <c r="U16" s="808"/>
      <c r="V16" s="809"/>
      <c r="W16" s="801"/>
      <c r="X16" s="802"/>
      <c r="Y16" s="802"/>
      <c r="Z16" s="802"/>
      <c r="AA16" s="802"/>
      <c r="AB16" s="803"/>
      <c r="AC16" s="801"/>
      <c r="AD16" s="802"/>
      <c r="AE16" s="802"/>
      <c r="AF16" s="802"/>
      <c r="AG16" s="802"/>
      <c r="AH16" s="803"/>
      <c r="AI16" s="801"/>
      <c r="AJ16" s="802"/>
      <c r="AK16" s="802"/>
      <c r="AL16" s="802"/>
      <c r="AM16" s="802"/>
      <c r="AN16" s="803"/>
      <c r="AO16" s="801"/>
      <c r="AP16" s="802"/>
      <c r="AQ16" s="802"/>
      <c r="AR16" s="802"/>
      <c r="AS16" s="802"/>
      <c r="AT16" s="803"/>
    </row>
    <row r="17" spans="1:64" ht="18" customHeight="1" x14ac:dyDescent="0.15">
      <c r="A17" s="4"/>
      <c r="B17" s="798"/>
      <c r="C17" s="798"/>
      <c r="D17" s="798"/>
      <c r="E17" s="810"/>
      <c r="F17" s="811"/>
      <c r="G17" s="811"/>
      <c r="H17" s="812"/>
      <c r="I17" s="810"/>
      <c r="J17" s="811"/>
      <c r="K17" s="811"/>
      <c r="L17" s="811"/>
      <c r="M17" s="812"/>
      <c r="N17" s="810"/>
      <c r="O17" s="811"/>
      <c r="P17" s="811"/>
      <c r="Q17" s="811"/>
      <c r="R17" s="811"/>
      <c r="S17" s="811"/>
      <c r="T17" s="811"/>
      <c r="U17" s="811"/>
      <c r="V17" s="812"/>
      <c r="W17" s="804"/>
      <c r="X17" s="805"/>
      <c r="Y17" s="805"/>
      <c r="Z17" s="805"/>
      <c r="AA17" s="805"/>
      <c r="AB17" s="806"/>
      <c r="AC17" s="804"/>
      <c r="AD17" s="805"/>
      <c r="AE17" s="805"/>
      <c r="AF17" s="805"/>
      <c r="AG17" s="805"/>
      <c r="AH17" s="806"/>
      <c r="AI17" s="804"/>
      <c r="AJ17" s="805"/>
      <c r="AK17" s="805"/>
      <c r="AL17" s="805"/>
      <c r="AM17" s="805"/>
      <c r="AN17" s="806"/>
      <c r="AO17" s="804"/>
      <c r="AP17" s="805"/>
      <c r="AQ17" s="805"/>
      <c r="AR17" s="805"/>
      <c r="AS17" s="805"/>
      <c r="AT17" s="806"/>
    </row>
    <row r="18" spans="1:64" ht="18" customHeight="1" x14ac:dyDescent="0.15">
      <c r="A18" s="4"/>
      <c r="B18" s="798">
        <v>6</v>
      </c>
      <c r="C18" s="798"/>
      <c r="D18" s="798"/>
      <c r="E18" s="807"/>
      <c r="F18" s="808"/>
      <c r="G18" s="808"/>
      <c r="H18" s="809"/>
      <c r="I18" s="807"/>
      <c r="J18" s="808"/>
      <c r="K18" s="808"/>
      <c r="L18" s="808"/>
      <c r="M18" s="809"/>
      <c r="N18" s="807"/>
      <c r="O18" s="808"/>
      <c r="P18" s="808"/>
      <c r="Q18" s="808"/>
      <c r="R18" s="808"/>
      <c r="S18" s="808"/>
      <c r="T18" s="808"/>
      <c r="U18" s="808"/>
      <c r="V18" s="809"/>
      <c r="W18" s="801"/>
      <c r="X18" s="802"/>
      <c r="Y18" s="802"/>
      <c r="Z18" s="802"/>
      <c r="AA18" s="802"/>
      <c r="AB18" s="803"/>
      <c r="AC18" s="801"/>
      <c r="AD18" s="802"/>
      <c r="AE18" s="802"/>
      <c r="AF18" s="802"/>
      <c r="AG18" s="802"/>
      <c r="AH18" s="803"/>
      <c r="AI18" s="801"/>
      <c r="AJ18" s="802"/>
      <c r="AK18" s="802"/>
      <c r="AL18" s="802"/>
      <c r="AM18" s="802"/>
      <c r="AN18" s="803"/>
      <c r="AO18" s="801"/>
      <c r="AP18" s="802"/>
      <c r="AQ18" s="802"/>
      <c r="AR18" s="802"/>
      <c r="AS18" s="802"/>
      <c r="AT18" s="803"/>
    </row>
    <row r="19" spans="1:64" ht="18" customHeight="1" x14ac:dyDescent="0.15">
      <c r="A19" s="4"/>
      <c r="B19" s="798"/>
      <c r="C19" s="798"/>
      <c r="D19" s="798"/>
      <c r="E19" s="810"/>
      <c r="F19" s="811"/>
      <c r="G19" s="811"/>
      <c r="H19" s="812"/>
      <c r="I19" s="810"/>
      <c r="J19" s="811"/>
      <c r="K19" s="811"/>
      <c r="L19" s="811"/>
      <c r="M19" s="812"/>
      <c r="N19" s="810"/>
      <c r="O19" s="811"/>
      <c r="P19" s="811"/>
      <c r="Q19" s="811"/>
      <c r="R19" s="811"/>
      <c r="S19" s="811"/>
      <c r="T19" s="811"/>
      <c r="U19" s="811"/>
      <c r="V19" s="812"/>
      <c r="W19" s="804"/>
      <c r="X19" s="805"/>
      <c r="Y19" s="805"/>
      <c r="Z19" s="805"/>
      <c r="AA19" s="805"/>
      <c r="AB19" s="806"/>
      <c r="AC19" s="804"/>
      <c r="AD19" s="805"/>
      <c r="AE19" s="805"/>
      <c r="AF19" s="805"/>
      <c r="AG19" s="805"/>
      <c r="AH19" s="806"/>
      <c r="AI19" s="804"/>
      <c r="AJ19" s="805"/>
      <c r="AK19" s="805"/>
      <c r="AL19" s="805"/>
      <c r="AM19" s="805"/>
      <c r="AN19" s="806"/>
      <c r="AO19" s="804"/>
      <c r="AP19" s="805"/>
      <c r="AQ19" s="805"/>
      <c r="AR19" s="805"/>
      <c r="AS19" s="805"/>
      <c r="AT19" s="806"/>
    </row>
    <row r="20" spans="1:64" ht="18" customHeight="1" x14ac:dyDescent="0.15">
      <c r="A20" s="4"/>
      <c r="B20" s="798">
        <v>7</v>
      </c>
      <c r="C20" s="798"/>
      <c r="D20" s="798"/>
      <c r="E20" s="807"/>
      <c r="F20" s="808"/>
      <c r="G20" s="808"/>
      <c r="H20" s="809"/>
      <c r="I20" s="807"/>
      <c r="J20" s="808"/>
      <c r="K20" s="808"/>
      <c r="L20" s="808"/>
      <c r="M20" s="809"/>
      <c r="N20" s="807"/>
      <c r="O20" s="808"/>
      <c r="P20" s="808"/>
      <c r="Q20" s="808"/>
      <c r="R20" s="808"/>
      <c r="S20" s="808"/>
      <c r="T20" s="808"/>
      <c r="U20" s="808"/>
      <c r="V20" s="809"/>
      <c r="W20" s="801"/>
      <c r="X20" s="802"/>
      <c r="Y20" s="802"/>
      <c r="Z20" s="802"/>
      <c r="AA20" s="802"/>
      <c r="AB20" s="803"/>
      <c r="AC20" s="801"/>
      <c r="AD20" s="802"/>
      <c r="AE20" s="802"/>
      <c r="AF20" s="802"/>
      <c r="AG20" s="802"/>
      <c r="AH20" s="803"/>
      <c r="AI20" s="801"/>
      <c r="AJ20" s="802"/>
      <c r="AK20" s="802"/>
      <c r="AL20" s="802"/>
      <c r="AM20" s="802"/>
      <c r="AN20" s="803"/>
      <c r="AO20" s="801"/>
      <c r="AP20" s="802"/>
      <c r="AQ20" s="802"/>
      <c r="AR20" s="802"/>
      <c r="AS20" s="802"/>
      <c r="AT20" s="803"/>
    </row>
    <row r="21" spans="1:64" ht="18" customHeight="1" x14ac:dyDescent="0.15">
      <c r="A21" s="4"/>
      <c r="B21" s="798"/>
      <c r="C21" s="798"/>
      <c r="D21" s="798"/>
      <c r="E21" s="810"/>
      <c r="F21" s="811"/>
      <c r="G21" s="811"/>
      <c r="H21" s="812"/>
      <c r="I21" s="810"/>
      <c r="J21" s="811"/>
      <c r="K21" s="811"/>
      <c r="L21" s="811"/>
      <c r="M21" s="812"/>
      <c r="N21" s="810"/>
      <c r="O21" s="811"/>
      <c r="P21" s="811"/>
      <c r="Q21" s="811"/>
      <c r="R21" s="811"/>
      <c r="S21" s="811"/>
      <c r="T21" s="811"/>
      <c r="U21" s="811"/>
      <c r="V21" s="812"/>
      <c r="W21" s="804"/>
      <c r="X21" s="805"/>
      <c r="Y21" s="805"/>
      <c r="Z21" s="805"/>
      <c r="AA21" s="805"/>
      <c r="AB21" s="806"/>
      <c r="AC21" s="804"/>
      <c r="AD21" s="805"/>
      <c r="AE21" s="805"/>
      <c r="AF21" s="805"/>
      <c r="AG21" s="805"/>
      <c r="AH21" s="806"/>
      <c r="AI21" s="804"/>
      <c r="AJ21" s="805"/>
      <c r="AK21" s="805"/>
      <c r="AL21" s="805"/>
      <c r="AM21" s="805"/>
      <c r="AN21" s="806"/>
      <c r="AO21" s="804"/>
      <c r="AP21" s="805"/>
      <c r="AQ21" s="805"/>
      <c r="AR21" s="805"/>
      <c r="AS21" s="805"/>
      <c r="AT21" s="806"/>
    </row>
    <row r="22" spans="1:64" ht="18" customHeight="1" x14ac:dyDescent="0.15">
      <c r="A22" s="4"/>
      <c r="B22" s="798">
        <v>8</v>
      </c>
      <c r="C22" s="798"/>
      <c r="D22" s="798"/>
      <c r="E22" s="807"/>
      <c r="F22" s="808"/>
      <c r="G22" s="808"/>
      <c r="H22" s="809"/>
      <c r="I22" s="807"/>
      <c r="J22" s="808"/>
      <c r="K22" s="808"/>
      <c r="L22" s="808"/>
      <c r="M22" s="809"/>
      <c r="N22" s="807"/>
      <c r="O22" s="808"/>
      <c r="P22" s="808"/>
      <c r="Q22" s="808"/>
      <c r="R22" s="808"/>
      <c r="S22" s="808"/>
      <c r="T22" s="808"/>
      <c r="U22" s="808"/>
      <c r="V22" s="809"/>
      <c r="W22" s="801"/>
      <c r="X22" s="802"/>
      <c r="Y22" s="802"/>
      <c r="Z22" s="802"/>
      <c r="AA22" s="802"/>
      <c r="AB22" s="803"/>
      <c r="AC22" s="801"/>
      <c r="AD22" s="802"/>
      <c r="AE22" s="802"/>
      <c r="AF22" s="802"/>
      <c r="AG22" s="802"/>
      <c r="AH22" s="803"/>
      <c r="AI22" s="801"/>
      <c r="AJ22" s="802"/>
      <c r="AK22" s="802"/>
      <c r="AL22" s="802"/>
      <c r="AM22" s="802"/>
      <c r="AN22" s="803"/>
      <c r="AO22" s="801"/>
      <c r="AP22" s="802"/>
      <c r="AQ22" s="802"/>
      <c r="AR22" s="802"/>
      <c r="AS22" s="802"/>
      <c r="AT22" s="803"/>
    </row>
    <row r="23" spans="1:64" ht="18" customHeight="1" x14ac:dyDescent="0.15">
      <c r="A23" s="4"/>
      <c r="B23" s="798"/>
      <c r="C23" s="798"/>
      <c r="D23" s="798"/>
      <c r="E23" s="810"/>
      <c r="F23" s="811"/>
      <c r="G23" s="811"/>
      <c r="H23" s="812"/>
      <c r="I23" s="810"/>
      <c r="J23" s="811"/>
      <c r="K23" s="811"/>
      <c r="L23" s="811"/>
      <c r="M23" s="812"/>
      <c r="N23" s="810"/>
      <c r="O23" s="811"/>
      <c r="P23" s="811"/>
      <c r="Q23" s="811"/>
      <c r="R23" s="811"/>
      <c r="S23" s="811"/>
      <c r="T23" s="811"/>
      <c r="U23" s="811"/>
      <c r="V23" s="812"/>
      <c r="W23" s="804"/>
      <c r="X23" s="805"/>
      <c r="Y23" s="805"/>
      <c r="Z23" s="805"/>
      <c r="AA23" s="805"/>
      <c r="AB23" s="806"/>
      <c r="AC23" s="804"/>
      <c r="AD23" s="805"/>
      <c r="AE23" s="805"/>
      <c r="AF23" s="805"/>
      <c r="AG23" s="805"/>
      <c r="AH23" s="806"/>
      <c r="AI23" s="804"/>
      <c r="AJ23" s="805"/>
      <c r="AK23" s="805"/>
      <c r="AL23" s="805"/>
      <c r="AM23" s="805"/>
      <c r="AN23" s="806"/>
      <c r="AO23" s="804"/>
      <c r="AP23" s="805"/>
      <c r="AQ23" s="805"/>
      <c r="AR23" s="805"/>
      <c r="AS23" s="805"/>
      <c r="AT23" s="806"/>
    </row>
    <row r="24" spans="1:64" ht="18" customHeight="1" x14ac:dyDescent="0.15">
      <c r="A24" s="4"/>
      <c r="B24" s="798">
        <v>9</v>
      </c>
      <c r="C24" s="798"/>
      <c r="D24" s="798"/>
      <c r="E24" s="807"/>
      <c r="F24" s="808"/>
      <c r="G24" s="808"/>
      <c r="H24" s="809"/>
      <c r="I24" s="807"/>
      <c r="J24" s="808"/>
      <c r="K24" s="808"/>
      <c r="L24" s="808"/>
      <c r="M24" s="809"/>
      <c r="N24" s="807"/>
      <c r="O24" s="808"/>
      <c r="P24" s="808"/>
      <c r="Q24" s="808"/>
      <c r="R24" s="808"/>
      <c r="S24" s="808"/>
      <c r="T24" s="808"/>
      <c r="U24" s="808"/>
      <c r="V24" s="809"/>
      <c r="W24" s="801"/>
      <c r="X24" s="802"/>
      <c r="Y24" s="802"/>
      <c r="Z24" s="802"/>
      <c r="AA24" s="802"/>
      <c r="AB24" s="803"/>
      <c r="AC24" s="801"/>
      <c r="AD24" s="802"/>
      <c r="AE24" s="802"/>
      <c r="AF24" s="802"/>
      <c r="AG24" s="802"/>
      <c r="AH24" s="803"/>
      <c r="AI24" s="801"/>
      <c r="AJ24" s="802"/>
      <c r="AK24" s="802"/>
      <c r="AL24" s="802"/>
      <c r="AM24" s="802"/>
      <c r="AN24" s="803"/>
      <c r="AO24" s="801"/>
      <c r="AP24" s="802"/>
      <c r="AQ24" s="802"/>
      <c r="AR24" s="802"/>
      <c r="AS24" s="802"/>
      <c r="AT24" s="803"/>
    </row>
    <row r="25" spans="1:64" ht="18" customHeight="1" x14ac:dyDescent="0.15">
      <c r="A25" s="4"/>
      <c r="B25" s="798"/>
      <c r="C25" s="798"/>
      <c r="D25" s="798"/>
      <c r="E25" s="810"/>
      <c r="F25" s="811"/>
      <c r="G25" s="811"/>
      <c r="H25" s="812"/>
      <c r="I25" s="810"/>
      <c r="J25" s="811"/>
      <c r="K25" s="811"/>
      <c r="L25" s="811"/>
      <c r="M25" s="812"/>
      <c r="N25" s="810"/>
      <c r="O25" s="811"/>
      <c r="P25" s="811"/>
      <c r="Q25" s="811"/>
      <c r="R25" s="811"/>
      <c r="S25" s="811"/>
      <c r="T25" s="811"/>
      <c r="U25" s="811"/>
      <c r="V25" s="812"/>
      <c r="W25" s="804"/>
      <c r="X25" s="805"/>
      <c r="Y25" s="805"/>
      <c r="Z25" s="805"/>
      <c r="AA25" s="805"/>
      <c r="AB25" s="806"/>
      <c r="AC25" s="804"/>
      <c r="AD25" s="805"/>
      <c r="AE25" s="805"/>
      <c r="AF25" s="805"/>
      <c r="AG25" s="805"/>
      <c r="AH25" s="806"/>
      <c r="AI25" s="804"/>
      <c r="AJ25" s="805"/>
      <c r="AK25" s="805"/>
      <c r="AL25" s="805"/>
      <c r="AM25" s="805"/>
      <c r="AN25" s="806"/>
      <c r="AO25" s="804"/>
      <c r="AP25" s="805"/>
      <c r="AQ25" s="805"/>
      <c r="AR25" s="805"/>
      <c r="AS25" s="805"/>
      <c r="AT25" s="806"/>
    </row>
    <row r="26" spans="1:64" ht="18" customHeight="1" x14ac:dyDescent="0.15">
      <c r="A26" s="4"/>
      <c r="B26" s="798">
        <v>10</v>
      </c>
      <c r="C26" s="798"/>
      <c r="D26" s="798"/>
      <c r="E26" s="807"/>
      <c r="F26" s="808"/>
      <c r="G26" s="808"/>
      <c r="H26" s="809"/>
      <c r="I26" s="807"/>
      <c r="J26" s="808"/>
      <c r="K26" s="808"/>
      <c r="L26" s="808"/>
      <c r="M26" s="809"/>
      <c r="N26" s="807"/>
      <c r="O26" s="808"/>
      <c r="P26" s="808"/>
      <c r="Q26" s="808"/>
      <c r="R26" s="808"/>
      <c r="S26" s="808"/>
      <c r="T26" s="808"/>
      <c r="U26" s="808"/>
      <c r="V26" s="809"/>
      <c r="W26" s="801"/>
      <c r="X26" s="802"/>
      <c r="Y26" s="802"/>
      <c r="Z26" s="802"/>
      <c r="AA26" s="802"/>
      <c r="AB26" s="803"/>
      <c r="AC26" s="801"/>
      <c r="AD26" s="802"/>
      <c r="AE26" s="802"/>
      <c r="AF26" s="802"/>
      <c r="AG26" s="802"/>
      <c r="AH26" s="803"/>
      <c r="AI26" s="801"/>
      <c r="AJ26" s="802"/>
      <c r="AK26" s="802"/>
      <c r="AL26" s="802"/>
      <c r="AM26" s="802"/>
      <c r="AN26" s="803"/>
      <c r="AO26" s="801"/>
      <c r="AP26" s="802"/>
      <c r="AQ26" s="802"/>
      <c r="AR26" s="802"/>
      <c r="AS26" s="802"/>
      <c r="AT26" s="803"/>
    </row>
    <row r="27" spans="1:64" ht="18" customHeight="1" x14ac:dyDescent="0.15">
      <c r="A27" s="4"/>
      <c r="B27" s="798"/>
      <c r="C27" s="798"/>
      <c r="D27" s="798"/>
      <c r="E27" s="810"/>
      <c r="F27" s="811"/>
      <c r="G27" s="811"/>
      <c r="H27" s="812"/>
      <c r="I27" s="810"/>
      <c r="J27" s="811"/>
      <c r="K27" s="811"/>
      <c r="L27" s="811"/>
      <c r="M27" s="812"/>
      <c r="N27" s="810"/>
      <c r="O27" s="811"/>
      <c r="P27" s="811"/>
      <c r="Q27" s="811"/>
      <c r="R27" s="811"/>
      <c r="S27" s="811"/>
      <c r="T27" s="811"/>
      <c r="U27" s="811"/>
      <c r="V27" s="812"/>
      <c r="W27" s="804"/>
      <c r="X27" s="805"/>
      <c r="Y27" s="805"/>
      <c r="Z27" s="805"/>
      <c r="AA27" s="805"/>
      <c r="AB27" s="806"/>
      <c r="AC27" s="804"/>
      <c r="AD27" s="805"/>
      <c r="AE27" s="805"/>
      <c r="AF27" s="805"/>
      <c r="AG27" s="805"/>
      <c r="AH27" s="806"/>
      <c r="AI27" s="804"/>
      <c r="AJ27" s="805"/>
      <c r="AK27" s="805"/>
      <c r="AL27" s="805"/>
      <c r="AM27" s="805"/>
      <c r="AN27" s="806"/>
      <c r="AO27" s="804"/>
      <c r="AP27" s="805"/>
      <c r="AQ27" s="805"/>
      <c r="AR27" s="805"/>
      <c r="AS27" s="805"/>
      <c r="AT27" s="806"/>
    </row>
    <row r="28" spans="1:64" ht="18" customHeight="1" x14ac:dyDescent="0.15">
      <c r="N28" s="824" t="s">
        <v>121</v>
      </c>
      <c r="O28" s="824"/>
      <c r="P28" s="824"/>
      <c r="Q28" s="824"/>
      <c r="R28" s="824"/>
      <c r="S28" s="824"/>
      <c r="T28" s="824"/>
      <c r="U28" s="824"/>
      <c r="V28" s="825"/>
      <c r="W28" s="828">
        <f>SUM(W8:AB27)</f>
        <v>0</v>
      </c>
      <c r="X28" s="828"/>
      <c r="Y28" s="828"/>
      <c r="Z28" s="828"/>
      <c r="AA28" s="828"/>
      <c r="AB28" s="828"/>
      <c r="AC28" s="828">
        <f>SUM(AC8:AH27)</f>
        <v>0</v>
      </c>
      <c r="AD28" s="828"/>
      <c r="AE28" s="828"/>
      <c r="AF28" s="828"/>
      <c r="AG28" s="828"/>
      <c r="AH28" s="828"/>
      <c r="AI28" s="828">
        <f>SUM(AI8:AN27)</f>
        <v>0</v>
      </c>
      <c r="AJ28" s="828"/>
      <c r="AK28" s="828"/>
      <c r="AL28" s="828"/>
      <c r="AM28" s="828"/>
      <c r="AN28" s="828"/>
      <c r="AO28" s="828">
        <f>SUM(AO8:AT27)</f>
        <v>0</v>
      </c>
      <c r="AP28" s="828"/>
      <c r="AQ28" s="828"/>
      <c r="AR28" s="828"/>
      <c r="AS28" s="828"/>
      <c r="AT28" s="828"/>
      <c r="AU28" s="206"/>
      <c r="AY28" s="207"/>
      <c r="AZ28" s="207"/>
      <c r="BA28" s="829"/>
      <c r="BB28" s="830"/>
      <c r="BC28" s="830"/>
      <c r="BD28" s="830"/>
      <c r="BE28" s="830"/>
      <c r="BF28" s="830"/>
      <c r="BG28" s="820"/>
      <c r="BH28" s="821"/>
      <c r="BI28" s="821"/>
      <c r="BJ28" s="821"/>
      <c r="BK28" s="821"/>
      <c r="BL28" s="821"/>
    </row>
    <row r="29" spans="1:64" ht="18" customHeight="1" x14ac:dyDescent="0.15">
      <c r="N29" s="826"/>
      <c r="O29" s="826"/>
      <c r="P29" s="826"/>
      <c r="Q29" s="826"/>
      <c r="R29" s="826"/>
      <c r="S29" s="826"/>
      <c r="T29" s="826"/>
      <c r="U29" s="826"/>
      <c r="V29" s="827"/>
      <c r="W29" s="828"/>
      <c r="X29" s="828"/>
      <c r="Y29" s="828"/>
      <c r="Z29" s="828"/>
      <c r="AA29" s="828"/>
      <c r="AB29" s="828"/>
      <c r="AC29" s="828"/>
      <c r="AD29" s="828"/>
      <c r="AE29" s="828"/>
      <c r="AF29" s="828"/>
      <c r="AG29" s="828"/>
      <c r="AH29" s="828"/>
      <c r="AI29" s="828"/>
      <c r="AJ29" s="828"/>
      <c r="AK29" s="828"/>
      <c r="AL29" s="828"/>
      <c r="AM29" s="828"/>
      <c r="AN29" s="828"/>
      <c r="AO29" s="828"/>
      <c r="AP29" s="828"/>
      <c r="AQ29" s="828"/>
      <c r="AR29" s="828"/>
      <c r="AS29" s="828"/>
      <c r="AT29" s="828"/>
      <c r="AU29" s="206"/>
      <c r="AY29" s="207"/>
      <c r="AZ29" s="207"/>
      <c r="BA29" s="829"/>
      <c r="BB29" s="830"/>
      <c r="BC29" s="830"/>
      <c r="BD29" s="830"/>
      <c r="BE29" s="830"/>
      <c r="BF29" s="830"/>
      <c r="BG29" s="781"/>
      <c r="BH29" s="821"/>
      <c r="BI29" s="821"/>
      <c r="BJ29" s="821"/>
      <c r="BK29" s="821"/>
      <c r="BL29" s="821"/>
    </row>
    <row r="30" spans="1:64" ht="18" customHeight="1" x14ac:dyDescent="0.15">
      <c r="B30" s="4"/>
    </row>
    <row r="31" spans="1:64" s="5" customFormat="1" ht="18" customHeight="1" x14ac:dyDescent="0.15">
      <c r="A31" s="822" t="s">
        <v>82</v>
      </c>
      <c r="B31" s="822"/>
      <c r="C31" s="823" t="s">
        <v>19</v>
      </c>
      <c r="D31" s="823"/>
      <c r="E31" s="823"/>
      <c r="F31" s="823"/>
      <c r="G31" s="823"/>
      <c r="H31" s="823"/>
      <c r="I31" s="823"/>
      <c r="J31" s="823"/>
      <c r="K31" s="823"/>
      <c r="L31" s="823"/>
      <c r="M31" s="823"/>
      <c r="N31" s="823"/>
      <c r="O31" s="823"/>
      <c r="P31" s="823"/>
      <c r="Q31" s="823"/>
      <c r="R31" s="823"/>
      <c r="S31" s="823"/>
      <c r="T31" s="823"/>
      <c r="U31" s="823"/>
      <c r="V31" s="823"/>
      <c r="W31" s="823"/>
      <c r="X31" s="823"/>
      <c r="Y31" s="823"/>
      <c r="Z31" s="823"/>
      <c r="AA31" s="823"/>
      <c r="AB31" s="823"/>
      <c r="AC31" s="823"/>
      <c r="AD31" s="823"/>
      <c r="AE31" s="823"/>
      <c r="AF31" s="823"/>
      <c r="AG31" s="823"/>
      <c r="AH31" s="823"/>
      <c r="AI31" s="823"/>
      <c r="AJ31" s="823"/>
      <c r="AK31" s="823"/>
      <c r="AL31" s="823"/>
      <c r="AM31" s="823"/>
      <c r="AN31" s="823"/>
      <c r="AO31" s="823"/>
      <c r="AP31" s="823"/>
      <c r="AQ31" s="823"/>
      <c r="AR31" s="823"/>
      <c r="AS31" s="823"/>
      <c r="AT31" s="823"/>
    </row>
    <row r="32" spans="1:64" s="5" customFormat="1" ht="18" customHeight="1" x14ac:dyDescent="0.15">
      <c r="B32" s="21"/>
      <c r="C32" s="823"/>
      <c r="D32" s="823"/>
      <c r="E32" s="823"/>
      <c r="F32" s="823"/>
      <c r="G32" s="823"/>
      <c r="H32" s="823"/>
      <c r="I32" s="823"/>
      <c r="J32" s="823"/>
      <c r="K32" s="823"/>
      <c r="L32" s="823"/>
      <c r="M32" s="823"/>
      <c r="N32" s="823"/>
      <c r="O32" s="823"/>
      <c r="P32" s="823"/>
      <c r="Q32" s="823"/>
      <c r="R32" s="823"/>
      <c r="S32" s="823"/>
      <c r="T32" s="823"/>
      <c r="U32" s="823"/>
      <c r="V32" s="823"/>
      <c r="W32" s="823"/>
      <c r="X32" s="823"/>
      <c r="Y32" s="823"/>
      <c r="Z32" s="823"/>
      <c r="AA32" s="823"/>
      <c r="AB32" s="823"/>
      <c r="AC32" s="823"/>
      <c r="AD32" s="823"/>
      <c r="AE32" s="823"/>
      <c r="AF32" s="823"/>
      <c r="AG32" s="823"/>
      <c r="AH32" s="823"/>
      <c r="AI32" s="823"/>
      <c r="AJ32" s="823"/>
      <c r="AK32" s="823"/>
      <c r="AL32" s="823"/>
      <c r="AM32" s="823"/>
      <c r="AN32" s="823"/>
      <c r="AO32" s="823"/>
      <c r="AP32" s="823"/>
      <c r="AQ32" s="823"/>
      <c r="AR32" s="823"/>
      <c r="AS32" s="823"/>
      <c r="AT32" s="823"/>
    </row>
    <row r="33" spans="1:46" ht="18" customHeight="1" x14ac:dyDescent="0.15">
      <c r="A33" s="822" t="s">
        <v>83</v>
      </c>
      <c r="B33" s="822"/>
      <c r="C33" s="823" t="s">
        <v>122</v>
      </c>
      <c r="D33" s="823"/>
      <c r="E33" s="823"/>
      <c r="F33" s="823"/>
      <c r="G33" s="823"/>
      <c r="H33" s="823"/>
      <c r="I33" s="823"/>
      <c r="J33" s="823"/>
      <c r="K33" s="823"/>
      <c r="L33" s="823"/>
      <c r="M33" s="823"/>
      <c r="N33" s="823"/>
      <c r="O33" s="823"/>
      <c r="P33" s="823"/>
      <c r="Q33" s="823"/>
      <c r="R33" s="823"/>
      <c r="S33" s="823"/>
      <c r="T33" s="823"/>
      <c r="U33" s="823"/>
      <c r="V33" s="823"/>
      <c r="W33" s="823"/>
      <c r="X33" s="823"/>
      <c r="Y33" s="823"/>
      <c r="Z33" s="823"/>
      <c r="AA33" s="823"/>
      <c r="AB33" s="823"/>
      <c r="AC33" s="823"/>
      <c r="AD33" s="823"/>
      <c r="AE33" s="823"/>
      <c r="AF33" s="823"/>
      <c r="AG33" s="823"/>
      <c r="AH33" s="823"/>
      <c r="AI33" s="823"/>
      <c r="AJ33" s="823"/>
      <c r="AK33" s="823"/>
      <c r="AL33" s="823"/>
      <c r="AM33" s="823"/>
      <c r="AN33" s="823"/>
      <c r="AO33" s="823"/>
      <c r="AP33" s="823"/>
      <c r="AQ33" s="823"/>
      <c r="AR33" s="823"/>
      <c r="AS33" s="823"/>
      <c r="AT33" s="823"/>
    </row>
    <row r="34" spans="1:46" ht="18" customHeight="1" x14ac:dyDescent="0.15">
      <c r="C34" s="823"/>
      <c r="D34" s="823"/>
      <c r="E34" s="823"/>
      <c r="F34" s="823"/>
      <c r="G34" s="823"/>
      <c r="H34" s="823"/>
      <c r="I34" s="823"/>
      <c r="J34" s="823"/>
      <c r="K34" s="823"/>
      <c r="L34" s="823"/>
      <c r="M34" s="823"/>
      <c r="N34" s="823"/>
      <c r="O34" s="823"/>
      <c r="P34" s="823"/>
      <c r="Q34" s="823"/>
      <c r="R34" s="823"/>
      <c r="S34" s="823"/>
      <c r="T34" s="823"/>
      <c r="U34" s="823"/>
      <c r="V34" s="823"/>
      <c r="W34" s="823"/>
      <c r="X34" s="823"/>
      <c r="Y34" s="823"/>
      <c r="Z34" s="823"/>
      <c r="AA34" s="823"/>
      <c r="AB34" s="823"/>
      <c r="AC34" s="823"/>
      <c r="AD34" s="823"/>
      <c r="AE34" s="823"/>
      <c r="AF34" s="823"/>
      <c r="AG34" s="823"/>
      <c r="AH34" s="823"/>
      <c r="AI34" s="823"/>
      <c r="AJ34" s="823"/>
      <c r="AK34" s="823"/>
      <c r="AL34" s="823"/>
      <c r="AM34" s="823"/>
      <c r="AN34" s="823"/>
      <c r="AO34" s="823"/>
      <c r="AP34" s="823"/>
      <c r="AQ34" s="823"/>
      <c r="AR34" s="823"/>
      <c r="AS34" s="823"/>
      <c r="AT34" s="823"/>
    </row>
    <row r="35" spans="1:46" ht="33" customHeight="1" x14ac:dyDescent="0.15">
      <c r="AO35" s="814" t="str">
        <f>IF(AND(W28=AI28,AC28=AO28),"OK","要確認")</f>
        <v>OK</v>
      </c>
      <c r="AP35" s="815"/>
      <c r="AQ35" s="816"/>
    </row>
    <row r="36" spans="1:46" x14ac:dyDescent="0.15">
      <c r="AO36" s="817"/>
      <c r="AP36" s="818"/>
      <c r="AQ36" s="819"/>
    </row>
  </sheetData>
  <sheetProtection algorithmName="SHA-512" hashValue="DjVWiWOoPFMLGeaHJEU4RgGQjTgy/QgIob9i/2yMuMH6ntZ3KaucLI8eCMtnQx5zi3TDhREqOjfCjMCgKJxT+g==" saltValue="S2DSz+RK865L1JZiKNIQzA==" spinCount="100000" sheet="1" objects="1" scenarios="1"/>
  <mergeCells count="103">
    <mergeCell ref="BG28:BL29"/>
    <mergeCell ref="A31:B31"/>
    <mergeCell ref="C31:AT32"/>
    <mergeCell ref="A33:B33"/>
    <mergeCell ref="C33:AT34"/>
    <mergeCell ref="N28:V29"/>
    <mergeCell ref="W28:AB29"/>
    <mergeCell ref="AC28:AH29"/>
    <mergeCell ref="AI28:AN29"/>
    <mergeCell ref="AO28:AT29"/>
    <mergeCell ref="BA28:BF29"/>
    <mergeCell ref="AO35:AQ36"/>
    <mergeCell ref="AI26:AN27"/>
    <mergeCell ref="AO26:AT27"/>
    <mergeCell ref="B26:D27"/>
    <mergeCell ref="E26:H27"/>
    <mergeCell ref="I26:M27"/>
    <mergeCell ref="N26:V27"/>
    <mergeCell ref="W26:AB27"/>
    <mergeCell ref="AC26:AH27"/>
    <mergeCell ref="AI22:AN23"/>
    <mergeCell ref="AO22:AT23"/>
    <mergeCell ref="B24:D25"/>
    <mergeCell ref="E24:H25"/>
    <mergeCell ref="I24:M25"/>
    <mergeCell ref="N24:V25"/>
    <mergeCell ref="W24:AB25"/>
    <mergeCell ref="AC24:AH25"/>
    <mergeCell ref="AI24:AN25"/>
    <mergeCell ref="AO24:AT25"/>
    <mergeCell ref="B22:D23"/>
    <mergeCell ref="E22:H23"/>
    <mergeCell ref="I22:M23"/>
    <mergeCell ref="N22:V23"/>
    <mergeCell ref="W22:AB23"/>
    <mergeCell ref="AC22:AH23"/>
    <mergeCell ref="AI18:AN19"/>
    <mergeCell ref="AO18:AT19"/>
    <mergeCell ref="B20:D21"/>
    <mergeCell ref="E20:H21"/>
    <mergeCell ref="I20:M21"/>
    <mergeCell ref="N20:V21"/>
    <mergeCell ref="W20:AB21"/>
    <mergeCell ref="AC20:AH21"/>
    <mergeCell ref="AI20:AN21"/>
    <mergeCell ref="AO20:AT21"/>
    <mergeCell ref="B18:D19"/>
    <mergeCell ref="E18:H19"/>
    <mergeCell ref="I18:M19"/>
    <mergeCell ref="N18:V19"/>
    <mergeCell ref="W18:AB19"/>
    <mergeCell ref="AC18:AH19"/>
    <mergeCell ref="AI14:AN15"/>
    <mergeCell ref="AO14:AT15"/>
    <mergeCell ref="B16:D17"/>
    <mergeCell ref="E16:H17"/>
    <mergeCell ref="I16:M17"/>
    <mergeCell ref="N16:V17"/>
    <mergeCell ref="W16:AB17"/>
    <mergeCell ref="AC16:AH17"/>
    <mergeCell ref="AI16:AN17"/>
    <mergeCell ref="AO16:AT17"/>
    <mergeCell ref="B14:D15"/>
    <mergeCell ref="E14:H15"/>
    <mergeCell ref="I14:M15"/>
    <mergeCell ref="N14:V15"/>
    <mergeCell ref="W14:AB15"/>
    <mergeCell ref="AC14:AH15"/>
    <mergeCell ref="B12:D13"/>
    <mergeCell ref="E12:H13"/>
    <mergeCell ref="I12:M13"/>
    <mergeCell ref="N12:V13"/>
    <mergeCell ref="W12:AB13"/>
    <mergeCell ref="AC12:AH13"/>
    <mergeCell ref="AI12:AN13"/>
    <mergeCell ref="AO12:AT13"/>
    <mergeCell ref="B10:D11"/>
    <mergeCell ref="E10:H11"/>
    <mergeCell ref="I10:M11"/>
    <mergeCell ref="N10:V11"/>
    <mergeCell ref="W10:AB11"/>
    <mergeCell ref="AC10:AH11"/>
    <mergeCell ref="B8:D9"/>
    <mergeCell ref="E8:H9"/>
    <mergeCell ref="I8:M9"/>
    <mergeCell ref="N8:V9"/>
    <mergeCell ref="W8:AB9"/>
    <mergeCell ref="AC8:AH9"/>
    <mergeCell ref="AI8:AN9"/>
    <mergeCell ref="AO8:AT9"/>
    <mergeCell ref="AI10:AN11"/>
    <mergeCell ref="AO10:AT11"/>
    <mergeCell ref="B3:AT3"/>
    <mergeCell ref="B5:D7"/>
    <mergeCell ref="E5:H7"/>
    <mergeCell ref="I5:M7"/>
    <mergeCell ref="N5:V7"/>
    <mergeCell ref="W5:AH6"/>
    <mergeCell ref="AI5:AT6"/>
    <mergeCell ref="W7:AB7"/>
    <mergeCell ref="AC7:AH7"/>
    <mergeCell ref="AI7:AN7"/>
    <mergeCell ref="AO7:AT7"/>
  </mergeCells>
  <phoneticPr fontId="5"/>
  <pageMargins left="0.70866141732283472" right="0.70866141732283472" top="1.5354330708661419" bottom="0.74803149606299213" header="0.31496062992125984" footer="0.31496062992125984"/>
  <pageSetup paperSize="9" scale="63" orientation="portrait" r:id="rId1"/>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8">
    <tabColor rgb="FF00B0F0"/>
  </sheetPr>
  <dimension ref="A1:N25"/>
  <sheetViews>
    <sheetView view="pageBreakPreview" topLeftCell="A9" zoomScale="85" zoomScaleNormal="100" zoomScaleSheetLayoutView="85" workbookViewId="0">
      <selection activeCell="I15" sqref="I15:L15"/>
    </sheetView>
  </sheetViews>
  <sheetFormatPr defaultRowHeight="18.75" x14ac:dyDescent="0.4"/>
  <cols>
    <col min="1" max="11" width="5.625" style="6" customWidth="1"/>
    <col min="12" max="12" width="15.25" style="6" customWidth="1"/>
    <col min="13" max="14" width="5.625" style="6" customWidth="1"/>
  </cols>
  <sheetData>
    <row r="1" spans="1:14" s="6" customFormat="1" x14ac:dyDescent="0.4"/>
    <row r="2" spans="1:14" s="6" customFormat="1" ht="25.5" customHeight="1" x14ac:dyDescent="0.4"/>
    <row r="3" spans="1:14" s="6" customFormat="1" ht="27" customHeight="1" x14ac:dyDescent="0.4">
      <c r="A3" s="19" t="s">
        <v>1312</v>
      </c>
      <c r="B3" s="19"/>
      <c r="C3" s="19"/>
      <c r="D3" s="19"/>
      <c r="E3" s="19"/>
      <c r="F3" s="19"/>
      <c r="G3" s="19"/>
      <c r="H3" s="19"/>
      <c r="I3" s="19"/>
      <c r="J3" s="19"/>
      <c r="K3" s="19"/>
      <c r="L3" s="19"/>
      <c r="M3" s="19"/>
      <c r="N3" s="19"/>
    </row>
    <row r="4" spans="1:14" s="6" customFormat="1" ht="27" customHeight="1" x14ac:dyDescent="0.5">
      <c r="A4" s="831" t="s">
        <v>1077</v>
      </c>
      <c r="B4" s="831"/>
      <c r="C4" s="831"/>
      <c r="D4" s="831"/>
      <c r="E4" s="831"/>
      <c r="F4" s="831"/>
      <c r="G4" s="831"/>
      <c r="H4" s="831"/>
      <c r="I4" s="831"/>
      <c r="J4" s="831"/>
      <c r="K4" s="831"/>
      <c r="L4" s="831"/>
      <c r="M4" s="831"/>
      <c r="N4" s="831"/>
    </row>
    <row r="5" spans="1:14" s="6" customFormat="1" ht="27" customHeight="1" x14ac:dyDescent="0.4">
      <c r="A5" s="19"/>
      <c r="B5" s="19"/>
      <c r="C5" s="19"/>
      <c r="D5" s="19"/>
      <c r="E5" s="19"/>
      <c r="F5" s="19"/>
      <c r="G5" s="19"/>
      <c r="H5" s="19"/>
      <c r="I5" s="19"/>
      <c r="J5" s="19"/>
      <c r="K5" s="19"/>
      <c r="L5" s="19"/>
      <c r="M5" s="19"/>
      <c r="N5" s="19"/>
    </row>
    <row r="6" spans="1:14" s="6" customFormat="1" ht="27" customHeight="1" x14ac:dyDescent="0.4">
      <c r="A6" s="19"/>
      <c r="B6" s="19"/>
      <c r="C6" s="847" t="s">
        <v>1306</v>
      </c>
      <c r="D6" s="847"/>
      <c r="E6" s="847"/>
      <c r="F6" s="847"/>
      <c r="G6" s="847"/>
      <c r="H6" s="847"/>
      <c r="I6" s="847"/>
      <c r="J6" s="847"/>
      <c r="K6" s="847"/>
      <c r="L6" s="847"/>
      <c r="M6" s="19"/>
      <c r="N6" s="19"/>
    </row>
    <row r="7" spans="1:14" s="6" customFormat="1" ht="27" customHeight="1" x14ac:dyDescent="0.4">
      <c r="A7" s="19"/>
      <c r="B7" s="231"/>
      <c r="C7" s="847"/>
      <c r="D7" s="847"/>
      <c r="E7" s="847"/>
      <c r="F7" s="847"/>
      <c r="G7" s="847"/>
      <c r="H7" s="847"/>
      <c r="I7" s="847"/>
      <c r="J7" s="847"/>
      <c r="K7" s="847"/>
      <c r="L7" s="847"/>
      <c r="M7" s="19"/>
      <c r="N7" s="19"/>
    </row>
    <row r="8" spans="1:14" s="6" customFormat="1" ht="27" customHeight="1" x14ac:dyDescent="0.4">
      <c r="A8" s="19"/>
      <c r="B8" s="19"/>
      <c r="C8" s="847"/>
      <c r="D8" s="847"/>
      <c r="E8" s="847"/>
      <c r="F8" s="847"/>
      <c r="G8" s="847"/>
      <c r="H8" s="847"/>
      <c r="I8" s="847"/>
      <c r="J8" s="847"/>
      <c r="K8" s="847"/>
      <c r="L8" s="847"/>
      <c r="M8" s="19"/>
      <c r="N8" s="19"/>
    </row>
    <row r="9" spans="1:14" s="6" customFormat="1" ht="27" customHeight="1" x14ac:dyDescent="0.4">
      <c r="A9" s="19"/>
      <c r="B9" s="19"/>
      <c r="C9" s="19"/>
      <c r="D9" s="19"/>
      <c r="E9" s="19"/>
      <c r="F9" s="19"/>
      <c r="G9" s="19"/>
      <c r="H9" s="19"/>
      <c r="I9" s="19"/>
      <c r="J9" s="19"/>
      <c r="K9" s="19"/>
      <c r="L9" s="19"/>
      <c r="M9" s="19"/>
      <c r="N9" s="19"/>
    </row>
    <row r="10" spans="1:14" s="6" customFormat="1" ht="27" customHeight="1" x14ac:dyDescent="0.4">
      <c r="A10" s="19"/>
      <c r="C10" s="232" t="s">
        <v>1075</v>
      </c>
      <c r="D10" s="836" t="str">
        <f>'賃金改善実績報告書（別紙様式6）'!U2</f>
        <v/>
      </c>
      <c r="E10" s="836"/>
      <c r="F10" s="836"/>
      <c r="G10" s="836"/>
      <c r="H10" s="848" t="s">
        <v>1307</v>
      </c>
      <c r="I10" s="848"/>
      <c r="J10" s="848"/>
      <c r="K10" s="848"/>
      <c r="L10" s="848"/>
      <c r="M10" s="19"/>
      <c r="N10" s="19"/>
    </row>
    <row r="11" spans="1:14" s="6" customFormat="1" ht="27" customHeight="1" x14ac:dyDescent="0.4">
      <c r="A11" s="19"/>
      <c r="G11" s="233" t="s">
        <v>1076</v>
      </c>
      <c r="H11" s="849" t="str">
        <f>一番最初に入力!F25</f>
        <v>令和</v>
      </c>
      <c r="I11" s="850"/>
      <c r="J11" s="849">
        <f>一番最初に入力!H25</f>
        <v>4</v>
      </c>
      <c r="K11" s="850"/>
      <c r="L11" s="234" t="s">
        <v>1078</v>
      </c>
      <c r="M11" s="35"/>
      <c r="N11" s="35"/>
    </row>
    <row r="12" spans="1:14" s="6" customFormat="1" ht="27" customHeight="1" x14ac:dyDescent="0.4">
      <c r="A12" s="19"/>
      <c r="B12" s="19"/>
      <c r="C12" s="19"/>
      <c r="D12" s="19"/>
      <c r="E12" s="19"/>
      <c r="F12" s="19"/>
      <c r="G12" s="19"/>
      <c r="H12" s="19"/>
      <c r="I12" s="19"/>
      <c r="J12" s="19"/>
      <c r="K12" s="19"/>
      <c r="L12" s="19"/>
      <c r="M12" s="19"/>
      <c r="N12" s="19"/>
    </row>
    <row r="13" spans="1:14" s="6" customFormat="1" ht="27" customHeight="1" x14ac:dyDescent="0.4">
      <c r="A13" s="19"/>
      <c r="B13" s="19"/>
      <c r="C13" s="832">
        <v>45382</v>
      </c>
      <c r="D13" s="833"/>
      <c r="E13" s="833"/>
      <c r="F13" s="833"/>
      <c r="G13" s="833"/>
      <c r="H13" s="19"/>
      <c r="I13" s="834"/>
      <c r="J13" s="834"/>
      <c r="K13" s="834"/>
      <c r="L13" s="834"/>
      <c r="M13" s="19"/>
      <c r="N13" s="19"/>
    </row>
    <row r="14" spans="1:14" s="6" customFormat="1" ht="55.5" customHeight="1" x14ac:dyDescent="0.4">
      <c r="A14" s="19"/>
      <c r="B14" s="19"/>
      <c r="C14" s="19"/>
      <c r="D14" s="19"/>
      <c r="E14" s="19"/>
      <c r="F14" s="19"/>
      <c r="G14" s="833" t="s">
        <v>12</v>
      </c>
      <c r="H14" s="833"/>
      <c r="I14" s="835" t="str">
        <f>'賃金改善実績報告書（別紙様式6）'!U2</f>
        <v/>
      </c>
      <c r="J14" s="835"/>
      <c r="K14" s="835"/>
      <c r="L14" s="835"/>
      <c r="M14" s="19"/>
      <c r="N14" s="19"/>
    </row>
    <row r="15" spans="1:14" s="6" customFormat="1" ht="27" customHeight="1" x14ac:dyDescent="0.4">
      <c r="A15" s="19"/>
      <c r="B15" s="19"/>
      <c r="C15" s="19"/>
      <c r="D15" s="19"/>
      <c r="E15" s="19"/>
      <c r="F15" s="19"/>
      <c r="G15" s="833" t="s">
        <v>13</v>
      </c>
      <c r="H15" s="833"/>
      <c r="I15" s="837"/>
      <c r="J15" s="837"/>
      <c r="K15" s="837"/>
      <c r="L15" s="837"/>
      <c r="M15" s="20" t="s">
        <v>14</v>
      </c>
      <c r="N15" s="19"/>
    </row>
    <row r="16" spans="1:14" s="6" customFormat="1" ht="27" customHeight="1" x14ac:dyDescent="0.4"/>
    <row r="17" spans="3:12" s="6" customFormat="1" x14ac:dyDescent="0.4"/>
    <row r="18" spans="3:12" s="6" customFormat="1" x14ac:dyDescent="0.4"/>
    <row r="19" spans="3:12" s="6" customFormat="1" x14ac:dyDescent="0.4">
      <c r="C19" s="838"/>
      <c r="D19" s="839"/>
      <c r="E19" s="839"/>
      <c r="F19" s="839"/>
      <c r="G19" s="839"/>
      <c r="H19" s="839"/>
      <c r="I19" s="839"/>
      <c r="J19" s="839"/>
      <c r="K19" s="839"/>
      <c r="L19" s="840"/>
    </row>
    <row r="20" spans="3:12" s="6" customFormat="1" x14ac:dyDescent="0.4">
      <c r="C20" s="841"/>
      <c r="D20" s="842"/>
      <c r="E20" s="842"/>
      <c r="F20" s="842"/>
      <c r="G20" s="842"/>
      <c r="H20" s="842"/>
      <c r="I20" s="842"/>
      <c r="J20" s="842"/>
      <c r="K20" s="842"/>
      <c r="L20" s="843"/>
    </row>
    <row r="21" spans="3:12" s="6" customFormat="1" x14ac:dyDescent="0.4">
      <c r="C21" s="841"/>
      <c r="D21" s="842"/>
      <c r="E21" s="842"/>
      <c r="F21" s="842"/>
      <c r="G21" s="842"/>
      <c r="H21" s="842"/>
      <c r="I21" s="842"/>
      <c r="J21" s="842"/>
      <c r="K21" s="842"/>
      <c r="L21" s="843"/>
    </row>
    <row r="22" spans="3:12" s="6" customFormat="1" x14ac:dyDescent="0.4">
      <c r="C22" s="841"/>
      <c r="D22" s="842"/>
      <c r="E22" s="842"/>
      <c r="F22" s="842"/>
      <c r="G22" s="842"/>
      <c r="H22" s="842"/>
      <c r="I22" s="842"/>
      <c r="J22" s="842"/>
      <c r="K22" s="842"/>
      <c r="L22" s="843"/>
    </row>
    <row r="23" spans="3:12" s="6" customFormat="1" x14ac:dyDescent="0.4">
      <c r="C23" s="841"/>
      <c r="D23" s="842"/>
      <c r="E23" s="842"/>
      <c r="F23" s="842"/>
      <c r="G23" s="842"/>
      <c r="H23" s="842"/>
      <c r="I23" s="842"/>
      <c r="J23" s="842"/>
      <c r="K23" s="842"/>
      <c r="L23" s="843"/>
    </row>
    <row r="24" spans="3:12" s="6" customFormat="1" x14ac:dyDescent="0.4">
      <c r="C24" s="844"/>
      <c r="D24" s="845"/>
      <c r="E24" s="845"/>
      <c r="F24" s="845"/>
      <c r="G24" s="845"/>
      <c r="H24" s="845"/>
      <c r="I24" s="845"/>
      <c r="J24" s="845"/>
      <c r="K24" s="845"/>
      <c r="L24" s="846"/>
    </row>
    <row r="25" spans="3:12" s="6" customFormat="1" x14ac:dyDescent="0.4"/>
  </sheetData>
  <sheetProtection algorithmName="SHA-512" hashValue="M30erspkbcrflG5cRMQSear3tJVzrG81mNSqwHwkhpjtu7leCIanJNR8fxUci0WbJ+qmNDMMR6C4yM+ml9Bpjg==" saltValue="HenFkOPaC57q506UPumT+g==" spinCount="100000" sheet="1" objects="1" scenarios="1"/>
  <mergeCells count="13">
    <mergeCell ref="G15:H15"/>
    <mergeCell ref="I15:L15"/>
    <mergeCell ref="C19:L24"/>
    <mergeCell ref="C6:L8"/>
    <mergeCell ref="H10:L10"/>
    <mergeCell ref="H11:I11"/>
    <mergeCell ref="J11:K11"/>
    <mergeCell ref="A4:N4"/>
    <mergeCell ref="C13:G13"/>
    <mergeCell ref="I13:L13"/>
    <mergeCell ref="G14:H14"/>
    <mergeCell ref="I14:L14"/>
    <mergeCell ref="D10:G10"/>
  </mergeCells>
  <phoneticPr fontId="5"/>
  <pageMargins left="0.7" right="0.7" top="0.75" bottom="0.75" header="0.3" footer="0.3"/>
  <pageSetup paperSize="9" orientation="portrait" r:id="rId1"/>
  <drawing r:id="rId2"/>
  <legacy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K61"/>
  <sheetViews>
    <sheetView view="pageBreakPreview" zoomScale="80" zoomScaleNormal="100" zoomScaleSheetLayoutView="80" workbookViewId="0">
      <selection activeCell="B47" sqref="B47"/>
    </sheetView>
  </sheetViews>
  <sheetFormatPr defaultRowHeight="18.75" x14ac:dyDescent="0.4"/>
  <cols>
    <col min="1" max="1" width="9" style="32"/>
    <col min="2" max="3" width="17.125" style="32" customWidth="1"/>
    <col min="4" max="4" width="23.375" style="32" customWidth="1"/>
    <col min="5" max="6" width="12.875" style="235" customWidth="1"/>
    <col min="7" max="16384" width="9" style="32"/>
  </cols>
  <sheetData>
    <row r="1" spans="1:11" ht="25.5" x14ac:dyDescent="0.4">
      <c r="A1" s="29" t="s">
        <v>44</v>
      </c>
      <c r="B1" s="29" t="s">
        <v>45</v>
      </c>
      <c r="C1" s="29" t="s">
        <v>46</v>
      </c>
      <c r="D1" s="29" t="s">
        <v>47</v>
      </c>
      <c r="E1" s="238" t="s">
        <v>1079</v>
      </c>
      <c r="F1" s="238" t="s">
        <v>1080</v>
      </c>
      <c r="G1" s="30" t="s">
        <v>48</v>
      </c>
      <c r="H1" s="31"/>
      <c r="I1" s="31"/>
      <c r="J1" s="31" t="s">
        <v>49</v>
      </c>
      <c r="K1" s="29"/>
    </row>
    <row r="2" spans="1:11" x14ac:dyDescent="0.4">
      <c r="A2" s="32">
        <v>1</v>
      </c>
      <c r="B2" s="33">
        <f>VLOOKUP($A2,'職員別賃金改善明細書（別紙様式6別添1)'!$A$12:$AP$56,2,FALSE)</f>
        <v>0</v>
      </c>
      <c r="C2" s="34">
        <f>VLOOKUP($A2,'職員別賃金改善明細書（別紙様式6別添1)'!$A$12:$AP$56,39,FALSE)</f>
        <v>0</v>
      </c>
      <c r="D2" s="33" t="str">
        <f>'賃金改善実績報告書（別紙様式6）'!$U$2</f>
        <v/>
      </c>
      <c r="E2" s="236" t="str">
        <f>一番最初に入力!$F$25</f>
        <v>令和</v>
      </c>
      <c r="F2" s="237">
        <f>一番最初に入力!$H$25</f>
        <v>4</v>
      </c>
    </row>
    <row r="3" spans="1:11" x14ac:dyDescent="0.4">
      <c r="A3" s="32">
        <v>2</v>
      </c>
      <c r="B3" s="33">
        <f>VLOOKUP($A3,'職員別賃金改善明細書（別紙様式6別添1)'!$A$12:$AP$56,2,FALSE)</f>
        <v>0</v>
      </c>
      <c r="C3" s="34">
        <f>VLOOKUP($A3,'職員別賃金改善明細書（別紙様式6別添1)'!$A$12:$AP$56,39,FALSE)</f>
        <v>0</v>
      </c>
      <c r="D3" s="33" t="str">
        <f>'賃金改善実績報告書（別紙様式6）'!$U$2</f>
        <v/>
      </c>
      <c r="E3" s="236" t="str">
        <f>一番最初に入力!$F$25</f>
        <v>令和</v>
      </c>
      <c r="F3" s="237">
        <f>一番最初に入力!$H$25</f>
        <v>4</v>
      </c>
    </row>
    <row r="4" spans="1:11" x14ac:dyDescent="0.4">
      <c r="A4" s="32">
        <v>3</v>
      </c>
      <c r="B4" s="33">
        <f>VLOOKUP($A4,'職員別賃金改善明細書（別紙様式6別添1)'!$A$12:$AP$56,2,FALSE)</f>
        <v>0</v>
      </c>
      <c r="C4" s="34">
        <f>VLOOKUP($A4,'職員別賃金改善明細書（別紙様式6別添1)'!$A$12:$AP$56,39,FALSE)</f>
        <v>0</v>
      </c>
      <c r="D4" s="33" t="str">
        <f>'賃金改善実績報告書（別紙様式6）'!$U$2</f>
        <v/>
      </c>
      <c r="E4" s="236" t="str">
        <f>一番最初に入力!$F$25</f>
        <v>令和</v>
      </c>
      <c r="F4" s="237">
        <f>一番最初に入力!$H$25</f>
        <v>4</v>
      </c>
    </row>
    <row r="5" spans="1:11" x14ac:dyDescent="0.4">
      <c r="A5" s="32">
        <v>4</v>
      </c>
      <c r="B5" s="33">
        <f>VLOOKUP($A5,'職員別賃金改善明細書（別紙様式6別添1)'!$A$12:$AP$56,2,FALSE)</f>
        <v>0</v>
      </c>
      <c r="C5" s="34">
        <f>VLOOKUP($A5,'職員別賃金改善明細書（別紙様式6別添1)'!$A$12:$AP$56,39,FALSE)</f>
        <v>0</v>
      </c>
      <c r="D5" s="33" t="str">
        <f>'賃金改善実績報告書（別紙様式6）'!$U$2</f>
        <v/>
      </c>
      <c r="E5" s="236" t="str">
        <f>一番最初に入力!$F$25</f>
        <v>令和</v>
      </c>
      <c r="F5" s="237">
        <f>一番最初に入力!$H$25</f>
        <v>4</v>
      </c>
    </row>
    <row r="6" spans="1:11" x14ac:dyDescent="0.4">
      <c r="A6" s="32">
        <v>5</v>
      </c>
      <c r="B6" s="33">
        <f>VLOOKUP($A6,'職員別賃金改善明細書（別紙様式6別添1)'!$A$12:$AP$56,2,FALSE)</f>
        <v>0</v>
      </c>
      <c r="C6" s="34">
        <f>VLOOKUP($A6,'職員別賃金改善明細書（別紙様式6別添1)'!$A$12:$AP$56,39,FALSE)</f>
        <v>0</v>
      </c>
      <c r="D6" s="33" t="str">
        <f>'賃金改善実績報告書（別紙様式6）'!$U$2</f>
        <v/>
      </c>
      <c r="E6" s="236" t="str">
        <f>一番最初に入力!$F$25</f>
        <v>令和</v>
      </c>
      <c r="F6" s="237">
        <f>一番最初に入力!$H$25</f>
        <v>4</v>
      </c>
    </row>
    <row r="7" spans="1:11" x14ac:dyDescent="0.4">
      <c r="A7" s="32">
        <v>6</v>
      </c>
      <c r="B7" s="33">
        <f>VLOOKUP($A7,'職員別賃金改善明細書（別紙様式6別添1)'!$A$12:$AP$56,2,FALSE)</f>
        <v>0</v>
      </c>
      <c r="C7" s="34">
        <f>VLOOKUP($A7,'職員別賃金改善明細書（別紙様式6別添1)'!$A$12:$AP$56,39,FALSE)</f>
        <v>0</v>
      </c>
      <c r="D7" s="33" t="str">
        <f>'賃金改善実績報告書（別紙様式6）'!$U$2</f>
        <v/>
      </c>
      <c r="E7" s="236" t="str">
        <f>一番最初に入力!$F$25</f>
        <v>令和</v>
      </c>
      <c r="F7" s="237">
        <f>一番最初に入力!$H$25</f>
        <v>4</v>
      </c>
    </row>
    <row r="8" spans="1:11" x14ac:dyDescent="0.4">
      <c r="A8" s="32">
        <v>7</v>
      </c>
      <c r="B8" s="33">
        <f>VLOOKUP($A8,'職員別賃金改善明細書（別紙様式6別添1)'!$A$12:$AP$56,2,FALSE)</f>
        <v>0</v>
      </c>
      <c r="C8" s="34">
        <f>VLOOKUP($A8,'職員別賃金改善明細書（別紙様式6別添1)'!$A$12:$AP$56,39,FALSE)</f>
        <v>0</v>
      </c>
      <c r="D8" s="33" t="str">
        <f>'賃金改善実績報告書（別紙様式6）'!$U$2</f>
        <v/>
      </c>
      <c r="E8" s="236" t="str">
        <f>一番最初に入力!$F$25</f>
        <v>令和</v>
      </c>
      <c r="F8" s="237">
        <f>一番最初に入力!$H$25</f>
        <v>4</v>
      </c>
    </row>
    <row r="9" spans="1:11" x14ac:dyDescent="0.4">
      <c r="A9" s="32">
        <v>8</v>
      </c>
      <c r="B9" s="33">
        <f>VLOOKUP($A9,'職員別賃金改善明細書（別紙様式6別添1)'!$A$12:$AP$56,2,FALSE)</f>
        <v>0</v>
      </c>
      <c r="C9" s="34">
        <f>VLOOKUP($A9,'職員別賃金改善明細書（別紙様式6別添1)'!$A$12:$AP$56,39,FALSE)</f>
        <v>0</v>
      </c>
      <c r="D9" s="33" t="str">
        <f>'賃金改善実績報告書（別紙様式6）'!$U$2</f>
        <v/>
      </c>
      <c r="E9" s="236" t="str">
        <f>一番最初に入力!$F$25</f>
        <v>令和</v>
      </c>
      <c r="F9" s="237">
        <f>一番最初に入力!$H$25</f>
        <v>4</v>
      </c>
    </row>
    <row r="10" spans="1:11" x14ac:dyDescent="0.4">
      <c r="A10" s="32">
        <v>9</v>
      </c>
      <c r="B10" s="33">
        <f>VLOOKUP($A10,'職員別賃金改善明細書（別紙様式6別添1)'!$A$12:$AP$56,2,FALSE)</f>
        <v>0</v>
      </c>
      <c r="C10" s="34">
        <f>VLOOKUP($A10,'職員別賃金改善明細書（別紙様式6別添1)'!$A$12:$AP$56,39,FALSE)</f>
        <v>0</v>
      </c>
      <c r="D10" s="33" t="str">
        <f>'賃金改善実績報告書（別紙様式6）'!$U$2</f>
        <v/>
      </c>
      <c r="E10" s="236" t="str">
        <f>一番最初に入力!$F$25</f>
        <v>令和</v>
      </c>
      <c r="F10" s="237">
        <f>一番最初に入力!$H$25</f>
        <v>4</v>
      </c>
    </row>
    <row r="11" spans="1:11" x14ac:dyDescent="0.4">
      <c r="A11" s="32">
        <v>10</v>
      </c>
      <c r="B11" s="33">
        <f>VLOOKUP($A11,'職員別賃金改善明細書（別紙様式6別添1)'!$A$12:$AP$56,2,FALSE)</f>
        <v>0</v>
      </c>
      <c r="C11" s="34">
        <f>VLOOKUP($A11,'職員別賃金改善明細書（別紙様式6別添1)'!$A$12:$AP$56,39,FALSE)</f>
        <v>0</v>
      </c>
      <c r="D11" s="33" t="str">
        <f>'賃金改善実績報告書（別紙様式6）'!$U$2</f>
        <v/>
      </c>
      <c r="E11" s="236" t="str">
        <f>一番最初に入力!$F$25</f>
        <v>令和</v>
      </c>
      <c r="F11" s="237">
        <f>一番最初に入力!$H$25</f>
        <v>4</v>
      </c>
    </row>
    <row r="12" spans="1:11" x14ac:dyDescent="0.4">
      <c r="A12" s="32">
        <v>11</v>
      </c>
      <c r="B12" s="33">
        <f>VLOOKUP($A12,'職員別賃金改善明細書（別紙様式6別添1)'!$A$12:$AP$56,2,FALSE)</f>
        <v>0</v>
      </c>
      <c r="C12" s="34">
        <f>VLOOKUP($A12,'職員別賃金改善明細書（別紙様式6別添1)'!$A$12:$AP$56,39,FALSE)</f>
        <v>0</v>
      </c>
      <c r="D12" s="33" t="str">
        <f>'賃金改善実績報告書（別紙様式6）'!$U$2</f>
        <v/>
      </c>
      <c r="E12" s="236" t="str">
        <f>一番最初に入力!$F$25</f>
        <v>令和</v>
      </c>
      <c r="F12" s="237">
        <f>一番最初に入力!$H$25</f>
        <v>4</v>
      </c>
    </row>
    <row r="13" spans="1:11" x14ac:dyDescent="0.4">
      <c r="A13" s="32">
        <v>12</v>
      </c>
      <c r="B13" s="33">
        <f>VLOOKUP($A13,'職員別賃金改善明細書（別紙様式6別添1)'!$A$12:$AP$56,2,FALSE)</f>
        <v>0</v>
      </c>
      <c r="C13" s="34">
        <f>VLOOKUP($A13,'職員別賃金改善明細書（別紙様式6別添1)'!$A$12:$AP$56,39,FALSE)</f>
        <v>0</v>
      </c>
      <c r="D13" s="33" t="str">
        <f>'賃金改善実績報告書（別紙様式6）'!$U$2</f>
        <v/>
      </c>
      <c r="E13" s="236" t="str">
        <f>一番最初に入力!$F$25</f>
        <v>令和</v>
      </c>
      <c r="F13" s="237">
        <f>一番最初に入力!$H$25</f>
        <v>4</v>
      </c>
    </row>
    <row r="14" spans="1:11" x14ac:dyDescent="0.4">
      <c r="A14" s="32">
        <v>13</v>
      </c>
      <c r="B14" s="33">
        <f>VLOOKUP($A14,'職員別賃金改善明細書（別紙様式6別添1)'!$A$12:$AP$56,2,FALSE)</f>
        <v>0</v>
      </c>
      <c r="C14" s="34">
        <f>VLOOKUP($A14,'職員別賃金改善明細書（別紙様式6別添1)'!$A$12:$AP$56,39,FALSE)</f>
        <v>0</v>
      </c>
      <c r="D14" s="33" t="str">
        <f>'賃金改善実績報告書（別紙様式6）'!$U$2</f>
        <v/>
      </c>
      <c r="E14" s="236" t="str">
        <f>一番最初に入力!$F$25</f>
        <v>令和</v>
      </c>
      <c r="F14" s="237">
        <f>一番最初に入力!$H$25</f>
        <v>4</v>
      </c>
    </row>
    <row r="15" spans="1:11" x14ac:dyDescent="0.4">
      <c r="A15" s="32">
        <v>14</v>
      </c>
      <c r="B15" s="33">
        <f>VLOOKUP($A15,'職員別賃金改善明細書（別紙様式6別添1)'!$A$12:$AP$56,2,FALSE)</f>
        <v>0</v>
      </c>
      <c r="C15" s="34">
        <f>VLOOKUP($A15,'職員別賃金改善明細書（別紙様式6別添1)'!$A$12:$AP$56,39,FALSE)</f>
        <v>0</v>
      </c>
      <c r="D15" s="33" t="str">
        <f>'賃金改善実績報告書（別紙様式6）'!$U$2</f>
        <v/>
      </c>
      <c r="E15" s="236" t="str">
        <f>一番最初に入力!$F$25</f>
        <v>令和</v>
      </c>
      <c r="F15" s="237">
        <f>一番最初に入力!$H$25</f>
        <v>4</v>
      </c>
    </row>
    <row r="16" spans="1:11" x14ac:dyDescent="0.4">
      <c r="A16" s="32">
        <v>15</v>
      </c>
      <c r="B16" s="33">
        <f>VLOOKUP($A16,'職員別賃金改善明細書（別紙様式6別添1)'!$A$12:$AP$56,2,FALSE)</f>
        <v>0</v>
      </c>
      <c r="C16" s="34">
        <f>VLOOKUP($A16,'職員別賃金改善明細書（別紙様式6別添1)'!$A$12:$AP$56,39,FALSE)</f>
        <v>0</v>
      </c>
      <c r="D16" s="33" t="str">
        <f>'賃金改善実績報告書（別紙様式6）'!$U$2</f>
        <v/>
      </c>
      <c r="E16" s="236" t="str">
        <f>一番最初に入力!$F$25</f>
        <v>令和</v>
      </c>
      <c r="F16" s="237">
        <f>一番最初に入力!$H$25</f>
        <v>4</v>
      </c>
    </row>
    <row r="17" spans="1:6" x14ac:dyDescent="0.4">
      <c r="A17" s="32">
        <v>16</v>
      </c>
      <c r="B17" s="33">
        <f>VLOOKUP($A17,'職員別賃金改善明細書（別紙様式6別添1)'!$A$12:$AP$56,2,FALSE)</f>
        <v>0</v>
      </c>
      <c r="C17" s="34">
        <f>VLOOKUP($A17,'職員別賃金改善明細書（別紙様式6別添1)'!$A$12:$AP$56,39,FALSE)</f>
        <v>0</v>
      </c>
      <c r="D17" s="33" t="str">
        <f>'賃金改善実績報告書（別紙様式6）'!$U$2</f>
        <v/>
      </c>
      <c r="E17" s="236" t="str">
        <f>一番最初に入力!$F$25</f>
        <v>令和</v>
      </c>
      <c r="F17" s="237">
        <f>一番最初に入力!$H$25</f>
        <v>4</v>
      </c>
    </row>
    <row r="18" spans="1:6" x14ac:dyDescent="0.4">
      <c r="A18" s="32">
        <v>17</v>
      </c>
      <c r="B18" s="33">
        <f>VLOOKUP($A18,'職員別賃金改善明細書（別紙様式6別添1)'!$A$12:$AP$56,2,FALSE)</f>
        <v>0</v>
      </c>
      <c r="C18" s="34">
        <f>VLOOKUP($A18,'職員別賃金改善明細書（別紙様式6別添1)'!$A$12:$AP$56,39,FALSE)</f>
        <v>0</v>
      </c>
      <c r="D18" s="33" t="str">
        <f>'賃金改善実績報告書（別紙様式6）'!$U$2</f>
        <v/>
      </c>
      <c r="E18" s="236" t="str">
        <f>一番最初に入力!$F$25</f>
        <v>令和</v>
      </c>
      <c r="F18" s="237">
        <f>一番最初に入力!$H$25</f>
        <v>4</v>
      </c>
    </row>
    <row r="19" spans="1:6" x14ac:dyDescent="0.4">
      <c r="A19" s="32">
        <v>18</v>
      </c>
      <c r="B19" s="33">
        <f>VLOOKUP($A19,'職員別賃金改善明細書（別紙様式6別添1)'!$A$12:$AP$56,2,FALSE)</f>
        <v>0</v>
      </c>
      <c r="C19" s="34">
        <f>VLOOKUP($A19,'職員別賃金改善明細書（別紙様式6別添1)'!$A$12:$AP$56,39,FALSE)</f>
        <v>0</v>
      </c>
      <c r="D19" s="33" t="str">
        <f>'賃金改善実績報告書（別紙様式6）'!$U$2</f>
        <v/>
      </c>
      <c r="E19" s="236" t="str">
        <f>一番最初に入力!$F$25</f>
        <v>令和</v>
      </c>
      <c r="F19" s="237">
        <f>一番最初に入力!$H$25</f>
        <v>4</v>
      </c>
    </row>
    <row r="20" spans="1:6" x14ac:dyDescent="0.4">
      <c r="A20" s="32">
        <v>19</v>
      </c>
      <c r="B20" s="33">
        <f>VLOOKUP($A20,'職員別賃金改善明細書（別紙様式6別添1)'!$A$12:$AP$56,2,FALSE)</f>
        <v>0</v>
      </c>
      <c r="C20" s="34">
        <f>VLOOKUP($A20,'職員別賃金改善明細書（別紙様式6別添1)'!$A$12:$AP$56,39,FALSE)</f>
        <v>0</v>
      </c>
      <c r="D20" s="33" t="str">
        <f>'賃金改善実績報告書（別紙様式6）'!$U$2</f>
        <v/>
      </c>
      <c r="E20" s="236" t="str">
        <f>一番最初に入力!$F$25</f>
        <v>令和</v>
      </c>
      <c r="F20" s="237">
        <f>一番最初に入力!$H$25</f>
        <v>4</v>
      </c>
    </row>
    <row r="21" spans="1:6" x14ac:dyDescent="0.4">
      <c r="A21" s="32">
        <v>20</v>
      </c>
      <c r="B21" s="33">
        <f>VLOOKUP($A21,'職員別賃金改善明細書（別紙様式6別添1)'!$A$12:$AP$56,2,FALSE)</f>
        <v>0</v>
      </c>
      <c r="C21" s="34">
        <f>VLOOKUP($A21,'職員別賃金改善明細書（別紙様式6別添1)'!$A$12:$AP$56,39,FALSE)</f>
        <v>0</v>
      </c>
      <c r="D21" s="33" t="str">
        <f>'賃金改善実績報告書（別紙様式6）'!$U$2</f>
        <v/>
      </c>
      <c r="E21" s="236" t="str">
        <f>一番最初に入力!$F$25</f>
        <v>令和</v>
      </c>
      <c r="F21" s="237">
        <f>一番最初に入力!$H$25</f>
        <v>4</v>
      </c>
    </row>
    <row r="22" spans="1:6" x14ac:dyDescent="0.4">
      <c r="A22" s="32">
        <v>21</v>
      </c>
      <c r="B22" s="33">
        <f>VLOOKUP($A22,'職員別賃金改善明細書（別紙様式6別添1)'!$A$12:$AP$56,2,FALSE)</f>
        <v>0</v>
      </c>
      <c r="C22" s="34">
        <f>VLOOKUP($A22,'職員別賃金改善明細書（別紙様式6別添1)'!$A$12:$AP$56,39,FALSE)</f>
        <v>0</v>
      </c>
      <c r="D22" s="33" t="str">
        <f>'賃金改善実績報告書（別紙様式6）'!$U$2</f>
        <v/>
      </c>
      <c r="E22" s="236" t="str">
        <f>一番最初に入力!$F$25</f>
        <v>令和</v>
      </c>
      <c r="F22" s="237">
        <f>一番最初に入力!$H$25</f>
        <v>4</v>
      </c>
    </row>
    <row r="23" spans="1:6" x14ac:dyDescent="0.4">
      <c r="A23" s="32">
        <v>22</v>
      </c>
      <c r="B23" s="33">
        <f>VLOOKUP($A23,'職員別賃金改善明細書（別紙様式6別添1)'!$A$12:$AP$56,2,FALSE)</f>
        <v>0</v>
      </c>
      <c r="C23" s="34">
        <f>VLOOKUP($A23,'職員別賃金改善明細書（別紙様式6別添1)'!$A$12:$AP$56,39,FALSE)</f>
        <v>0</v>
      </c>
      <c r="D23" s="33" t="str">
        <f>'賃金改善実績報告書（別紙様式6）'!$U$2</f>
        <v/>
      </c>
      <c r="E23" s="236" t="str">
        <f>一番最初に入力!$F$25</f>
        <v>令和</v>
      </c>
      <c r="F23" s="237">
        <f>一番最初に入力!$H$25</f>
        <v>4</v>
      </c>
    </row>
    <row r="24" spans="1:6" x14ac:dyDescent="0.4">
      <c r="A24" s="32">
        <v>23</v>
      </c>
      <c r="B24" s="33">
        <f>VLOOKUP($A24,'職員別賃金改善明細書（別紙様式6別添1)'!$A$12:$AP$56,2,FALSE)</f>
        <v>0</v>
      </c>
      <c r="C24" s="34">
        <f>VLOOKUP($A24,'職員別賃金改善明細書（別紙様式6別添1)'!$A$12:$AP$56,39,FALSE)</f>
        <v>0</v>
      </c>
      <c r="D24" s="33" t="str">
        <f>'賃金改善実績報告書（別紙様式6）'!$U$2</f>
        <v/>
      </c>
      <c r="E24" s="236" t="str">
        <f>一番最初に入力!$F$25</f>
        <v>令和</v>
      </c>
      <c r="F24" s="237">
        <f>一番最初に入力!$H$25</f>
        <v>4</v>
      </c>
    </row>
    <row r="25" spans="1:6" x14ac:dyDescent="0.4">
      <c r="A25" s="32">
        <v>24</v>
      </c>
      <c r="B25" s="33">
        <f>VLOOKUP($A25,'職員別賃金改善明細書（別紙様式6別添1)'!$A$12:$AP$56,2,FALSE)</f>
        <v>0</v>
      </c>
      <c r="C25" s="34">
        <f>VLOOKUP($A25,'職員別賃金改善明細書（別紙様式6別添1)'!$A$12:$AP$56,39,FALSE)</f>
        <v>0</v>
      </c>
      <c r="D25" s="33" t="str">
        <f>'賃金改善実績報告書（別紙様式6）'!$U$2</f>
        <v/>
      </c>
      <c r="E25" s="236" t="str">
        <f>一番最初に入力!$F$25</f>
        <v>令和</v>
      </c>
      <c r="F25" s="237">
        <f>一番最初に入力!$H$25</f>
        <v>4</v>
      </c>
    </row>
    <row r="26" spans="1:6" x14ac:dyDescent="0.4">
      <c r="A26" s="32">
        <v>25</v>
      </c>
      <c r="B26" s="33">
        <f>VLOOKUP($A26,'職員別賃金改善明細書（別紙様式6別添1)'!$A$12:$AP$56,2,FALSE)</f>
        <v>0</v>
      </c>
      <c r="C26" s="34">
        <f>VLOOKUP($A26,'職員別賃金改善明細書（別紙様式6別添1)'!$A$12:$AP$56,39,FALSE)</f>
        <v>0</v>
      </c>
      <c r="D26" s="33" t="str">
        <f>'賃金改善実績報告書（別紙様式6）'!$U$2</f>
        <v/>
      </c>
      <c r="E26" s="236" t="str">
        <f>一番最初に入力!$F$25</f>
        <v>令和</v>
      </c>
      <c r="F26" s="237">
        <f>一番最初に入力!$H$25</f>
        <v>4</v>
      </c>
    </row>
    <row r="27" spans="1:6" x14ac:dyDescent="0.4">
      <c r="A27" s="32">
        <v>26</v>
      </c>
      <c r="B27" s="33">
        <f>VLOOKUP($A27,'職員別賃金改善明細書（別紙様式6別添1)'!$A$12:$AP$56,2,FALSE)</f>
        <v>0</v>
      </c>
      <c r="C27" s="34">
        <f>VLOOKUP($A27,'職員別賃金改善明細書（別紙様式6別添1)'!$A$12:$AP$56,39,FALSE)</f>
        <v>0</v>
      </c>
      <c r="D27" s="33" t="str">
        <f>'賃金改善実績報告書（別紙様式6）'!$U$2</f>
        <v/>
      </c>
      <c r="E27" s="236" t="str">
        <f>一番最初に入力!$F$25</f>
        <v>令和</v>
      </c>
      <c r="F27" s="237">
        <f>一番最初に入力!$H$25</f>
        <v>4</v>
      </c>
    </row>
    <row r="28" spans="1:6" x14ac:dyDescent="0.4">
      <c r="A28" s="32">
        <v>27</v>
      </c>
      <c r="B28" s="33">
        <f>VLOOKUP($A28,'職員別賃金改善明細書（別紙様式6別添1)'!$A$12:$AP$56,2,FALSE)</f>
        <v>0</v>
      </c>
      <c r="C28" s="34">
        <f>VLOOKUP($A28,'職員別賃金改善明細書（別紙様式6別添1)'!$A$12:$AP$56,39,FALSE)</f>
        <v>0</v>
      </c>
      <c r="D28" s="33" t="str">
        <f>'賃金改善実績報告書（別紙様式6）'!$U$2</f>
        <v/>
      </c>
      <c r="E28" s="236" t="str">
        <f>一番最初に入力!$F$25</f>
        <v>令和</v>
      </c>
      <c r="F28" s="237">
        <f>一番最初に入力!$H$25</f>
        <v>4</v>
      </c>
    </row>
    <row r="29" spans="1:6" x14ac:dyDescent="0.4">
      <c r="A29" s="32">
        <v>28</v>
      </c>
      <c r="B29" s="33">
        <f>VLOOKUP($A29,'職員別賃金改善明細書（別紙様式6別添1)'!$A$12:$AP$56,2,FALSE)</f>
        <v>0</v>
      </c>
      <c r="C29" s="34">
        <f>VLOOKUP($A29,'職員別賃金改善明細書（別紙様式6別添1)'!$A$12:$AP$56,39,FALSE)</f>
        <v>0</v>
      </c>
      <c r="D29" s="33" t="str">
        <f>'賃金改善実績報告書（別紙様式6）'!$U$2</f>
        <v/>
      </c>
      <c r="E29" s="236" t="str">
        <f>一番最初に入力!$F$25</f>
        <v>令和</v>
      </c>
      <c r="F29" s="237">
        <f>一番最初に入力!$H$25</f>
        <v>4</v>
      </c>
    </row>
    <row r="30" spans="1:6" x14ac:dyDescent="0.4">
      <c r="A30" s="32">
        <v>29</v>
      </c>
      <c r="B30" s="33">
        <f>VLOOKUP($A30,'職員別賃金改善明細書（別紙様式6別添1)'!$A$12:$AP$56,2,FALSE)</f>
        <v>0</v>
      </c>
      <c r="C30" s="34">
        <f>VLOOKUP($A30,'職員別賃金改善明細書（別紙様式6別添1)'!$A$12:$AP$56,39,FALSE)</f>
        <v>0</v>
      </c>
      <c r="D30" s="33" t="str">
        <f>'賃金改善実績報告書（別紙様式6）'!$U$2</f>
        <v/>
      </c>
      <c r="E30" s="236" t="str">
        <f>一番最初に入力!$F$25</f>
        <v>令和</v>
      </c>
      <c r="F30" s="237">
        <f>一番最初に入力!$H$25</f>
        <v>4</v>
      </c>
    </row>
    <row r="31" spans="1:6" x14ac:dyDescent="0.4">
      <c r="A31" s="32">
        <v>30</v>
      </c>
      <c r="B31" s="33">
        <f>VLOOKUP($A31,'職員別賃金改善明細書（別紙様式6別添1)'!$A$12:$AP$56,2,FALSE)</f>
        <v>0</v>
      </c>
      <c r="C31" s="34">
        <f>VLOOKUP($A31,'職員別賃金改善明細書（別紙様式6別添1)'!$A$12:$AP$56,39,FALSE)</f>
        <v>0</v>
      </c>
      <c r="D31" s="33" t="str">
        <f>'賃金改善実績報告書（別紙様式6）'!$U$2</f>
        <v/>
      </c>
      <c r="E31" s="236" t="str">
        <f>一番最初に入力!$F$25</f>
        <v>令和</v>
      </c>
      <c r="F31" s="237">
        <f>一番最初に入力!$H$25</f>
        <v>4</v>
      </c>
    </row>
    <row r="32" spans="1:6" x14ac:dyDescent="0.4">
      <c r="A32" s="32">
        <v>31</v>
      </c>
      <c r="B32" s="33" t="e">
        <f>VLOOKUP($A32,'職員別賃金改善明細書（別紙様式6別添1)'!$A$82:$AP$126,2,FALSE)</f>
        <v>#N/A</v>
      </c>
      <c r="C32" s="34">
        <f>VLOOKUP($A32,'職員別賃金改善明細書（別紙様式6別添1)'!$A$12:$AP$56,39,FALSE)</f>
        <v>0</v>
      </c>
      <c r="D32" s="33" t="str">
        <f>'賃金改善実績報告書（別紙様式6）'!$U$2</f>
        <v/>
      </c>
      <c r="E32" s="236" t="str">
        <f>一番最初に入力!$F$25</f>
        <v>令和</v>
      </c>
      <c r="F32" s="237">
        <f>一番最初に入力!$H$25</f>
        <v>4</v>
      </c>
    </row>
    <row r="33" spans="1:6" x14ac:dyDescent="0.4">
      <c r="A33" s="32">
        <v>32</v>
      </c>
      <c r="B33" s="33" t="e">
        <f>VLOOKUP($A33,'職員別賃金改善明細書（別紙様式6別添1)'!$A$82:$AP$126,2,FALSE)</f>
        <v>#N/A</v>
      </c>
      <c r="C33" s="34">
        <f>VLOOKUP($A33,'職員別賃金改善明細書（別紙様式6別添1)'!$A$12:$AP$56,39,FALSE)</f>
        <v>0</v>
      </c>
      <c r="D33" s="33" t="str">
        <f>'賃金改善実績報告書（別紙様式6）'!$U$2</f>
        <v/>
      </c>
      <c r="E33" s="236" t="str">
        <f>一番最初に入力!$F$25</f>
        <v>令和</v>
      </c>
      <c r="F33" s="237">
        <f>一番最初に入力!$H$25</f>
        <v>4</v>
      </c>
    </row>
    <row r="34" spans="1:6" x14ac:dyDescent="0.4">
      <c r="A34" s="32">
        <v>33</v>
      </c>
      <c r="B34" s="33" t="e">
        <f>VLOOKUP($A34,'職員別賃金改善明細書（別紙様式6別添1)'!$A$82:$AP$126,2,FALSE)</f>
        <v>#N/A</v>
      </c>
      <c r="C34" s="34">
        <f>VLOOKUP($A34,'職員別賃金改善明細書（別紙様式6別添1)'!$A$12:$AP$56,39,FALSE)</f>
        <v>0</v>
      </c>
      <c r="D34" s="33" t="str">
        <f>'賃金改善実績報告書（別紙様式6）'!$U$2</f>
        <v/>
      </c>
      <c r="E34" s="236" t="str">
        <f>一番最初に入力!$F$25</f>
        <v>令和</v>
      </c>
      <c r="F34" s="237">
        <f>一番最初に入力!$H$25</f>
        <v>4</v>
      </c>
    </row>
    <row r="35" spans="1:6" x14ac:dyDescent="0.4">
      <c r="A35" s="32">
        <v>34</v>
      </c>
      <c r="B35" s="33" t="e">
        <f>VLOOKUP($A35,'職員別賃金改善明細書（別紙様式6別添1)'!$A$82:$AP$126,2,FALSE)</f>
        <v>#N/A</v>
      </c>
      <c r="C35" s="34">
        <f>VLOOKUP($A35,'職員別賃金改善明細書（別紙様式6別添1)'!$A$12:$AP$56,39,FALSE)</f>
        <v>0</v>
      </c>
      <c r="D35" s="33" t="str">
        <f>'賃金改善実績報告書（別紙様式6）'!$U$2</f>
        <v/>
      </c>
      <c r="E35" s="236" t="str">
        <f>一番最初に入力!$F$25</f>
        <v>令和</v>
      </c>
      <c r="F35" s="237">
        <f>一番最初に入力!$H$25</f>
        <v>4</v>
      </c>
    </row>
    <row r="36" spans="1:6" x14ac:dyDescent="0.4">
      <c r="A36" s="32">
        <v>35</v>
      </c>
      <c r="B36" s="33" t="e">
        <f>VLOOKUP($A36,'職員別賃金改善明細書（別紙様式6別添1)'!$A$82:$AP$126,2,FALSE)</f>
        <v>#N/A</v>
      </c>
      <c r="C36" s="34">
        <f>VLOOKUP($A36,'職員別賃金改善明細書（別紙様式6別添1)'!$A$12:$AP$56,39,FALSE)</f>
        <v>0</v>
      </c>
      <c r="D36" s="33" t="str">
        <f>'賃金改善実績報告書（別紙様式6）'!$U$2</f>
        <v/>
      </c>
      <c r="E36" s="236" t="str">
        <f>一番最初に入力!$F$25</f>
        <v>令和</v>
      </c>
      <c r="F36" s="237">
        <f>一番最初に入力!$H$25</f>
        <v>4</v>
      </c>
    </row>
    <row r="37" spans="1:6" x14ac:dyDescent="0.4">
      <c r="A37" s="32">
        <v>36</v>
      </c>
      <c r="B37" s="33" t="e">
        <f>VLOOKUP($A37,'職員別賃金改善明細書（別紙様式6別添1)'!$A$82:$AP$126,2,FALSE)</f>
        <v>#N/A</v>
      </c>
      <c r="C37" s="34">
        <f>VLOOKUP($A37,'職員別賃金改善明細書（別紙様式6別添1)'!$A$12:$AP$56,39,FALSE)</f>
        <v>0</v>
      </c>
      <c r="D37" s="33" t="str">
        <f>'賃金改善実績報告書（別紙様式6）'!$U$2</f>
        <v/>
      </c>
      <c r="E37" s="236" t="str">
        <f>一番最初に入力!$F$25</f>
        <v>令和</v>
      </c>
      <c r="F37" s="237">
        <f>一番最初に入力!$H$25</f>
        <v>4</v>
      </c>
    </row>
    <row r="38" spans="1:6" x14ac:dyDescent="0.4">
      <c r="A38" s="32">
        <v>37</v>
      </c>
      <c r="B38" s="33" t="e">
        <f>VLOOKUP($A38,'職員別賃金改善明細書（別紙様式6別添1)'!$A$82:$AP$126,2,FALSE)</f>
        <v>#N/A</v>
      </c>
      <c r="C38" s="34">
        <f>VLOOKUP($A38,'職員別賃金改善明細書（別紙様式6別添1)'!$A$12:$AP$56,39,FALSE)</f>
        <v>0</v>
      </c>
      <c r="D38" s="33" t="str">
        <f>'賃金改善実績報告書（別紙様式6）'!$U$2</f>
        <v/>
      </c>
      <c r="E38" s="236" t="str">
        <f>一番最初に入力!$F$25</f>
        <v>令和</v>
      </c>
      <c r="F38" s="237">
        <f>一番最初に入力!$H$25</f>
        <v>4</v>
      </c>
    </row>
    <row r="39" spans="1:6" x14ac:dyDescent="0.4">
      <c r="A39" s="32">
        <v>38</v>
      </c>
      <c r="B39" s="33" t="e">
        <f>VLOOKUP($A39,'職員別賃金改善明細書（別紙様式6別添1)'!$A$82:$AP$126,2,FALSE)</f>
        <v>#N/A</v>
      </c>
      <c r="C39" s="34">
        <f>VLOOKUP($A39,'職員別賃金改善明細書（別紙様式6別添1)'!$A$12:$AP$56,39,FALSE)</f>
        <v>0</v>
      </c>
      <c r="D39" s="33" t="str">
        <f>'賃金改善実績報告書（別紙様式6）'!$U$2</f>
        <v/>
      </c>
      <c r="E39" s="236" t="str">
        <f>一番最初に入力!$F$25</f>
        <v>令和</v>
      </c>
      <c r="F39" s="237">
        <f>一番最初に入力!$H$25</f>
        <v>4</v>
      </c>
    </row>
    <row r="40" spans="1:6" x14ac:dyDescent="0.4">
      <c r="A40" s="32">
        <v>39</v>
      </c>
      <c r="B40" s="33" t="e">
        <f>VLOOKUP($A40,'職員別賃金改善明細書（別紙様式6別添1)'!$A$82:$AP$126,2,FALSE)</f>
        <v>#N/A</v>
      </c>
      <c r="C40" s="34">
        <f>VLOOKUP($A40,'職員別賃金改善明細書（別紙様式6別添1)'!$A$12:$AP$56,39,FALSE)</f>
        <v>0</v>
      </c>
      <c r="D40" s="33" t="str">
        <f>'賃金改善実績報告書（別紙様式6）'!$U$2</f>
        <v/>
      </c>
      <c r="E40" s="236" t="str">
        <f>一番最初に入力!$F$25</f>
        <v>令和</v>
      </c>
      <c r="F40" s="237">
        <f>一番最初に入力!$H$25</f>
        <v>4</v>
      </c>
    </row>
    <row r="41" spans="1:6" x14ac:dyDescent="0.4">
      <c r="A41" s="32">
        <v>40</v>
      </c>
      <c r="B41" s="33" t="e">
        <f>VLOOKUP($A41,'職員別賃金改善明細書（別紙様式6別添1)'!$A$82:$AP$126,2,FALSE)</f>
        <v>#N/A</v>
      </c>
      <c r="C41" s="34">
        <f>VLOOKUP($A41,'職員別賃金改善明細書（別紙様式6別添1)'!$A$12:$AP$56,39,FALSE)</f>
        <v>0</v>
      </c>
      <c r="D41" s="33" t="str">
        <f>'賃金改善実績報告書（別紙様式6）'!$U$2</f>
        <v/>
      </c>
      <c r="E41" s="236" t="str">
        <f>一番最初に入力!$F$25</f>
        <v>令和</v>
      </c>
      <c r="F41" s="237">
        <f>一番最初に入力!$H$25</f>
        <v>4</v>
      </c>
    </row>
    <row r="42" spans="1:6" x14ac:dyDescent="0.4">
      <c r="A42" s="32">
        <v>41</v>
      </c>
      <c r="B42" s="33" t="e">
        <f>VLOOKUP($A42,'職員別賃金改善明細書（別紙様式6別添1)'!$A$82:$AP$126,2,FALSE)</f>
        <v>#N/A</v>
      </c>
      <c r="C42" s="34">
        <f>VLOOKUP($A42,'職員別賃金改善明細書（別紙様式6別添1)'!$A$12:$AP$56,39,FALSE)</f>
        <v>0</v>
      </c>
      <c r="D42" s="33" t="str">
        <f>'賃金改善実績報告書（別紙様式6）'!$U$2</f>
        <v/>
      </c>
      <c r="E42" s="236" t="str">
        <f>一番最初に入力!$F$25</f>
        <v>令和</v>
      </c>
      <c r="F42" s="237">
        <f>一番最初に入力!$H$25</f>
        <v>4</v>
      </c>
    </row>
    <row r="43" spans="1:6" x14ac:dyDescent="0.4">
      <c r="A43" s="32">
        <v>42</v>
      </c>
      <c r="B43" s="33" t="e">
        <f>VLOOKUP($A43,'職員別賃金改善明細書（別紙様式6別添1)'!$A$82:$AP$126,2,FALSE)</f>
        <v>#N/A</v>
      </c>
      <c r="C43" s="34">
        <f>VLOOKUP($A43,'職員別賃金改善明細書（別紙様式6別添1)'!$A$12:$AP$56,39,FALSE)</f>
        <v>0</v>
      </c>
      <c r="D43" s="33" t="str">
        <f>'賃金改善実績報告書（別紙様式6）'!$U$2</f>
        <v/>
      </c>
      <c r="E43" s="236" t="str">
        <f>一番最初に入力!$F$25</f>
        <v>令和</v>
      </c>
      <c r="F43" s="237">
        <f>一番最初に入力!$H$25</f>
        <v>4</v>
      </c>
    </row>
    <row r="44" spans="1:6" x14ac:dyDescent="0.4">
      <c r="A44" s="32">
        <v>43</v>
      </c>
      <c r="B44" s="33" t="e">
        <f>VLOOKUP($A44,'職員別賃金改善明細書（別紙様式6別添1)'!$A$82:$AP$126,2,FALSE)</f>
        <v>#N/A</v>
      </c>
      <c r="C44" s="34">
        <f>VLOOKUP($A44,'職員別賃金改善明細書（別紙様式6別添1)'!$A$12:$AP$56,39,FALSE)</f>
        <v>0</v>
      </c>
      <c r="D44" s="33" t="str">
        <f>'賃金改善実績報告書（別紙様式6）'!$U$2</f>
        <v/>
      </c>
      <c r="E44" s="236" t="str">
        <f>一番最初に入力!$F$25</f>
        <v>令和</v>
      </c>
      <c r="F44" s="237">
        <f>一番最初に入力!$H$25</f>
        <v>4</v>
      </c>
    </row>
    <row r="45" spans="1:6" x14ac:dyDescent="0.4">
      <c r="A45" s="32">
        <v>44</v>
      </c>
      <c r="B45" s="33" t="e">
        <f>VLOOKUP($A45,'職員別賃金改善明細書（別紙様式6別添1)'!$A$82:$AP$126,2,FALSE)</f>
        <v>#N/A</v>
      </c>
      <c r="C45" s="34">
        <f>VLOOKUP($A45,'職員別賃金改善明細書（別紙様式6別添1)'!$A$12:$AP$56,39,FALSE)</f>
        <v>0</v>
      </c>
      <c r="D45" s="33" t="str">
        <f>'賃金改善実績報告書（別紙様式6）'!$U$2</f>
        <v/>
      </c>
      <c r="E45" s="236" t="str">
        <f>一番最初に入力!$F$25</f>
        <v>令和</v>
      </c>
      <c r="F45" s="237">
        <f>一番最初に入力!$H$25</f>
        <v>4</v>
      </c>
    </row>
    <row r="46" spans="1:6" x14ac:dyDescent="0.4">
      <c r="A46" s="32">
        <v>45</v>
      </c>
      <c r="B46" s="33" t="e">
        <f>VLOOKUP($A46,'職員別賃金改善明細書（別紙様式6別添1)'!$A$82:$AP$126,2,FALSE)</f>
        <v>#N/A</v>
      </c>
      <c r="C46" s="34">
        <f>VLOOKUP($A46,'職員別賃金改善明細書（別紙様式6別添1)'!$A$12:$AP$56,39,FALSE)</f>
        <v>0</v>
      </c>
      <c r="D46" s="33" t="str">
        <f>'賃金改善実績報告書（別紙様式6）'!$U$2</f>
        <v/>
      </c>
      <c r="E46" s="236" t="str">
        <f>一番最初に入力!$F$25</f>
        <v>令和</v>
      </c>
      <c r="F46" s="237">
        <f>一番最初に入力!$H$25</f>
        <v>4</v>
      </c>
    </row>
    <row r="47" spans="1:6" x14ac:dyDescent="0.4">
      <c r="A47" s="32">
        <v>46</v>
      </c>
      <c r="B47" s="33">
        <f>VLOOKUP($A47,'職員別賃金改善明細書（別紙様式6別添1)'!$A$82:$AP$126,2,FALSE)</f>
        <v>0</v>
      </c>
      <c r="C47" s="34" t="e">
        <f>VLOOKUP($A47,'職員別賃金改善明細書（別紙様式6別添1)'!$A$12:$AP$56,39,FALSE)</f>
        <v>#N/A</v>
      </c>
      <c r="D47" s="33" t="str">
        <f>'賃金改善実績報告書（別紙様式6）'!$U$2</f>
        <v/>
      </c>
      <c r="E47" s="236" t="str">
        <f>一番最初に入力!$F$25</f>
        <v>令和</v>
      </c>
      <c r="F47" s="237">
        <f>一番最初に入力!$H$25</f>
        <v>4</v>
      </c>
    </row>
    <row r="48" spans="1:6" x14ac:dyDescent="0.4">
      <c r="A48" s="32">
        <v>47</v>
      </c>
      <c r="B48" s="33">
        <f>VLOOKUP($A48,'職員別賃金改善明細書（別紙様式6別添1)'!$A$82:$AP$126,2,FALSE)</f>
        <v>0</v>
      </c>
      <c r="C48" s="34" t="e">
        <f>VLOOKUP($A48,'職員別賃金改善明細書（別紙様式6別添1)'!$A$12:$AP$56,39,FALSE)</f>
        <v>#N/A</v>
      </c>
      <c r="D48" s="33" t="str">
        <f>'賃金改善実績報告書（別紙様式6）'!$U$2</f>
        <v/>
      </c>
      <c r="E48" s="236" t="str">
        <f>一番最初に入力!$F$25</f>
        <v>令和</v>
      </c>
      <c r="F48" s="237">
        <f>一番最初に入力!$H$25</f>
        <v>4</v>
      </c>
    </row>
    <row r="49" spans="1:6" x14ac:dyDescent="0.4">
      <c r="A49" s="32">
        <v>48</v>
      </c>
      <c r="B49" s="33">
        <f>VLOOKUP($A49,'職員別賃金改善明細書（別紙様式6別添1)'!$A$82:$AP$126,2,FALSE)</f>
        <v>0</v>
      </c>
      <c r="C49" s="34" t="e">
        <f>VLOOKUP($A49,'職員別賃金改善明細書（別紙様式6別添1)'!$A$12:$AP$56,39,FALSE)</f>
        <v>#N/A</v>
      </c>
      <c r="D49" s="33" t="str">
        <f>'賃金改善実績報告書（別紙様式6）'!$U$2</f>
        <v/>
      </c>
      <c r="E49" s="236" t="str">
        <f>一番最初に入力!$F$25</f>
        <v>令和</v>
      </c>
      <c r="F49" s="237">
        <f>一番最初に入力!$H$25</f>
        <v>4</v>
      </c>
    </row>
    <row r="50" spans="1:6" x14ac:dyDescent="0.4">
      <c r="A50" s="32">
        <v>49</v>
      </c>
      <c r="B50" s="33">
        <f>VLOOKUP($A50,'職員別賃金改善明細書（別紙様式6別添1)'!$A$82:$AP$126,2,FALSE)</f>
        <v>0</v>
      </c>
      <c r="C50" s="34" t="e">
        <f>VLOOKUP($A50,'職員別賃金改善明細書（別紙様式6別添1)'!$A$12:$AP$56,39,FALSE)</f>
        <v>#N/A</v>
      </c>
      <c r="D50" s="33" t="str">
        <f>'賃金改善実績報告書（別紙様式6）'!$U$2</f>
        <v/>
      </c>
      <c r="E50" s="236" t="str">
        <f>一番最初に入力!$F$25</f>
        <v>令和</v>
      </c>
      <c r="F50" s="237">
        <f>一番最初に入力!$H$25</f>
        <v>4</v>
      </c>
    </row>
    <row r="51" spans="1:6" x14ac:dyDescent="0.4">
      <c r="A51" s="32">
        <v>50</v>
      </c>
      <c r="B51" s="33">
        <f>VLOOKUP($A51,'職員別賃金改善明細書（別紙様式6別添1)'!$A$82:$AP$126,2,FALSE)</f>
        <v>0</v>
      </c>
      <c r="C51" s="34" t="e">
        <f>VLOOKUP($A51,'職員別賃金改善明細書（別紙様式6別添1)'!$A$12:$AP$56,39,FALSE)</f>
        <v>#N/A</v>
      </c>
      <c r="D51" s="33" t="str">
        <f>'賃金改善実績報告書（別紙様式6）'!$U$2</f>
        <v/>
      </c>
      <c r="E51" s="236" t="str">
        <f>一番最初に入力!$F$25</f>
        <v>令和</v>
      </c>
      <c r="F51" s="237">
        <f>一番最初に入力!$H$25</f>
        <v>4</v>
      </c>
    </row>
    <row r="52" spans="1:6" x14ac:dyDescent="0.4">
      <c r="A52" s="32">
        <v>51</v>
      </c>
      <c r="B52" s="33">
        <f>VLOOKUP($A52,'職員別賃金改善明細書（別紙様式6別添1)'!$A$82:$AP$126,2,FALSE)</f>
        <v>0</v>
      </c>
      <c r="C52" s="34" t="e">
        <f>VLOOKUP($A52,'職員別賃金改善明細書（別紙様式6別添1)'!$A$12:$AP$56,39,FALSE)</f>
        <v>#N/A</v>
      </c>
      <c r="D52" s="33" t="str">
        <f>'賃金改善実績報告書（別紙様式6）'!$U$2</f>
        <v/>
      </c>
      <c r="E52" s="236" t="str">
        <f>一番最初に入力!$F$25</f>
        <v>令和</v>
      </c>
      <c r="F52" s="237">
        <f>一番最初に入力!$H$25</f>
        <v>4</v>
      </c>
    </row>
    <row r="53" spans="1:6" x14ac:dyDescent="0.4">
      <c r="A53" s="32">
        <v>52</v>
      </c>
      <c r="B53" s="33">
        <f>VLOOKUP($A53,'職員別賃金改善明細書（別紙様式6別添1)'!$A$82:$AP$126,2,FALSE)</f>
        <v>0</v>
      </c>
      <c r="C53" s="34" t="e">
        <f>VLOOKUP($A53,'職員別賃金改善明細書（別紙様式6別添1)'!$A$12:$AP$56,39,FALSE)</f>
        <v>#N/A</v>
      </c>
      <c r="D53" s="33" t="str">
        <f>'賃金改善実績報告書（別紙様式6）'!$U$2</f>
        <v/>
      </c>
      <c r="E53" s="236" t="str">
        <f>一番最初に入力!$F$25</f>
        <v>令和</v>
      </c>
      <c r="F53" s="237">
        <f>一番最初に入力!$H$25</f>
        <v>4</v>
      </c>
    </row>
    <row r="54" spans="1:6" x14ac:dyDescent="0.4">
      <c r="A54" s="32">
        <v>53</v>
      </c>
      <c r="B54" s="33">
        <f>VLOOKUP($A54,'職員別賃金改善明細書（別紙様式6別添1)'!$A$82:$AP$126,2,FALSE)</f>
        <v>0</v>
      </c>
      <c r="C54" s="34" t="e">
        <f>VLOOKUP($A54,'職員別賃金改善明細書（別紙様式6別添1)'!$A$12:$AP$56,39,FALSE)</f>
        <v>#N/A</v>
      </c>
      <c r="D54" s="33" t="str">
        <f>'賃金改善実績報告書（別紙様式6）'!$U$2</f>
        <v/>
      </c>
      <c r="E54" s="236" t="str">
        <f>一番最初に入力!$F$25</f>
        <v>令和</v>
      </c>
      <c r="F54" s="237">
        <f>一番最初に入力!$H$25</f>
        <v>4</v>
      </c>
    </row>
    <row r="55" spans="1:6" x14ac:dyDescent="0.4">
      <c r="A55" s="32">
        <v>54</v>
      </c>
      <c r="B55" s="33">
        <f>VLOOKUP($A55,'職員別賃金改善明細書（別紙様式6別添1)'!$A$82:$AP$126,2,FALSE)</f>
        <v>0</v>
      </c>
      <c r="C55" s="34" t="e">
        <f>VLOOKUP($A55,'職員別賃金改善明細書（別紙様式6別添1)'!$A$12:$AP$56,39,FALSE)</f>
        <v>#N/A</v>
      </c>
      <c r="D55" s="33" t="str">
        <f>'賃金改善実績報告書（別紙様式6）'!$U$2</f>
        <v/>
      </c>
      <c r="E55" s="236" t="str">
        <f>一番最初に入力!$F$25</f>
        <v>令和</v>
      </c>
      <c r="F55" s="237">
        <f>一番最初に入力!$H$25</f>
        <v>4</v>
      </c>
    </row>
    <row r="56" spans="1:6" x14ac:dyDescent="0.4">
      <c r="A56" s="32">
        <v>55</v>
      </c>
      <c r="B56" s="33">
        <f>VLOOKUP($A56,'職員別賃金改善明細書（別紙様式6別添1)'!$A$82:$AP$126,2,FALSE)</f>
        <v>0</v>
      </c>
      <c r="C56" s="34" t="e">
        <f>VLOOKUP($A56,'職員別賃金改善明細書（別紙様式6別添1)'!$A$12:$AP$56,39,FALSE)</f>
        <v>#N/A</v>
      </c>
      <c r="D56" s="33" t="str">
        <f>'賃金改善実績報告書（別紙様式6）'!$U$2</f>
        <v/>
      </c>
      <c r="E56" s="236" t="str">
        <f>一番最初に入力!$F$25</f>
        <v>令和</v>
      </c>
      <c r="F56" s="237">
        <f>一番最初に入力!$H$25</f>
        <v>4</v>
      </c>
    </row>
    <row r="57" spans="1:6" x14ac:dyDescent="0.4">
      <c r="A57" s="32">
        <v>56</v>
      </c>
      <c r="B57" s="33">
        <f>VLOOKUP($A57,'職員別賃金改善明細書（別紙様式6別添1)'!$A$82:$AP$126,2,FALSE)</f>
        <v>0</v>
      </c>
      <c r="C57" s="34" t="e">
        <f>VLOOKUP($A57,'職員別賃金改善明細書（別紙様式6別添1)'!$A$12:$AP$56,39,FALSE)</f>
        <v>#N/A</v>
      </c>
      <c r="D57" s="33" t="str">
        <f>'賃金改善実績報告書（別紙様式6）'!$U$2</f>
        <v/>
      </c>
      <c r="E57" s="236" t="str">
        <f>一番最初に入力!$F$25</f>
        <v>令和</v>
      </c>
      <c r="F57" s="237">
        <f>一番最初に入力!$H$25</f>
        <v>4</v>
      </c>
    </row>
    <row r="58" spans="1:6" x14ac:dyDescent="0.4">
      <c r="A58" s="32">
        <v>57</v>
      </c>
      <c r="B58" s="33">
        <f>VLOOKUP($A58,'職員別賃金改善明細書（別紙様式6別添1)'!$A$82:$AP$126,2,FALSE)</f>
        <v>0</v>
      </c>
      <c r="C58" s="34" t="e">
        <f>VLOOKUP($A58,'職員別賃金改善明細書（別紙様式6別添1)'!$A$12:$AP$56,39,FALSE)</f>
        <v>#N/A</v>
      </c>
      <c r="D58" s="33" t="str">
        <f>'賃金改善実績報告書（別紙様式6）'!$U$2</f>
        <v/>
      </c>
      <c r="E58" s="236" t="str">
        <f>一番最初に入力!$F$25</f>
        <v>令和</v>
      </c>
      <c r="F58" s="237">
        <f>一番最初に入力!$H$25</f>
        <v>4</v>
      </c>
    </row>
    <row r="59" spans="1:6" x14ac:dyDescent="0.4">
      <c r="A59" s="32">
        <v>58</v>
      </c>
      <c r="B59" s="33">
        <f>VLOOKUP($A59,'職員別賃金改善明細書（別紙様式6別添1)'!$A$82:$AP$126,2,FALSE)</f>
        <v>0</v>
      </c>
      <c r="C59" s="34" t="e">
        <f>VLOOKUP($A59,'職員別賃金改善明細書（別紙様式6別添1)'!$A$12:$AP$56,39,FALSE)</f>
        <v>#N/A</v>
      </c>
      <c r="D59" s="33" t="str">
        <f>'賃金改善実績報告書（別紙様式6）'!$U$2</f>
        <v/>
      </c>
      <c r="E59" s="236" t="str">
        <f>一番最初に入力!$F$25</f>
        <v>令和</v>
      </c>
      <c r="F59" s="237">
        <f>一番最初に入力!$H$25</f>
        <v>4</v>
      </c>
    </row>
    <row r="60" spans="1:6" x14ac:dyDescent="0.4">
      <c r="A60" s="32">
        <v>59</v>
      </c>
      <c r="B60" s="33">
        <f>VLOOKUP($A60,'職員別賃金改善明細書（別紙様式6別添1)'!$A$82:$AP$126,2,FALSE)</f>
        <v>0</v>
      </c>
      <c r="C60" s="34" t="e">
        <f>VLOOKUP($A60,'職員別賃金改善明細書（別紙様式6別添1)'!$A$12:$AP$56,39,FALSE)</f>
        <v>#N/A</v>
      </c>
      <c r="D60" s="33" t="str">
        <f>'賃金改善実績報告書（別紙様式6）'!$U$2</f>
        <v/>
      </c>
      <c r="E60" s="236" t="str">
        <f>一番最初に入力!$F$25</f>
        <v>令和</v>
      </c>
      <c r="F60" s="237">
        <f>一番最初に入力!$H$25</f>
        <v>4</v>
      </c>
    </row>
    <row r="61" spans="1:6" x14ac:dyDescent="0.4">
      <c r="A61" s="32">
        <v>60</v>
      </c>
      <c r="B61" s="33">
        <f>VLOOKUP($A61,'職員別賃金改善明細書（別紙様式6別添1)'!$A$82:$AP$126,2,FALSE)</f>
        <v>0</v>
      </c>
      <c r="C61" s="34" t="e">
        <f>VLOOKUP($A61,'職員別賃金改善明細書（別紙様式6別添1)'!$A$12:$AP$56,39,FALSE)</f>
        <v>#N/A</v>
      </c>
      <c r="D61" s="33" t="str">
        <f>'賃金改善実績報告書（別紙様式6）'!$U$2</f>
        <v/>
      </c>
      <c r="E61" s="236" t="str">
        <f>一番最初に入力!$F$25</f>
        <v>令和</v>
      </c>
      <c r="F61" s="237">
        <f>一番最初に入力!$H$25</f>
        <v>4</v>
      </c>
    </row>
  </sheetData>
  <phoneticPr fontId="5"/>
  <pageMargins left="0.70866141732283472" right="0.70866141732283472" top="0.74803149606299213" bottom="0.74803149606299213" header="0.31496062992125984" footer="0.31496062992125984"/>
  <pageSetup paperSize="9" scale="44"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H415"/>
  <sheetViews>
    <sheetView zoomScale="78" zoomScaleNormal="78" workbookViewId="0">
      <pane xSplit="3" ySplit="1" topLeftCell="D2" activePane="bottomRight" state="frozen"/>
      <selection pane="topRight"/>
      <selection pane="bottomLeft"/>
      <selection pane="bottomRight" activeCell="H1" sqref="A1:H1048576"/>
    </sheetView>
  </sheetViews>
  <sheetFormatPr defaultRowHeight="18.75" x14ac:dyDescent="0.15"/>
  <cols>
    <col min="1" max="1" width="11.875" style="286" hidden="1" customWidth="1"/>
    <col min="2" max="2" width="22.875" style="278" hidden="1" customWidth="1"/>
    <col min="3" max="3" width="49.375" style="278" hidden="1" customWidth="1"/>
    <col min="4" max="4" width="42.125" style="278" hidden="1" customWidth="1"/>
    <col min="5" max="5" width="37.75" style="278" hidden="1" customWidth="1"/>
    <col min="6" max="7" width="14.125" style="286" hidden="1" customWidth="1"/>
    <col min="8" max="8" width="9" style="278" hidden="1" customWidth="1"/>
    <col min="9" max="16384" width="9" style="278"/>
  </cols>
  <sheetData>
    <row r="1" spans="1:8" ht="21.75" customHeight="1" x14ac:dyDescent="0.15">
      <c r="A1" s="304" t="s">
        <v>493</v>
      </c>
      <c r="B1" s="305" t="s">
        <v>494</v>
      </c>
      <c r="C1" s="305" t="s">
        <v>47</v>
      </c>
      <c r="D1" s="305" t="s">
        <v>495</v>
      </c>
      <c r="E1" s="305" t="s">
        <v>496</v>
      </c>
      <c r="F1" s="306" t="s">
        <v>841</v>
      </c>
      <c r="G1" s="306" t="s">
        <v>842</v>
      </c>
    </row>
    <row r="2" spans="1:8" s="163" customFormat="1" x14ac:dyDescent="0.15">
      <c r="A2" s="344" t="s">
        <v>189</v>
      </c>
      <c r="B2" s="311" t="s">
        <v>1924</v>
      </c>
      <c r="C2" s="309" t="s">
        <v>190</v>
      </c>
      <c r="D2" s="279" t="s">
        <v>497</v>
      </c>
      <c r="E2" s="279" t="s">
        <v>498</v>
      </c>
      <c r="F2" s="174">
        <v>4</v>
      </c>
      <c r="G2" s="174">
        <v>2</v>
      </c>
      <c r="H2" s="175">
        <f>IFERROR(F2*40000*12+G2*5000*12,"")</f>
        <v>2040000</v>
      </c>
    </row>
    <row r="3" spans="1:8" s="163" customFormat="1" x14ac:dyDescent="0.15">
      <c r="A3" s="345" t="s">
        <v>197</v>
      </c>
      <c r="B3" s="311" t="s">
        <v>1924</v>
      </c>
      <c r="C3" s="310" t="s">
        <v>198</v>
      </c>
      <c r="D3" s="282" t="s">
        <v>499</v>
      </c>
      <c r="E3" s="282" t="s">
        <v>500</v>
      </c>
      <c r="F3" s="174">
        <v>5</v>
      </c>
      <c r="G3" s="174">
        <v>3</v>
      </c>
      <c r="H3" s="175">
        <f t="shared" ref="H3:H66" si="0">IFERROR(F3*40000*12+G3*5000*12,"")</f>
        <v>2580000</v>
      </c>
    </row>
    <row r="4" spans="1:8" s="163" customFormat="1" x14ac:dyDescent="0.15">
      <c r="A4" s="345" t="s">
        <v>207</v>
      </c>
      <c r="B4" s="311" t="s">
        <v>1924</v>
      </c>
      <c r="C4" s="310" t="s">
        <v>208</v>
      </c>
      <c r="D4" s="282" t="s">
        <v>503</v>
      </c>
      <c r="E4" s="282" t="s">
        <v>504</v>
      </c>
      <c r="F4" s="174">
        <v>7</v>
      </c>
      <c r="G4" s="174">
        <v>4</v>
      </c>
      <c r="H4" s="175">
        <f t="shared" si="0"/>
        <v>3600000</v>
      </c>
    </row>
    <row r="5" spans="1:8" s="163" customFormat="1" x14ac:dyDescent="0.15">
      <c r="A5" s="345" t="s">
        <v>211</v>
      </c>
      <c r="B5" s="311" t="s">
        <v>1924</v>
      </c>
      <c r="C5" s="310" t="s">
        <v>212</v>
      </c>
      <c r="D5" s="282" t="s">
        <v>505</v>
      </c>
      <c r="E5" s="282" t="s">
        <v>506</v>
      </c>
      <c r="F5" s="174">
        <v>6</v>
      </c>
      <c r="G5" s="174">
        <v>4</v>
      </c>
      <c r="H5" s="175">
        <f t="shared" si="0"/>
        <v>3120000</v>
      </c>
    </row>
    <row r="6" spans="1:8" s="163" customFormat="1" x14ac:dyDescent="0.15">
      <c r="A6" s="345" t="s">
        <v>218</v>
      </c>
      <c r="B6" s="311" t="s">
        <v>1924</v>
      </c>
      <c r="C6" s="310" t="s">
        <v>219</v>
      </c>
      <c r="D6" s="282" t="s">
        <v>505</v>
      </c>
      <c r="E6" s="282" t="s">
        <v>506</v>
      </c>
      <c r="F6" s="174">
        <v>6</v>
      </c>
      <c r="G6" s="174">
        <v>3</v>
      </c>
      <c r="H6" s="175">
        <f t="shared" si="0"/>
        <v>3060000</v>
      </c>
    </row>
    <row r="7" spans="1:8" s="163" customFormat="1" x14ac:dyDescent="0.15">
      <c r="A7" s="345" t="s">
        <v>224</v>
      </c>
      <c r="B7" s="311" t="s">
        <v>1924</v>
      </c>
      <c r="C7" s="310" t="s">
        <v>225</v>
      </c>
      <c r="D7" s="282" t="s">
        <v>497</v>
      </c>
      <c r="E7" s="282" t="s">
        <v>498</v>
      </c>
      <c r="F7" s="174">
        <v>4</v>
      </c>
      <c r="G7" s="174">
        <v>3</v>
      </c>
      <c r="H7" s="175">
        <f t="shared" si="0"/>
        <v>2100000</v>
      </c>
    </row>
    <row r="8" spans="1:8" s="163" customFormat="1" x14ac:dyDescent="0.15">
      <c r="A8" s="345" t="s">
        <v>229</v>
      </c>
      <c r="B8" s="311" t="s">
        <v>1924</v>
      </c>
      <c r="C8" s="310" t="s">
        <v>230</v>
      </c>
      <c r="D8" s="282" t="s">
        <v>507</v>
      </c>
      <c r="E8" s="282" t="s">
        <v>508</v>
      </c>
      <c r="F8" s="174"/>
      <c r="G8" s="174"/>
      <c r="H8" s="175">
        <f t="shared" si="0"/>
        <v>0</v>
      </c>
    </row>
    <row r="9" spans="1:8" s="163" customFormat="1" x14ac:dyDescent="0.15">
      <c r="A9" s="345" t="s">
        <v>234</v>
      </c>
      <c r="B9" s="311" t="s">
        <v>1924</v>
      </c>
      <c r="C9" s="310" t="s">
        <v>235</v>
      </c>
      <c r="D9" s="282" t="s">
        <v>509</v>
      </c>
      <c r="E9" s="282" t="s">
        <v>510</v>
      </c>
      <c r="F9" s="174">
        <v>4</v>
      </c>
      <c r="G9" s="174">
        <v>2</v>
      </c>
      <c r="H9" s="175">
        <f t="shared" si="0"/>
        <v>2040000</v>
      </c>
    </row>
    <row r="10" spans="1:8" s="163" customFormat="1" x14ac:dyDescent="0.15">
      <c r="A10" s="345" t="s">
        <v>238</v>
      </c>
      <c r="B10" s="311" t="s">
        <v>1924</v>
      </c>
      <c r="C10" s="310" t="s">
        <v>239</v>
      </c>
      <c r="D10" s="282" t="s">
        <v>505</v>
      </c>
      <c r="E10" s="282" t="s">
        <v>506</v>
      </c>
      <c r="F10" s="174">
        <v>7</v>
      </c>
      <c r="G10" s="174">
        <v>4</v>
      </c>
      <c r="H10" s="175">
        <f t="shared" si="0"/>
        <v>3600000</v>
      </c>
    </row>
    <row r="11" spans="1:8" s="163" customFormat="1" x14ac:dyDescent="0.15">
      <c r="A11" s="345" t="s">
        <v>242</v>
      </c>
      <c r="B11" s="311" t="s">
        <v>1924</v>
      </c>
      <c r="C11" s="310" t="s">
        <v>243</v>
      </c>
      <c r="D11" s="282" t="s">
        <v>511</v>
      </c>
      <c r="E11" s="282" t="s">
        <v>512</v>
      </c>
      <c r="F11" s="174">
        <v>6</v>
      </c>
      <c r="G11" s="174">
        <v>3</v>
      </c>
      <c r="H11" s="175">
        <f t="shared" si="0"/>
        <v>3060000</v>
      </c>
    </row>
    <row r="12" spans="1:8" s="163" customFormat="1" x14ac:dyDescent="0.15">
      <c r="A12" s="345" t="s">
        <v>248</v>
      </c>
      <c r="B12" s="311" t="s">
        <v>1924</v>
      </c>
      <c r="C12" s="310" t="s">
        <v>249</v>
      </c>
      <c r="D12" s="282" t="s">
        <v>513</v>
      </c>
      <c r="E12" s="282" t="s">
        <v>514</v>
      </c>
      <c r="F12" s="174">
        <v>4</v>
      </c>
      <c r="G12" s="174">
        <v>2</v>
      </c>
      <c r="H12" s="175">
        <f t="shared" si="0"/>
        <v>2040000</v>
      </c>
    </row>
    <row r="13" spans="1:8" s="163" customFormat="1" x14ac:dyDescent="0.15">
      <c r="A13" s="345" t="s">
        <v>254</v>
      </c>
      <c r="B13" s="311" t="s">
        <v>1924</v>
      </c>
      <c r="C13" s="310" t="s">
        <v>255</v>
      </c>
      <c r="D13" s="282" t="s">
        <v>515</v>
      </c>
      <c r="E13" s="282" t="s">
        <v>516</v>
      </c>
      <c r="F13" s="174">
        <v>4</v>
      </c>
      <c r="G13" s="174">
        <v>2</v>
      </c>
      <c r="H13" s="175">
        <f t="shared" si="0"/>
        <v>2040000</v>
      </c>
    </row>
    <row r="14" spans="1:8" s="163" customFormat="1" x14ac:dyDescent="0.15">
      <c r="A14" s="345" t="s">
        <v>260</v>
      </c>
      <c r="B14" s="311" t="s">
        <v>1924</v>
      </c>
      <c r="C14" s="310" t="s">
        <v>261</v>
      </c>
      <c r="D14" s="282" t="s">
        <v>517</v>
      </c>
      <c r="E14" s="282" t="s">
        <v>518</v>
      </c>
      <c r="F14" s="174">
        <v>5</v>
      </c>
      <c r="G14" s="174">
        <v>3</v>
      </c>
      <c r="H14" s="175">
        <f t="shared" si="0"/>
        <v>2580000</v>
      </c>
    </row>
    <row r="15" spans="1:8" s="163" customFormat="1" x14ac:dyDescent="0.15">
      <c r="A15" s="345" t="s">
        <v>265</v>
      </c>
      <c r="B15" s="311" t="s">
        <v>1924</v>
      </c>
      <c r="C15" s="310" t="s">
        <v>266</v>
      </c>
      <c r="D15" s="282" t="s">
        <v>519</v>
      </c>
      <c r="E15" s="282" t="s">
        <v>520</v>
      </c>
      <c r="F15" s="174">
        <v>7</v>
      </c>
      <c r="G15" s="174">
        <v>4</v>
      </c>
      <c r="H15" s="175">
        <f t="shared" si="0"/>
        <v>3600000</v>
      </c>
    </row>
    <row r="16" spans="1:8" s="163" customFormat="1" x14ac:dyDescent="0.15">
      <c r="A16" s="345" t="s">
        <v>269</v>
      </c>
      <c r="B16" s="311" t="s">
        <v>1924</v>
      </c>
      <c r="C16" s="310" t="s">
        <v>1925</v>
      </c>
      <c r="D16" s="282" t="s">
        <v>521</v>
      </c>
      <c r="E16" s="282" t="s">
        <v>522</v>
      </c>
      <c r="F16" s="174">
        <v>3</v>
      </c>
      <c r="G16" s="174">
        <v>2</v>
      </c>
      <c r="H16" s="175">
        <f t="shared" si="0"/>
        <v>1560000</v>
      </c>
    </row>
    <row r="17" spans="1:8" s="163" customFormat="1" x14ac:dyDescent="0.15">
      <c r="A17" s="345" t="s">
        <v>273</v>
      </c>
      <c r="B17" s="311" t="s">
        <v>1924</v>
      </c>
      <c r="C17" s="310" t="s">
        <v>1926</v>
      </c>
      <c r="D17" s="282" t="s">
        <v>523</v>
      </c>
      <c r="E17" s="282" t="s">
        <v>524</v>
      </c>
      <c r="F17" s="174">
        <v>5</v>
      </c>
      <c r="G17" s="174">
        <v>3</v>
      </c>
      <c r="H17" s="175">
        <f t="shared" si="0"/>
        <v>2580000</v>
      </c>
    </row>
    <row r="18" spans="1:8" s="163" customFormat="1" x14ac:dyDescent="0.15">
      <c r="A18" s="345" t="s">
        <v>279</v>
      </c>
      <c r="B18" s="311" t="s">
        <v>1924</v>
      </c>
      <c r="C18" s="310" t="s">
        <v>1927</v>
      </c>
      <c r="D18" s="282" t="s">
        <v>1211</v>
      </c>
      <c r="E18" s="282" t="s">
        <v>525</v>
      </c>
      <c r="F18" s="174">
        <v>4</v>
      </c>
      <c r="G18" s="174">
        <v>3</v>
      </c>
      <c r="H18" s="175">
        <f t="shared" si="0"/>
        <v>2100000</v>
      </c>
    </row>
    <row r="19" spans="1:8" s="163" customFormat="1" x14ac:dyDescent="0.15">
      <c r="A19" s="345" t="s">
        <v>285</v>
      </c>
      <c r="B19" s="311" t="s">
        <v>1924</v>
      </c>
      <c r="C19" s="310" t="s">
        <v>286</v>
      </c>
      <c r="D19" s="282" t="s">
        <v>1928</v>
      </c>
      <c r="E19" s="282" t="s">
        <v>527</v>
      </c>
      <c r="F19" s="174">
        <v>4</v>
      </c>
      <c r="G19" s="174">
        <v>3</v>
      </c>
      <c r="H19" s="175">
        <f t="shared" si="0"/>
        <v>2100000</v>
      </c>
    </row>
    <row r="20" spans="1:8" s="163" customFormat="1" x14ac:dyDescent="0.15">
      <c r="A20" s="345" t="s">
        <v>290</v>
      </c>
      <c r="B20" s="311" t="s">
        <v>1924</v>
      </c>
      <c r="C20" s="310" t="s">
        <v>291</v>
      </c>
      <c r="D20" s="282" t="s">
        <v>528</v>
      </c>
      <c r="E20" s="282" t="s">
        <v>529</v>
      </c>
      <c r="F20" s="174">
        <v>4</v>
      </c>
      <c r="G20" s="174">
        <v>2</v>
      </c>
      <c r="H20" s="175">
        <f t="shared" si="0"/>
        <v>2040000</v>
      </c>
    </row>
    <row r="21" spans="1:8" s="163" customFormat="1" x14ac:dyDescent="0.15">
      <c r="A21" s="345" t="s">
        <v>294</v>
      </c>
      <c r="B21" s="311" t="s">
        <v>1924</v>
      </c>
      <c r="C21" s="310" t="s">
        <v>295</v>
      </c>
      <c r="D21" s="282" t="s">
        <v>530</v>
      </c>
      <c r="E21" s="282" t="s">
        <v>531</v>
      </c>
      <c r="F21" s="174">
        <v>3</v>
      </c>
      <c r="G21" s="174">
        <v>2</v>
      </c>
      <c r="H21" s="175">
        <f t="shared" si="0"/>
        <v>1560000</v>
      </c>
    </row>
    <row r="22" spans="1:8" s="163" customFormat="1" x14ac:dyDescent="0.15">
      <c r="A22" s="345" t="s">
        <v>301</v>
      </c>
      <c r="B22" s="311" t="s">
        <v>1924</v>
      </c>
      <c r="C22" s="310" t="s">
        <v>302</v>
      </c>
      <c r="D22" s="282" t="s">
        <v>532</v>
      </c>
      <c r="E22" s="282" t="s">
        <v>533</v>
      </c>
      <c r="F22" s="174">
        <v>4</v>
      </c>
      <c r="G22" s="174">
        <v>2</v>
      </c>
      <c r="H22" s="175">
        <f t="shared" si="0"/>
        <v>2040000</v>
      </c>
    </row>
    <row r="23" spans="1:8" s="163" customFormat="1" x14ac:dyDescent="0.15">
      <c r="A23" s="345" t="s">
        <v>309</v>
      </c>
      <c r="B23" s="311" t="s">
        <v>1924</v>
      </c>
      <c r="C23" s="310" t="s">
        <v>1929</v>
      </c>
      <c r="D23" s="282" t="s">
        <v>534</v>
      </c>
      <c r="E23" s="282" t="s">
        <v>529</v>
      </c>
      <c r="F23" s="174">
        <v>4</v>
      </c>
      <c r="G23" s="174">
        <v>2</v>
      </c>
      <c r="H23" s="175">
        <f t="shared" si="0"/>
        <v>2040000</v>
      </c>
    </row>
    <row r="24" spans="1:8" s="163" customFormat="1" x14ac:dyDescent="0.15">
      <c r="A24" s="345" t="s">
        <v>316</v>
      </c>
      <c r="B24" s="311" t="s">
        <v>1924</v>
      </c>
      <c r="C24" s="310" t="s">
        <v>317</v>
      </c>
      <c r="D24" s="282" t="s">
        <v>535</v>
      </c>
      <c r="E24" s="282" t="s">
        <v>536</v>
      </c>
      <c r="F24" s="174">
        <v>5</v>
      </c>
      <c r="G24" s="174">
        <v>3</v>
      </c>
      <c r="H24" s="175">
        <f t="shared" si="0"/>
        <v>2580000</v>
      </c>
    </row>
    <row r="25" spans="1:8" s="163" customFormat="1" x14ac:dyDescent="0.15">
      <c r="A25" s="345" t="s">
        <v>326</v>
      </c>
      <c r="B25" s="311" t="s">
        <v>1924</v>
      </c>
      <c r="C25" s="310" t="s">
        <v>1930</v>
      </c>
      <c r="D25" s="282" t="s">
        <v>537</v>
      </c>
      <c r="E25" s="282" t="s">
        <v>1931</v>
      </c>
      <c r="F25" s="174">
        <v>5</v>
      </c>
      <c r="G25" s="174">
        <v>3</v>
      </c>
      <c r="H25" s="175">
        <f t="shared" si="0"/>
        <v>2580000</v>
      </c>
    </row>
    <row r="26" spans="1:8" s="163" customFormat="1" x14ac:dyDescent="0.15">
      <c r="A26" s="345" t="s">
        <v>1089</v>
      </c>
      <c r="B26" s="311" t="s">
        <v>1924</v>
      </c>
      <c r="C26" s="310" t="s">
        <v>1932</v>
      </c>
      <c r="D26" s="282" t="s">
        <v>1212</v>
      </c>
      <c r="E26" s="282" t="s">
        <v>1933</v>
      </c>
      <c r="F26" s="174">
        <v>3</v>
      </c>
      <c r="G26" s="174">
        <v>2</v>
      </c>
      <c r="H26" s="175">
        <f t="shared" si="0"/>
        <v>1560000</v>
      </c>
    </row>
    <row r="27" spans="1:8" s="163" customFormat="1" x14ac:dyDescent="0.15">
      <c r="A27" s="345" t="s">
        <v>191</v>
      </c>
      <c r="B27" s="311" t="s">
        <v>1924</v>
      </c>
      <c r="C27" s="310" t="s">
        <v>192</v>
      </c>
      <c r="D27" s="282" t="s">
        <v>895</v>
      </c>
      <c r="E27" s="282" t="s">
        <v>538</v>
      </c>
      <c r="F27" s="174">
        <v>6</v>
      </c>
      <c r="G27" s="174">
        <v>3</v>
      </c>
      <c r="H27" s="175">
        <f t="shared" si="0"/>
        <v>3060000</v>
      </c>
    </row>
    <row r="28" spans="1:8" s="163" customFormat="1" x14ac:dyDescent="0.15">
      <c r="A28" s="345" t="s">
        <v>199</v>
      </c>
      <c r="B28" s="311" t="s">
        <v>1924</v>
      </c>
      <c r="C28" s="310" t="s">
        <v>200</v>
      </c>
      <c r="D28" s="282" t="s">
        <v>539</v>
      </c>
      <c r="E28" s="282" t="s">
        <v>540</v>
      </c>
      <c r="F28" s="174">
        <v>5</v>
      </c>
      <c r="G28" s="174">
        <v>3</v>
      </c>
      <c r="H28" s="175">
        <f t="shared" si="0"/>
        <v>2580000</v>
      </c>
    </row>
    <row r="29" spans="1:8" s="163" customFormat="1" x14ac:dyDescent="0.15">
      <c r="A29" s="345" t="s">
        <v>205</v>
      </c>
      <c r="B29" s="311" t="s">
        <v>1924</v>
      </c>
      <c r="C29" s="310" t="s">
        <v>206</v>
      </c>
      <c r="D29" s="282" t="s">
        <v>503</v>
      </c>
      <c r="E29" s="282" t="s">
        <v>504</v>
      </c>
      <c r="F29" s="174">
        <v>5</v>
      </c>
      <c r="G29" s="174">
        <v>3</v>
      </c>
      <c r="H29" s="175">
        <f t="shared" si="0"/>
        <v>2580000</v>
      </c>
    </row>
    <row r="30" spans="1:8" s="163" customFormat="1" x14ac:dyDescent="0.15">
      <c r="A30" s="345" t="s">
        <v>213</v>
      </c>
      <c r="B30" s="311" t="s">
        <v>1924</v>
      </c>
      <c r="C30" s="310" t="s">
        <v>214</v>
      </c>
      <c r="D30" s="282" t="s">
        <v>542</v>
      </c>
      <c r="E30" s="282" t="s">
        <v>543</v>
      </c>
      <c r="F30" s="174">
        <v>7</v>
      </c>
      <c r="G30" s="174">
        <v>4</v>
      </c>
      <c r="H30" s="175">
        <f t="shared" si="0"/>
        <v>3600000</v>
      </c>
    </row>
    <row r="31" spans="1:8" s="163" customFormat="1" x14ac:dyDescent="0.15">
      <c r="A31" s="345" t="s">
        <v>220</v>
      </c>
      <c r="B31" s="311" t="s">
        <v>1924</v>
      </c>
      <c r="C31" s="310" t="s">
        <v>221</v>
      </c>
      <c r="D31" s="282" t="s">
        <v>544</v>
      </c>
      <c r="E31" s="282" t="s">
        <v>545</v>
      </c>
      <c r="F31" s="174"/>
      <c r="G31" s="174"/>
      <c r="H31" s="175">
        <f t="shared" si="0"/>
        <v>0</v>
      </c>
    </row>
    <row r="32" spans="1:8" s="163" customFormat="1" x14ac:dyDescent="0.15">
      <c r="A32" s="345" t="s">
        <v>236</v>
      </c>
      <c r="B32" s="311" t="s">
        <v>1924</v>
      </c>
      <c r="C32" s="310" t="s">
        <v>237</v>
      </c>
      <c r="D32" s="282" t="s">
        <v>546</v>
      </c>
      <c r="E32" s="282" t="s">
        <v>547</v>
      </c>
      <c r="F32" s="174">
        <v>6</v>
      </c>
      <c r="G32" s="174">
        <v>4</v>
      </c>
      <c r="H32" s="175">
        <f t="shared" si="0"/>
        <v>3120000</v>
      </c>
    </row>
    <row r="33" spans="1:8" s="163" customFormat="1" x14ac:dyDescent="0.15">
      <c r="A33" s="345" t="s">
        <v>240</v>
      </c>
      <c r="B33" s="311" t="s">
        <v>1924</v>
      </c>
      <c r="C33" s="310" t="s">
        <v>241</v>
      </c>
      <c r="D33" s="282" t="s">
        <v>548</v>
      </c>
      <c r="E33" s="282" t="s">
        <v>549</v>
      </c>
      <c r="F33" s="174">
        <v>5</v>
      </c>
      <c r="G33" s="174">
        <v>3</v>
      </c>
      <c r="H33" s="175">
        <f t="shared" si="0"/>
        <v>2580000</v>
      </c>
    </row>
    <row r="34" spans="1:8" s="163" customFormat="1" x14ac:dyDescent="0.15">
      <c r="A34" s="345" t="s">
        <v>244</v>
      </c>
      <c r="B34" s="311" t="s">
        <v>1924</v>
      </c>
      <c r="C34" s="310" t="s">
        <v>245</v>
      </c>
      <c r="D34" s="282" t="s">
        <v>550</v>
      </c>
      <c r="E34" s="282" t="s">
        <v>551</v>
      </c>
      <c r="F34" s="174"/>
      <c r="G34" s="174"/>
      <c r="H34" s="175">
        <f t="shared" si="0"/>
        <v>0</v>
      </c>
    </row>
    <row r="35" spans="1:8" s="163" customFormat="1" x14ac:dyDescent="0.15">
      <c r="A35" s="345" t="s">
        <v>250</v>
      </c>
      <c r="B35" s="311" t="s">
        <v>1924</v>
      </c>
      <c r="C35" s="310" t="s">
        <v>251</v>
      </c>
      <c r="D35" s="282" t="s">
        <v>552</v>
      </c>
      <c r="E35" s="282" t="s">
        <v>553</v>
      </c>
      <c r="F35" s="174">
        <v>5</v>
      </c>
      <c r="G35" s="174">
        <v>3</v>
      </c>
      <c r="H35" s="175">
        <f t="shared" si="0"/>
        <v>2580000</v>
      </c>
    </row>
    <row r="36" spans="1:8" s="163" customFormat="1" x14ac:dyDescent="0.15">
      <c r="A36" s="345" t="s">
        <v>262</v>
      </c>
      <c r="B36" s="311" t="s">
        <v>1924</v>
      </c>
      <c r="C36" s="310" t="s">
        <v>263</v>
      </c>
      <c r="D36" s="282" t="s">
        <v>556</v>
      </c>
      <c r="E36" s="282" t="s">
        <v>557</v>
      </c>
      <c r="F36" s="174">
        <v>6</v>
      </c>
      <c r="G36" s="174">
        <v>4</v>
      </c>
      <c r="H36" s="175">
        <f t="shared" si="0"/>
        <v>3120000</v>
      </c>
    </row>
    <row r="37" spans="1:8" s="163" customFormat="1" x14ac:dyDescent="0.15">
      <c r="A37" s="345" t="s">
        <v>267</v>
      </c>
      <c r="B37" s="311" t="s">
        <v>1924</v>
      </c>
      <c r="C37" s="310" t="s">
        <v>268</v>
      </c>
      <c r="D37" s="282" t="s">
        <v>558</v>
      </c>
      <c r="E37" s="282" t="s">
        <v>559</v>
      </c>
      <c r="F37" s="174">
        <v>6</v>
      </c>
      <c r="G37" s="174">
        <v>4</v>
      </c>
      <c r="H37" s="175">
        <f t="shared" si="0"/>
        <v>3120000</v>
      </c>
    </row>
    <row r="38" spans="1:8" s="163" customFormat="1" x14ac:dyDescent="0.15">
      <c r="A38" s="345" t="s">
        <v>271</v>
      </c>
      <c r="B38" s="311" t="s">
        <v>1924</v>
      </c>
      <c r="C38" s="310" t="s">
        <v>272</v>
      </c>
      <c r="D38" s="282" t="s">
        <v>1934</v>
      </c>
      <c r="E38" s="282" t="s">
        <v>560</v>
      </c>
      <c r="F38" s="174"/>
      <c r="G38" s="174"/>
      <c r="H38" s="175">
        <f t="shared" si="0"/>
        <v>0</v>
      </c>
    </row>
    <row r="39" spans="1:8" s="163" customFormat="1" x14ac:dyDescent="0.15">
      <c r="A39" s="345" t="s">
        <v>275</v>
      </c>
      <c r="B39" s="311" t="s">
        <v>1924</v>
      </c>
      <c r="C39" s="310" t="s">
        <v>276</v>
      </c>
      <c r="D39" s="282" t="s">
        <v>521</v>
      </c>
      <c r="E39" s="282" t="s">
        <v>522</v>
      </c>
      <c r="F39" s="174">
        <v>7</v>
      </c>
      <c r="G39" s="174">
        <v>4</v>
      </c>
      <c r="H39" s="175">
        <f t="shared" si="0"/>
        <v>3600000</v>
      </c>
    </row>
    <row r="40" spans="1:8" s="163" customFormat="1" x14ac:dyDescent="0.15">
      <c r="A40" s="345" t="s">
        <v>281</v>
      </c>
      <c r="B40" s="311" t="s">
        <v>1924</v>
      </c>
      <c r="C40" s="310" t="s">
        <v>282</v>
      </c>
      <c r="D40" s="282" t="s">
        <v>556</v>
      </c>
      <c r="E40" s="282" t="s">
        <v>557</v>
      </c>
      <c r="F40" s="174">
        <v>6</v>
      </c>
      <c r="G40" s="174">
        <v>4</v>
      </c>
      <c r="H40" s="175">
        <f t="shared" si="0"/>
        <v>3120000</v>
      </c>
    </row>
    <row r="41" spans="1:8" s="163" customFormat="1" x14ac:dyDescent="0.15">
      <c r="A41" s="345" t="s">
        <v>283</v>
      </c>
      <c r="B41" s="311" t="s">
        <v>1924</v>
      </c>
      <c r="C41" s="310" t="s">
        <v>284</v>
      </c>
      <c r="D41" s="282" t="s">
        <v>556</v>
      </c>
      <c r="E41" s="282" t="s">
        <v>557</v>
      </c>
      <c r="F41" s="174">
        <v>5</v>
      </c>
      <c r="G41" s="174">
        <v>3</v>
      </c>
      <c r="H41" s="175">
        <f t="shared" si="0"/>
        <v>2580000</v>
      </c>
    </row>
    <row r="42" spans="1:8" s="163" customFormat="1" x14ac:dyDescent="0.15">
      <c r="A42" s="345" t="s">
        <v>287</v>
      </c>
      <c r="B42" s="311" t="s">
        <v>1924</v>
      </c>
      <c r="C42" s="310" t="s">
        <v>1935</v>
      </c>
      <c r="D42" s="282" t="s">
        <v>561</v>
      </c>
      <c r="E42" s="282" t="s">
        <v>1936</v>
      </c>
      <c r="F42" s="174">
        <v>6</v>
      </c>
      <c r="G42" s="174">
        <v>4</v>
      </c>
      <c r="H42" s="175">
        <f t="shared" si="0"/>
        <v>3120000</v>
      </c>
    </row>
    <row r="43" spans="1:8" s="163" customFormat="1" x14ac:dyDescent="0.15">
      <c r="A43" s="345" t="s">
        <v>292</v>
      </c>
      <c r="B43" s="311" t="s">
        <v>1924</v>
      </c>
      <c r="C43" s="310" t="s">
        <v>1937</v>
      </c>
      <c r="D43" s="282" t="s">
        <v>562</v>
      </c>
      <c r="E43" s="282" t="s">
        <v>563</v>
      </c>
      <c r="F43" s="174">
        <v>4</v>
      </c>
      <c r="G43" s="174">
        <v>3</v>
      </c>
      <c r="H43" s="175">
        <f t="shared" si="0"/>
        <v>2100000</v>
      </c>
    </row>
    <row r="44" spans="1:8" s="163" customFormat="1" x14ac:dyDescent="0.15">
      <c r="A44" s="345" t="s">
        <v>296</v>
      </c>
      <c r="B44" s="311" t="s">
        <v>1924</v>
      </c>
      <c r="C44" s="310" t="s">
        <v>1938</v>
      </c>
      <c r="D44" s="282" t="s">
        <v>501</v>
      </c>
      <c r="E44" s="282" t="s">
        <v>502</v>
      </c>
      <c r="F44" s="174">
        <v>6</v>
      </c>
      <c r="G44" s="174">
        <v>4</v>
      </c>
      <c r="H44" s="175">
        <f t="shared" si="0"/>
        <v>3120000</v>
      </c>
    </row>
    <row r="45" spans="1:8" s="163" customFormat="1" x14ac:dyDescent="0.15">
      <c r="A45" s="345" t="s">
        <v>303</v>
      </c>
      <c r="B45" s="311" t="s">
        <v>1924</v>
      </c>
      <c r="C45" s="310" t="s">
        <v>1939</v>
      </c>
      <c r="D45" s="282" t="s">
        <v>556</v>
      </c>
      <c r="E45" s="282" t="s">
        <v>557</v>
      </c>
      <c r="F45" s="174">
        <v>6</v>
      </c>
      <c r="G45" s="174">
        <v>3</v>
      </c>
      <c r="H45" s="175">
        <f t="shared" si="0"/>
        <v>3060000</v>
      </c>
    </row>
    <row r="46" spans="1:8" s="163" customFormat="1" x14ac:dyDescent="0.15">
      <c r="A46" s="345" t="s">
        <v>305</v>
      </c>
      <c r="B46" s="311" t="s">
        <v>1924</v>
      </c>
      <c r="C46" s="310" t="s">
        <v>306</v>
      </c>
      <c r="D46" s="282" t="s">
        <v>542</v>
      </c>
      <c r="E46" s="282" t="s">
        <v>543</v>
      </c>
      <c r="F46" s="174">
        <v>5</v>
      </c>
      <c r="G46" s="174">
        <v>3</v>
      </c>
      <c r="H46" s="175">
        <f t="shared" si="0"/>
        <v>2580000</v>
      </c>
    </row>
    <row r="47" spans="1:8" s="163" customFormat="1" x14ac:dyDescent="0.15">
      <c r="A47" s="345" t="s">
        <v>311</v>
      </c>
      <c r="B47" s="311" t="s">
        <v>1924</v>
      </c>
      <c r="C47" s="310" t="s">
        <v>1210</v>
      </c>
      <c r="D47" s="282" t="s">
        <v>896</v>
      </c>
      <c r="E47" s="282" t="s">
        <v>564</v>
      </c>
      <c r="F47" s="174">
        <v>6</v>
      </c>
      <c r="G47" s="174">
        <v>3</v>
      </c>
      <c r="H47" s="175">
        <f t="shared" si="0"/>
        <v>3060000</v>
      </c>
    </row>
    <row r="48" spans="1:8" s="163" customFormat="1" x14ac:dyDescent="0.15">
      <c r="A48" s="345" t="s">
        <v>318</v>
      </c>
      <c r="B48" s="311" t="s">
        <v>1924</v>
      </c>
      <c r="C48" s="310" t="s">
        <v>319</v>
      </c>
      <c r="D48" s="282" t="s">
        <v>561</v>
      </c>
      <c r="E48" s="282" t="s">
        <v>1936</v>
      </c>
      <c r="F48" s="174">
        <v>6</v>
      </c>
      <c r="G48" s="174">
        <v>3</v>
      </c>
      <c r="H48" s="175">
        <f t="shared" si="0"/>
        <v>3060000</v>
      </c>
    </row>
    <row r="49" spans="1:8" s="163" customFormat="1" x14ac:dyDescent="0.15">
      <c r="A49" s="345" t="s">
        <v>322</v>
      </c>
      <c r="B49" s="311" t="s">
        <v>1924</v>
      </c>
      <c r="C49" s="310" t="s">
        <v>323</v>
      </c>
      <c r="D49" s="282" t="s">
        <v>1940</v>
      </c>
      <c r="E49" s="282" t="s">
        <v>1941</v>
      </c>
      <c r="F49" s="174"/>
      <c r="G49" s="174"/>
      <c r="H49" s="175">
        <f t="shared" si="0"/>
        <v>0</v>
      </c>
    </row>
    <row r="50" spans="1:8" s="163" customFormat="1" x14ac:dyDescent="0.15">
      <c r="A50" s="345" t="s">
        <v>328</v>
      </c>
      <c r="B50" s="311" t="s">
        <v>1924</v>
      </c>
      <c r="C50" s="310" t="s">
        <v>1942</v>
      </c>
      <c r="D50" s="282" t="s">
        <v>534</v>
      </c>
      <c r="E50" s="282" t="s">
        <v>529</v>
      </c>
      <c r="F50" s="174">
        <v>4</v>
      </c>
      <c r="G50" s="174">
        <v>2</v>
      </c>
      <c r="H50" s="175">
        <f t="shared" si="0"/>
        <v>2040000</v>
      </c>
    </row>
    <row r="51" spans="1:8" s="163" customFormat="1" x14ac:dyDescent="0.15">
      <c r="A51" s="345" t="s">
        <v>335</v>
      </c>
      <c r="B51" s="311" t="s">
        <v>1924</v>
      </c>
      <c r="C51" s="310" t="s">
        <v>1943</v>
      </c>
      <c r="D51" s="282" t="s">
        <v>565</v>
      </c>
      <c r="E51" s="282" t="s">
        <v>566</v>
      </c>
      <c r="F51" s="174">
        <v>5</v>
      </c>
      <c r="G51" s="174">
        <v>3</v>
      </c>
      <c r="H51" s="175">
        <f t="shared" si="0"/>
        <v>2580000</v>
      </c>
    </row>
    <row r="52" spans="1:8" s="163" customFormat="1" x14ac:dyDescent="0.15">
      <c r="A52" s="345" t="s">
        <v>341</v>
      </c>
      <c r="B52" s="311" t="s">
        <v>1924</v>
      </c>
      <c r="C52" s="310" t="s">
        <v>342</v>
      </c>
      <c r="D52" s="282" t="s">
        <v>567</v>
      </c>
      <c r="E52" s="282" t="s">
        <v>1944</v>
      </c>
      <c r="F52" s="174"/>
      <c r="G52" s="174"/>
      <c r="H52" s="175">
        <f t="shared" si="0"/>
        <v>0</v>
      </c>
    </row>
    <row r="53" spans="1:8" s="163" customFormat="1" x14ac:dyDescent="0.15">
      <c r="A53" s="345" t="s">
        <v>345</v>
      </c>
      <c r="B53" s="311" t="s">
        <v>1924</v>
      </c>
      <c r="C53" s="310" t="s">
        <v>1945</v>
      </c>
      <c r="D53" s="282" t="s">
        <v>1946</v>
      </c>
      <c r="E53" s="282" t="s">
        <v>568</v>
      </c>
      <c r="F53" s="174">
        <v>4</v>
      </c>
      <c r="G53" s="174">
        <v>2</v>
      </c>
      <c r="H53" s="175">
        <f t="shared" si="0"/>
        <v>2040000</v>
      </c>
    </row>
    <row r="54" spans="1:8" s="163" customFormat="1" x14ac:dyDescent="0.15">
      <c r="A54" s="345" t="s">
        <v>569</v>
      </c>
      <c r="B54" s="311" t="s">
        <v>1924</v>
      </c>
      <c r="C54" s="310" t="s">
        <v>570</v>
      </c>
      <c r="D54" s="282" t="s">
        <v>541</v>
      </c>
      <c r="E54" s="282" t="s">
        <v>1947</v>
      </c>
      <c r="F54" s="174">
        <v>6</v>
      </c>
      <c r="G54" s="174">
        <v>4</v>
      </c>
      <c r="H54" s="175">
        <f t="shared" si="0"/>
        <v>3120000</v>
      </c>
    </row>
    <row r="55" spans="1:8" s="163" customFormat="1" x14ac:dyDescent="0.15">
      <c r="A55" s="345" t="s">
        <v>891</v>
      </c>
      <c r="B55" s="311" t="s">
        <v>1924</v>
      </c>
      <c r="C55" s="310" t="s">
        <v>1948</v>
      </c>
      <c r="D55" s="282" t="s">
        <v>1949</v>
      </c>
      <c r="E55" s="282" t="s">
        <v>1950</v>
      </c>
      <c r="F55" s="174">
        <v>4</v>
      </c>
      <c r="G55" s="174">
        <v>2</v>
      </c>
      <c r="H55" s="175">
        <f t="shared" si="0"/>
        <v>2040000</v>
      </c>
    </row>
    <row r="56" spans="1:8" s="163" customFormat="1" x14ac:dyDescent="0.15">
      <c r="A56" s="345" t="s">
        <v>1095</v>
      </c>
      <c r="B56" s="311" t="s">
        <v>1924</v>
      </c>
      <c r="C56" s="310" t="s">
        <v>1951</v>
      </c>
      <c r="D56" s="282" t="s">
        <v>1952</v>
      </c>
      <c r="E56" s="282" t="s">
        <v>1214</v>
      </c>
      <c r="F56" s="174">
        <v>3</v>
      </c>
      <c r="G56" s="174">
        <v>2</v>
      </c>
      <c r="H56" s="175">
        <f t="shared" si="0"/>
        <v>1560000</v>
      </c>
    </row>
    <row r="57" spans="1:8" s="163" customFormat="1" x14ac:dyDescent="0.15">
      <c r="A57" s="345" t="s">
        <v>1097</v>
      </c>
      <c r="B57" s="311" t="s">
        <v>1924</v>
      </c>
      <c r="C57" s="310" t="s">
        <v>1953</v>
      </c>
      <c r="D57" s="282" t="s">
        <v>1949</v>
      </c>
      <c r="E57" s="282" t="s">
        <v>1950</v>
      </c>
      <c r="F57" s="174">
        <v>4</v>
      </c>
      <c r="G57" s="174">
        <v>2</v>
      </c>
      <c r="H57" s="175">
        <f t="shared" si="0"/>
        <v>2040000</v>
      </c>
    </row>
    <row r="58" spans="1:8" s="163" customFormat="1" x14ac:dyDescent="0.15">
      <c r="A58" s="345" t="s">
        <v>1099</v>
      </c>
      <c r="B58" s="311" t="s">
        <v>1924</v>
      </c>
      <c r="C58" s="310" t="s">
        <v>1954</v>
      </c>
      <c r="D58" s="282" t="s">
        <v>1955</v>
      </c>
      <c r="E58" s="282" t="s">
        <v>1956</v>
      </c>
      <c r="F58" s="174"/>
      <c r="G58" s="174"/>
      <c r="H58" s="175">
        <f t="shared" si="0"/>
        <v>0</v>
      </c>
    </row>
    <row r="59" spans="1:8" s="163" customFormat="1" x14ac:dyDescent="0.15">
      <c r="A59" s="345" t="s">
        <v>1671</v>
      </c>
      <c r="B59" s="311" t="s">
        <v>1924</v>
      </c>
      <c r="C59" s="310" t="s">
        <v>1957</v>
      </c>
      <c r="D59" s="282" t="s">
        <v>561</v>
      </c>
      <c r="E59" s="282" t="s">
        <v>1936</v>
      </c>
      <c r="F59" s="174">
        <v>6</v>
      </c>
      <c r="G59" s="174">
        <v>3</v>
      </c>
      <c r="H59" s="175">
        <f t="shared" si="0"/>
        <v>3060000</v>
      </c>
    </row>
    <row r="60" spans="1:8" s="163" customFormat="1" x14ac:dyDescent="0.15">
      <c r="A60" s="345" t="s">
        <v>1672</v>
      </c>
      <c r="B60" s="311" t="s">
        <v>1924</v>
      </c>
      <c r="C60" s="310" t="s">
        <v>984</v>
      </c>
      <c r="D60" s="282" t="s">
        <v>632</v>
      </c>
      <c r="E60" s="282" t="s">
        <v>633</v>
      </c>
      <c r="F60" s="174">
        <v>4</v>
      </c>
      <c r="G60" s="174">
        <v>2</v>
      </c>
      <c r="H60" s="175">
        <f t="shared" si="0"/>
        <v>2040000</v>
      </c>
    </row>
    <row r="61" spans="1:8" s="163" customFormat="1" x14ac:dyDescent="0.15">
      <c r="A61" s="345" t="s">
        <v>358</v>
      </c>
      <c r="B61" s="311" t="s">
        <v>1924</v>
      </c>
      <c r="C61" s="310" t="s">
        <v>359</v>
      </c>
      <c r="D61" s="282" t="s">
        <v>571</v>
      </c>
      <c r="E61" s="282" t="s">
        <v>572</v>
      </c>
      <c r="F61" s="174">
        <v>5</v>
      </c>
      <c r="G61" s="174">
        <v>3</v>
      </c>
      <c r="H61" s="175">
        <f t="shared" si="0"/>
        <v>2580000</v>
      </c>
    </row>
    <row r="62" spans="1:8" s="163" customFormat="1" x14ac:dyDescent="0.15">
      <c r="A62" s="345" t="s">
        <v>362</v>
      </c>
      <c r="B62" s="311" t="s">
        <v>1924</v>
      </c>
      <c r="C62" s="310" t="s">
        <v>363</v>
      </c>
      <c r="D62" s="282" t="s">
        <v>497</v>
      </c>
      <c r="E62" s="282" t="s">
        <v>498</v>
      </c>
      <c r="F62" s="174">
        <v>4</v>
      </c>
      <c r="G62" s="174">
        <v>3</v>
      </c>
      <c r="H62" s="175">
        <f t="shared" si="0"/>
        <v>2100000</v>
      </c>
    </row>
    <row r="63" spans="1:8" s="163" customFormat="1" x14ac:dyDescent="0.15">
      <c r="A63" s="345" t="s">
        <v>366</v>
      </c>
      <c r="B63" s="311" t="s">
        <v>1924</v>
      </c>
      <c r="C63" s="310" t="s">
        <v>367</v>
      </c>
      <c r="D63" s="282" t="s">
        <v>546</v>
      </c>
      <c r="E63" s="282" t="s">
        <v>547</v>
      </c>
      <c r="F63" s="174">
        <v>7</v>
      </c>
      <c r="G63" s="174">
        <v>4</v>
      </c>
      <c r="H63" s="175">
        <f t="shared" si="0"/>
        <v>3600000</v>
      </c>
    </row>
    <row r="64" spans="1:8" s="163" customFormat="1" x14ac:dyDescent="0.15">
      <c r="A64" s="345" t="s">
        <v>372</v>
      </c>
      <c r="B64" s="311" t="s">
        <v>1924</v>
      </c>
      <c r="C64" s="310" t="s">
        <v>373</v>
      </c>
      <c r="D64" s="282" t="s">
        <v>507</v>
      </c>
      <c r="E64" s="282" t="s">
        <v>508</v>
      </c>
      <c r="F64" s="174"/>
      <c r="G64" s="174"/>
      <c r="H64" s="175">
        <f t="shared" si="0"/>
        <v>0</v>
      </c>
    </row>
    <row r="65" spans="1:8" s="163" customFormat="1" x14ac:dyDescent="0.15">
      <c r="A65" s="345" t="s">
        <v>376</v>
      </c>
      <c r="B65" s="311" t="s">
        <v>1924</v>
      </c>
      <c r="C65" s="310" t="s">
        <v>377</v>
      </c>
      <c r="D65" s="282" t="s">
        <v>573</v>
      </c>
      <c r="E65" s="282" t="s">
        <v>574</v>
      </c>
      <c r="F65" s="174">
        <v>5</v>
      </c>
      <c r="G65" s="174">
        <v>3</v>
      </c>
      <c r="H65" s="175">
        <f t="shared" si="0"/>
        <v>2580000</v>
      </c>
    </row>
    <row r="66" spans="1:8" s="163" customFormat="1" x14ac:dyDescent="0.15">
      <c r="A66" s="345" t="s">
        <v>380</v>
      </c>
      <c r="B66" s="311" t="s">
        <v>1924</v>
      </c>
      <c r="C66" s="310" t="s">
        <v>381</v>
      </c>
      <c r="D66" s="282" t="s">
        <v>573</v>
      </c>
      <c r="E66" s="282" t="s">
        <v>574</v>
      </c>
      <c r="F66" s="174">
        <v>5</v>
      </c>
      <c r="G66" s="174">
        <v>3</v>
      </c>
      <c r="H66" s="175">
        <f t="shared" si="0"/>
        <v>2580000</v>
      </c>
    </row>
    <row r="67" spans="1:8" s="163" customFormat="1" x14ac:dyDescent="0.15">
      <c r="A67" s="345" t="s">
        <v>187</v>
      </c>
      <c r="B67" s="311" t="s">
        <v>1924</v>
      </c>
      <c r="C67" s="310" t="s">
        <v>188</v>
      </c>
      <c r="D67" s="282" t="s">
        <v>573</v>
      </c>
      <c r="E67" s="282" t="s">
        <v>574</v>
      </c>
      <c r="F67" s="174">
        <v>5</v>
      </c>
      <c r="G67" s="174">
        <v>3</v>
      </c>
      <c r="H67" s="175">
        <f t="shared" ref="H67:H130" si="1">IFERROR(F67*40000*12+G67*5000*12,"")</f>
        <v>2580000</v>
      </c>
    </row>
    <row r="68" spans="1:8" s="163" customFormat="1" x14ac:dyDescent="0.15">
      <c r="A68" s="345" t="s">
        <v>193</v>
      </c>
      <c r="B68" s="311" t="s">
        <v>1924</v>
      </c>
      <c r="C68" s="310" t="s">
        <v>194</v>
      </c>
      <c r="D68" s="282" t="s">
        <v>521</v>
      </c>
      <c r="E68" s="282" t="s">
        <v>522</v>
      </c>
      <c r="F68" s="174">
        <v>6</v>
      </c>
      <c r="G68" s="174">
        <v>4</v>
      </c>
      <c r="H68" s="175">
        <f t="shared" si="1"/>
        <v>3120000</v>
      </c>
    </row>
    <row r="69" spans="1:8" s="163" customFormat="1" x14ac:dyDescent="0.15">
      <c r="A69" s="345" t="s">
        <v>201</v>
      </c>
      <c r="B69" s="311" t="s">
        <v>1924</v>
      </c>
      <c r="C69" s="310" t="s">
        <v>202</v>
      </c>
      <c r="D69" s="282" t="s">
        <v>575</v>
      </c>
      <c r="E69" s="282" t="s">
        <v>576</v>
      </c>
      <c r="F69" s="174">
        <v>5</v>
      </c>
      <c r="G69" s="174">
        <v>3</v>
      </c>
      <c r="H69" s="175">
        <f t="shared" si="1"/>
        <v>2580000</v>
      </c>
    </row>
    <row r="70" spans="1:8" s="163" customFormat="1" x14ac:dyDescent="0.15">
      <c r="A70" s="345" t="s">
        <v>209</v>
      </c>
      <c r="B70" s="311" t="s">
        <v>1924</v>
      </c>
      <c r="C70" s="310" t="s">
        <v>210</v>
      </c>
      <c r="D70" s="282" t="s">
        <v>577</v>
      </c>
      <c r="E70" s="282" t="s">
        <v>520</v>
      </c>
      <c r="F70" s="174">
        <v>7</v>
      </c>
      <c r="G70" s="174">
        <v>4</v>
      </c>
      <c r="H70" s="175">
        <f t="shared" si="1"/>
        <v>3600000</v>
      </c>
    </row>
    <row r="71" spans="1:8" s="163" customFormat="1" x14ac:dyDescent="0.15">
      <c r="A71" s="345" t="s">
        <v>215</v>
      </c>
      <c r="B71" s="311" t="s">
        <v>1924</v>
      </c>
      <c r="C71" s="310" t="s">
        <v>578</v>
      </c>
      <c r="D71" s="282" t="s">
        <v>579</v>
      </c>
      <c r="E71" s="282" t="s">
        <v>580</v>
      </c>
      <c r="F71" s="174"/>
      <c r="G71" s="174"/>
      <c r="H71" s="175">
        <f t="shared" si="1"/>
        <v>0</v>
      </c>
    </row>
    <row r="72" spans="1:8" s="163" customFormat="1" x14ac:dyDescent="0.15">
      <c r="A72" s="345" t="s">
        <v>222</v>
      </c>
      <c r="B72" s="311" t="s">
        <v>1924</v>
      </c>
      <c r="C72" s="310" t="s">
        <v>581</v>
      </c>
      <c r="D72" s="282" t="s">
        <v>558</v>
      </c>
      <c r="E72" s="282" t="s">
        <v>559</v>
      </c>
      <c r="F72" s="174">
        <v>6</v>
      </c>
      <c r="G72" s="174">
        <v>4</v>
      </c>
      <c r="H72" s="175">
        <f t="shared" si="1"/>
        <v>3120000</v>
      </c>
    </row>
    <row r="73" spans="1:8" s="163" customFormat="1" x14ac:dyDescent="0.15">
      <c r="A73" s="345" t="s">
        <v>226</v>
      </c>
      <c r="B73" s="311" t="s">
        <v>1924</v>
      </c>
      <c r="C73" s="310" t="s">
        <v>582</v>
      </c>
      <c r="D73" s="282" t="s">
        <v>556</v>
      </c>
      <c r="E73" s="282" t="s">
        <v>557</v>
      </c>
      <c r="F73" s="174">
        <v>5</v>
      </c>
      <c r="G73" s="174">
        <v>3</v>
      </c>
      <c r="H73" s="175">
        <f t="shared" si="1"/>
        <v>2580000</v>
      </c>
    </row>
    <row r="74" spans="1:8" s="163" customFormat="1" x14ac:dyDescent="0.15">
      <c r="A74" s="345" t="s">
        <v>231</v>
      </c>
      <c r="B74" s="311" t="s">
        <v>1924</v>
      </c>
      <c r="C74" s="310" t="s">
        <v>583</v>
      </c>
      <c r="D74" s="282" t="s">
        <v>1958</v>
      </c>
      <c r="E74" s="282" t="s">
        <v>584</v>
      </c>
      <c r="F74" s="174">
        <v>5</v>
      </c>
      <c r="G74" s="174">
        <v>3</v>
      </c>
      <c r="H74" s="175">
        <f t="shared" si="1"/>
        <v>2580000</v>
      </c>
    </row>
    <row r="75" spans="1:8" s="163" customFormat="1" x14ac:dyDescent="0.15">
      <c r="A75" s="345" t="s">
        <v>252</v>
      </c>
      <c r="B75" s="311" t="s">
        <v>1924</v>
      </c>
      <c r="C75" s="310" t="s">
        <v>1959</v>
      </c>
      <c r="D75" s="282" t="s">
        <v>523</v>
      </c>
      <c r="E75" s="282" t="s">
        <v>524</v>
      </c>
      <c r="F75" s="174">
        <v>6</v>
      </c>
      <c r="G75" s="174">
        <v>4</v>
      </c>
      <c r="H75" s="175">
        <f t="shared" si="1"/>
        <v>3120000</v>
      </c>
    </row>
    <row r="76" spans="1:8" s="163" customFormat="1" x14ac:dyDescent="0.15">
      <c r="A76" s="345" t="s">
        <v>256</v>
      </c>
      <c r="B76" s="311" t="s">
        <v>1924</v>
      </c>
      <c r="C76" s="310" t="s">
        <v>1960</v>
      </c>
      <c r="D76" s="282" t="s">
        <v>587</v>
      </c>
      <c r="E76" s="282" t="s">
        <v>588</v>
      </c>
      <c r="F76" s="174">
        <v>5</v>
      </c>
      <c r="G76" s="174">
        <v>3</v>
      </c>
      <c r="H76" s="175">
        <f t="shared" si="1"/>
        <v>2580000</v>
      </c>
    </row>
    <row r="77" spans="1:8" s="163" customFormat="1" x14ac:dyDescent="0.15">
      <c r="A77" s="345" t="s">
        <v>264</v>
      </c>
      <c r="B77" s="311" t="s">
        <v>1924</v>
      </c>
      <c r="C77" s="310" t="s">
        <v>1961</v>
      </c>
      <c r="D77" s="282" t="s">
        <v>546</v>
      </c>
      <c r="E77" s="282" t="s">
        <v>547</v>
      </c>
      <c r="F77" s="174">
        <v>5</v>
      </c>
      <c r="G77" s="174">
        <v>3</v>
      </c>
      <c r="H77" s="175">
        <f t="shared" si="1"/>
        <v>2580000</v>
      </c>
    </row>
    <row r="78" spans="1:8" s="163" customFormat="1" x14ac:dyDescent="0.15">
      <c r="A78" s="345" t="s">
        <v>590</v>
      </c>
      <c r="B78" s="311" t="s">
        <v>1924</v>
      </c>
      <c r="C78" s="310" t="s">
        <v>591</v>
      </c>
      <c r="D78" s="282" t="s">
        <v>592</v>
      </c>
      <c r="E78" s="282" t="s">
        <v>593</v>
      </c>
      <c r="F78" s="174"/>
      <c r="G78" s="174"/>
      <c r="H78" s="175">
        <f t="shared" si="1"/>
        <v>0</v>
      </c>
    </row>
    <row r="79" spans="1:8" s="163" customFormat="1" x14ac:dyDescent="0.15">
      <c r="A79" s="345" t="s">
        <v>596</v>
      </c>
      <c r="B79" s="311" t="s">
        <v>1924</v>
      </c>
      <c r="C79" s="310" t="s">
        <v>597</v>
      </c>
      <c r="D79" s="282" t="s">
        <v>594</v>
      </c>
      <c r="E79" s="282" t="s">
        <v>595</v>
      </c>
      <c r="F79" s="174">
        <v>4</v>
      </c>
      <c r="G79" s="174">
        <v>3</v>
      </c>
      <c r="H79" s="175">
        <f t="shared" si="1"/>
        <v>2100000</v>
      </c>
    </row>
    <row r="80" spans="1:8" s="163" customFormat="1" x14ac:dyDescent="0.15">
      <c r="A80" s="345" t="s">
        <v>598</v>
      </c>
      <c r="B80" s="311" t="s">
        <v>1924</v>
      </c>
      <c r="C80" s="310" t="s">
        <v>599</v>
      </c>
      <c r="D80" s="282" t="s">
        <v>561</v>
      </c>
      <c r="E80" s="282" t="s">
        <v>1936</v>
      </c>
      <c r="F80" s="174">
        <v>4</v>
      </c>
      <c r="G80" s="174">
        <v>3</v>
      </c>
      <c r="H80" s="175">
        <f t="shared" si="1"/>
        <v>2100000</v>
      </c>
    </row>
    <row r="81" spans="1:8" s="163" customFormat="1" x14ac:dyDescent="0.15">
      <c r="A81" s="345" t="s">
        <v>892</v>
      </c>
      <c r="B81" s="311" t="s">
        <v>1924</v>
      </c>
      <c r="C81" s="310" t="s">
        <v>893</v>
      </c>
      <c r="D81" s="282" t="s">
        <v>641</v>
      </c>
      <c r="E81" s="282" t="s">
        <v>642</v>
      </c>
      <c r="F81" s="174">
        <v>7</v>
      </c>
      <c r="G81" s="174">
        <v>4</v>
      </c>
      <c r="H81" s="175">
        <f t="shared" si="1"/>
        <v>3600000</v>
      </c>
    </row>
    <row r="82" spans="1:8" s="163" customFormat="1" x14ac:dyDescent="0.15">
      <c r="A82" s="345" t="s">
        <v>307</v>
      </c>
      <c r="B82" s="311" t="s">
        <v>1924</v>
      </c>
      <c r="C82" s="310" t="s">
        <v>308</v>
      </c>
      <c r="D82" s="282" t="s">
        <v>600</v>
      </c>
      <c r="E82" s="282" t="s">
        <v>601</v>
      </c>
      <c r="F82" s="174">
        <v>5</v>
      </c>
      <c r="G82" s="174">
        <v>3</v>
      </c>
      <c r="H82" s="175">
        <f t="shared" si="1"/>
        <v>2580000</v>
      </c>
    </row>
    <row r="83" spans="1:8" s="163" customFormat="1" x14ac:dyDescent="0.15">
      <c r="A83" s="345" t="s">
        <v>312</v>
      </c>
      <c r="B83" s="311" t="s">
        <v>1924</v>
      </c>
      <c r="C83" s="310" t="s">
        <v>313</v>
      </c>
      <c r="D83" s="282" t="s">
        <v>602</v>
      </c>
      <c r="E83" s="282" t="s">
        <v>603</v>
      </c>
      <c r="F83" s="174">
        <v>6</v>
      </c>
      <c r="G83" s="174">
        <v>4</v>
      </c>
      <c r="H83" s="175">
        <f t="shared" si="1"/>
        <v>3120000</v>
      </c>
    </row>
    <row r="84" spans="1:8" s="163" customFormat="1" x14ac:dyDescent="0.15">
      <c r="A84" s="345" t="s">
        <v>332</v>
      </c>
      <c r="B84" s="311" t="s">
        <v>1924</v>
      </c>
      <c r="C84" s="310" t="s">
        <v>333</v>
      </c>
      <c r="D84" s="282" t="s">
        <v>605</v>
      </c>
      <c r="E84" s="282" t="s">
        <v>898</v>
      </c>
      <c r="F84" s="174">
        <v>3</v>
      </c>
      <c r="G84" s="174">
        <v>2</v>
      </c>
      <c r="H84" s="175">
        <f t="shared" si="1"/>
        <v>1560000</v>
      </c>
    </row>
    <row r="85" spans="1:8" s="163" customFormat="1" x14ac:dyDescent="0.15">
      <c r="A85" s="345" t="s">
        <v>337</v>
      </c>
      <c r="B85" s="311" t="s">
        <v>1924</v>
      </c>
      <c r="C85" s="310" t="s">
        <v>338</v>
      </c>
      <c r="D85" s="282" t="s">
        <v>606</v>
      </c>
      <c r="E85" s="282" t="s">
        <v>607</v>
      </c>
      <c r="F85" s="174">
        <v>5</v>
      </c>
      <c r="G85" s="174">
        <v>3</v>
      </c>
      <c r="H85" s="175">
        <f t="shared" si="1"/>
        <v>2580000</v>
      </c>
    </row>
    <row r="86" spans="1:8" s="163" customFormat="1" x14ac:dyDescent="0.15">
      <c r="A86" s="345" t="s">
        <v>343</v>
      </c>
      <c r="B86" s="311" t="s">
        <v>1924</v>
      </c>
      <c r="C86" s="310" t="s">
        <v>344</v>
      </c>
      <c r="D86" s="282" t="s">
        <v>544</v>
      </c>
      <c r="E86" s="282" t="s">
        <v>608</v>
      </c>
      <c r="F86" s="174"/>
      <c r="G86" s="174"/>
      <c r="H86" s="175">
        <f t="shared" si="1"/>
        <v>0</v>
      </c>
    </row>
    <row r="87" spans="1:8" s="163" customFormat="1" x14ac:dyDescent="0.15">
      <c r="A87" s="345" t="s">
        <v>347</v>
      </c>
      <c r="B87" s="311" t="s">
        <v>1924</v>
      </c>
      <c r="C87" s="310" t="s">
        <v>348</v>
      </c>
      <c r="D87" s="282" t="s">
        <v>609</v>
      </c>
      <c r="E87" s="282" t="s">
        <v>610</v>
      </c>
      <c r="F87" s="174">
        <v>5</v>
      </c>
      <c r="G87" s="174">
        <v>3</v>
      </c>
      <c r="H87" s="175">
        <f t="shared" si="1"/>
        <v>2580000</v>
      </c>
    </row>
    <row r="88" spans="1:8" s="163" customFormat="1" x14ac:dyDescent="0.15">
      <c r="A88" s="345" t="s">
        <v>351</v>
      </c>
      <c r="B88" s="311" t="s">
        <v>1924</v>
      </c>
      <c r="C88" s="310" t="s">
        <v>352</v>
      </c>
      <c r="D88" s="282" t="s">
        <v>509</v>
      </c>
      <c r="E88" s="282" t="s">
        <v>611</v>
      </c>
      <c r="F88" s="174">
        <v>5</v>
      </c>
      <c r="G88" s="174">
        <v>3</v>
      </c>
      <c r="H88" s="175">
        <f t="shared" si="1"/>
        <v>2580000</v>
      </c>
    </row>
    <row r="89" spans="1:8" s="163" customFormat="1" x14ac:dyDescent="0.15">
      <c r="A89" s="345" t="s">
        <v>356</v>
      </c>
      <c r="B89" s="311" t="s">
        <v>1924</v>
      </c>
      <c r="C89" s="310" t="s">
        <v>357</v>
      </c>
      <c r="D89" s="282" t="s">
        <v>556</v>
      </c>
      <c r="E89" s="282" t="s">
        <v>557</v>
      </c>
      <c r="F89" s="174">
        <v>5</v>
      </c>
      <c r="G89" s="174">
        <v>3</v>
      </c>
      <c r="H89" s="175">
        <f t="shared" si="1"/>
        <v>2580000</v>
      </c>
    </row>
    <row r="90" spans="1:8" s="163" customFormat="1" x14ac:dyDescent="0.15">
      <c r="A90" s="345" t="s">
        <v>364</v>
      </c>
      <c r="B90" s="311" t="s">
        <v>1924</v>
      </c>
      <c r="C90" s="310" t="s">
        <v>365</v>
      </c>
      <c r="D90" s="282" t="s">
        <v>1958</v>
      </c>
      <c r="E90" s="282" t="s">
        <v>584</v>
      </c>
      <c r="F90" s="174">
        <v>5</v>
      </c>
      <c r="G90" s="174">
        <v>3</v>
      </c>
      <c r="H90" s="175">
        <f t="shared" si="1"/>
        <v>2580000</v>
      </c>
    </row>
    <row r="91" spans="1:8" s="163" customFormat="1" x14ac:dyDescent="0.15">
      <c r="A91" s="345" t="s">
        <v>368</v>
      </c>
      <c r="B91" s="311" t="s">
        <v>1924</v>
      </c>
      <c r="C91" s="310" t="s">
        <v>1962</v>
      </c>
      <c r="D91" s="282" t="s">
        <v>612</v>
      </c>
      <c r="E91" s="282" t="s">
        <v>613</v>
      </c>
      <c r="F91" s="174">
        <v>4</v>
      </c>
      <c r="G91" s="174">
        <v>2</v>
      </c>
      <c r="H91" s="175">
        <f t="shared" si="1"/>
        <v>2040000</v>
      </c>
    </row>
    <row r="92" spans="1:8" s="163" customFormat="1" x14ac:dyDescent="0.15">
      <c r="A92" s="345" t="s">
        <v>378</v>
      </c>
      <c r="B92" s="311" t="s">
        <v>1924</v>
      </c>
      <c r="C92" s="310" t="s">
        <v>379</v>
      </c>
      <c r="D92" s="282" t="s">
        <v>614</v>
      </c>
      <c r="E92" s="282" t="s">
        <v>524</v>
      </c>
      <c r="F92" s="174">
        <v>6</v>
      </c>
      <c r="G92" s="174">
        <v>4</v>
      </c>
      <c r="H92" s="175">
        <f t="shared" si="1"/>
        <v>3120000</v>
      </c>
    </row>
    <row r="93" spans="1:8" s="163" customFormat="1" x14ac:dyDescent="0.15">
      <c r="A93" s="345" t="s">
        <v>382</v>
      </c>
      <c r="B93" s="311" t="s">
        <v>1924</v>
      </c>
      <c r="C93" s="310" t="s">
        <v>383</v>
      </c>
      <c r="D93" s="282" t="s">
        <v>615</v>
      </c>
      <c r="E93" s="282" t="s">
        <v>616</v>
      </c>
      <c r="F93" s="174">
        <v>3</v>
      </c>
      <c r="G93" s="174">
        <v>2</v>
      </c>
      <c r="H93" s="175">
        <f t="shared" si="1"/>
        <v>1560000</v>
      </c>
    </row>
    <row r="94" spans="1:8" s="163" customFormat="1" x14ac:dyDescent="0.15">
      <c r="A94" s="345" t="s">
        <v>195</v>
      </c>
      <c r="B94" s="311" t="s">
        <v>1924</v>
      </c>
      <c r="C94" s="310" t="s">
        <v>196</v>
      </c>
      <c r="D94" s="282" t="s">
        <v>617</v>
      </c>
      <c r="E94" s="282" t="s">
        <v>616</v>
      </c>
      <c r="F94" s="174">
        <v>4</v>
      </c>
      <c r="G94" s="174">
        <v>2</v>
      </c>
      <c r="H94" s="175">
        <f t="shared" si="1"/>
        <v>2040000</v>
      </c>
    </row>
    <row r="95" spans="1:8" s="163" customFormat="1" x14ac:dyDescent="0.15">
      <c r="A95" s="345" t="s">
        <v>203</v>
      </c>
      <c r="B95" s="311" t="s">
        <v>1924</v>
      </c>
      <c r="C95" s="310" t="s">
        <v>204</v>
      </c>
      <c r="D95" s="282" t="s">
        <v>618</v>
      </c>
      <c r="E95" s="282" t="s">
        <v>619</v>
      </c>
      <c r="F95" s="174">
        <v>4</v>
      </c>
      <c r="G95" s="174">
        <v>2</v>
      </c>
      <c r="H95" s="175">
        <f t="shared" si="1"/>
        <v>2040000</v>
      </c>
    </row>
    <row r="96" spans="1:8" s="163" customFormat="1" x14ac:dyDescent="0.15">
      <c r="A96" s="345" t="s">
        <v>216</v>
      </c>
      <c r="B96" s="311" t="s">
        <v>1924</v>
      </c>
      <c r="C96" s="310" t="s">
        <v>217</v>
      </c>
      <c r="D96" s="282" t="s">
        <v>1963</v>
      </c>
      <c r="E96" s="282" t="s">
        <v>1964</v>
      </c>
      <c r="F96" s="174">
        <v>3</v>
      </c>
      <c r="G96" s="174">
        <v>2</v>
      </c>
      <c r="H96" s="175">
        <f t="shared" si="1"/>
        <v>1560000</v>
      </c>
    </row>
    <row r="97" spans="1:8" s="163" customFormat="1" x14ac:dyDescent="0.15">
      <c r="A97" s="345" t="s">
        <v>1082</v>
      </c>
      <c r="B97" s="311" t="s">
        <v>1924</v>
      </c>
      <c r="C97" s="310" t="s">
        <v>1965</v>
      </c>
      <c r="D97" s="282" t="s">
        <v>1946</v>
      </c>
      <c r="E97" s="282" t="s">
        <v>1966</v>
      </c>
      <c r="F97" s="174">
        <v>5</v>
      </c>
      <c r="G97" s="174">
        <v>3</v>
      </c>
      <c r="H97" s="175">
        <f t="shared" si="1"/>
        <v>2580000</v>
      </c>
    </row>
    <row r="98" spans="1:8" s="163" customFormat="1" x14ac:dyDescent="0.15">
      <c r="A98" s="345" t="s">
        <v>1084</v>
      </c>
      <c r="B98" s="311" t="s">
        <v>1924</v>
      </c>
      <c r="C98" s="310" t="s">
        <v>1967</v>
      </c>
      <c r="D98" s="282" t="s">
        <v>1968</v>
      </c>
      <c r="E98" s="282" t="s">
        <v>1969</v>
      </c>
      <c r="F98" s="174">
        <v>4</v>
      </c>
      <c r="G98" s="174">
        <v>3</v>
      </c>
      <c r="H98" s="175">
        <f t="shared" si="1"/>
        <v>2100000</v>
      </c>
    </row>
    <row r="99" spans="1:8" s="163" customFormat="1" x14ac:dyDescent="0.15">
      <c r="A99" s="345" t="s">
        <v>227</v>
      </c>
      <c r="B99" s="311" t="s">
        <v>1924</v>
      </c>
      <c r="C99" s="310" t="s">
        <v>228</v>
      </c>
      <c r="D99" s="282" t="s">
        <v>497</v>
      </c>
      <c r="E99" s="282" t="s">
        <v>498</v>
      </c>
      <c r="F99" s="174">
        <v>4</v>
      </c>
      <c r="G99" s="174">
        <v>3</v>
      </c>
      <c r="H99" s="175">
        <f t="shared" si="1"/>
        <v>2100000</v>
      </c>
    </row>
    <row r="100" spans="1:8" s="163" customFormat="1" x14ac:dyDescent="0.15">
      <c r="A100" s="345" t="s">
        <v>232</v>
      </c>
      <c r="B100" s="311" t="s">
        <v>1924</v>
      </c>
      <c r="C100" s="310" t="s">
        <v>233</v>
      </c>
      <c r="D100" s="282" t="s">
        <v>621</v>
      </c>
      <c r="E100" s="282" t="s">
        <v>622</v>
      </c>
      <c r="F100" s="174">
        <v>8</v>
      </c>
      <c r="G100" s="174">
        <v>5</v>
      </c>
      <c r="H100" s="175">
        <f t="shared" si="1"/>
        <v>4140000</v>
      </c>
    </row>
    <row r="101" spans="1:8" s="163" customFormat="1" x14ac:dyDescent="0.15">
      <c r="A101" s="345" t="s">
        <v>246</v>
      </c>
      <c r="B101" s="311" t="s">
        <v>1924</v>
      </c>
      <c r="C101" s="310" t="s">
        <v>247</v>
      </c>
      <c r="D101" s="282" t="s">
        <v>623</v>
      </c>
      <c r="E101" s="282" t="s">
        <v>624</v>
      </c>
      <c r="F101" s="174">
        <v>5</v>
      </c>
      <c r="G101" s="174">
        <v>3</v>
      </c>
      <c r="H101" s="175">
        <f t="shared" si="1"/>
        <v>2580000</v>
      </c>
    </row>
    <row r="102" spans="1:8" s="163" customFormat="1" x14ac:dyDescent="0.15">
      <c r="A102" s="345" t="s">
        <v>258</v>
      </c>
      <c r="B102" s="311" t="s">
        <v>1924</v>
      </c>
      <c r="C102" s="310" t="s">
        <v>259</v>
      </c>
      <c r="D102" s="282" t="s">
        <v>625</v>
      </c>
      <c r="E102" s="282" t="s">
        <v>626</v>
      </c>
      <c r="F102" s="174"/>
      <c r="G102" s="174"/>
      <c r="H102" s="175">
        <f t="shared" si="1"/>
        <v>0</v>
      </c>
    </row>
    <row r="103" spans="1:8" s="163" customFormat="1" x14ac:dyDescent="0.15">
      <c r="A103" s="345" t="s">
        <v>277</v>
      </c>
      <c r="B103" s="311" t="s">
        <v>1924</v>
      </c>
      <c r="C103" s="310" t="s">
        <v>278</v>
      </c>
      <c r="D103" s="282" t="s">
        <v>556</v>
      </c>
      <c r="E103" s="282" t="s">
        <v>557</v>
      </c>
      <c r="F103" s="174">
        <v>5</v>
      </c>
      <c r="G103" s="174">
        <v>3</v>
      </c>
      <c r="H103" s="175">
        <f t="shared" si="1"/>
        <v>2580000</v>
      </c>
    </row>
    <row r="104" spans="1:8" s="163" customFormat="1" x14ac:dyDescent="0.15">
      <c r="A104" s="345" t="s">
        <v>288</v>
      </c>
      <c r="B104" s="311" t="s">
        <v>1924</v>
      </c>
      <c r="C104" s="310" t="s">
        <v>1970</v>
      </c>
      <c r="D104" s="282" t="s">
        <v>521</v>
      </c>
      <c r="E104" s="282" t="s">
        <v>522</v>
      </c>
      <c r="F104" s="174">
        <v>7</v>
      </c>
      <c r="G104" s="174">
        <v>4</v>
      </c>
      <c r="H104" s="175">
        <f t="shared" si="1"/>
        <v>3600000</v>
      </c>
    </row>
    <row r="105" spans="1:8" s="163" customFormat="1" x14ac:dyDescent="0.15">
      <c r="A105" s="345" t="s">
        <v>299</v>
      </c>
      <c r="B105" s="311" t="s">
        <v>1924</v>
      </c>
      <c r="C105" s="310" t="s">
        <v>300</v>
      </c>
      <c r="D105" s="282" t="s">
        <v>628</v>
      </c>
      <c r="E105" s="282" t="s">
        <v>629</v>
      </c>
      <c r="F105" s="174">
        <v>4</v>
      </c>
      <c r="G105" s="174">
        <v>3</v>
      </c>
      <c r="H105" s="175">
        <f t="shared" si="1"/>
        <v>2100000</v>
      </c>
    </row>
    <row r="106" spans="1:8" s="163" customFormat="1" x14ac:dyDescent="0.15">
      <c r="A106" s="345" t="s">
        <v>314</v>
      </c>
      <c r="B106" s="311" t="s">
        <v>1924</v>
      </c>
      <c r="C106" s="310" t="s">
        <v>315</v>
      </c>
      <c r="D106" s="282" t="s">
        <v>1213</v>
      </c>
      <c r="E106" s="282" t="s">
        <v>525</v>
      </c>
      <c r="F106" s="174">
        <v>5</v>
      </c>
      <c r="G106" s="174">
        <v>3</v>
      </c>
      <c r="H106" s="175">
        <f t="shared" si="1"/>
        <v>2580000</v>
      </c>
    </row>
    <row r="107" spans="1:8" s="163" customFormat="1" x14ac:dyDescent="0.15">
      <c r="A107" s="345" t="s">
        <v>320</v>
      </c>
      <c r="B107" s="311" t="s">
        <v>1924</v>
      </c>
      <c r="C107" s="310" t="s">
        <v>321</v>
      </c>
      <c r="D107" s="282" t="s">
        <v>618</v>
      </c>
      <c r="E107" s="282" t="s">
        <v>619</v>
      </c>
      <c r="F107" s="174">
        <v>5</v>
      </c>
      <c r="G107" s="174">
        <v>3</v>
      </c>
      <c r="H107" s="175">
        <f t="shared" si="1"/>
        <v>2580000</v>
      </c>
    </row>
    <row r="108" spans="1:8" s="163" customFormat="1" x14ac:dyDescent="0.15">
      <c r="A108" s="345" t="s">
        <v>324</v>
      </c>
      <c r="B108" s="311" t="s">
        <v>1924</v>
      </c>
      <c r="C108" s="310" t="s">
        <v>325</v>
      </c>
      <c r="D108" s="282" t="s">
        <v>630</v>
      </c>
      <c r="E108" s="282" t="s">
        <v>631</v>
      </c>
      <c r="F108" s="174">
        <v>3</v>
      </c>
      <c r="G108" s="174">
        <v>2</v>
      </c>
      <c r="H108" s="175">
        <f t="shared" si="1"/>
        <v>1560000</v>
      </c>
    </row>
    <row r="109" spans="1:8" s="163" customFormat="1" x14ac:dyDescent="0.15">
      <c r="A109" s="345" t="s">
        <v>330</v>
      </c>
      <c r="B109" s="311" t="s">
        <v>1924</v>
      </c>
      <c r="C109" s="310" t="s">
        <v>331</v>
      </c>
      <c r="D109" s="282" t="s">
        <v>632</v>
      </c>
      <c r="E109" s="282" t="s">
        <v>633</v>
      </c>
      <c r="F109" s="174">
        <v>5</v>
      </c>
      <c r="G109" s="174">
        <v>3</v>
      </c>
      <c r="H109" s="175">
        <f t="shared" si="1"/>
        <v>2580000</v>
      </c>
    </row>
    <row r="110" spans="1:8" s="163" customFormat="1" x14ac:dyDescent="0.15">
      <c r="A110" s="345" t="s">
        <v>634</v>
      </c>
      <c r="B110" s="311" t="s">
        <v>1924</v>
      </c>
      <c r="C110" s="310" t="s">
        <v>635</v>
      </c>
      <c r="D110" s="282" t="s">
        <v>1971</v>
      </c>
      <c r="E110" s="282" t="s">
        <v>636</v>
      </c>
      <c r="F110" s="174">
        <v>5</v>
      </c>
      <c r="G110" s="174">
        <v>3</v>
      </c>
      <c r="H110" s="175">
        <f t="shared" si="1"/>
        <v>2580000</v>
      </c>
    </row>
    <row r="111" spans="1:8" s="163" customFormat="1" x14ac:dyDescent="0.15">
      <c r="A111" s="345" t="s">
        <v>637</v>
      </c>
      <c r="B111" s="311" t="s">
        <v>1924</v>
      </c>
      <c r="C111" s="310" t="s">
        <v>638</v>
      </c>
      <c r="D111" s="282" t="s">
        <v>587</v>
      </c>
      <c r="E111" s="282" t="s">
        <v>588</v>
      </c>
      <c r="F111" s="174">
        <v>5</v>
      </c>
      <c r="G111" s="174">
        <v>3</v>
      </c>
      <c r="H111" s="175">
        <f t="shared" si="1"/>
        <v>2580000</v>
      </c>
    </row>
    <row r="112" spans="1:8" s="163" customFormat="1" x14ac:dyDescent="0.15">
      <c r="A112" s="345" t="s">
        <v>1091</v>
      </c>
      <c r="B112" s="311" t="s">
        <v>1924</v>
      </c>
      <c r="C112" s="310" t="s">
        <v>1972</v>
      </c>
      <c r="D112" s="282" t="s">
        <v>1973</v>
      </c>
      <c r="E112" s="282" t="s">
        <v>1215</v>
      </c>
      <c r="F112" s="174">
        <v>4</v>
      </c>
      <c r="G112" s="174">
        <v>2</v>
      </c>
      <c r="H112" s="175">
        <f t="shared" si="1"/>
        <v>2040000</v>
      </c>
    </row>
    <row r="113" spans="1:8" s="163" customFormat="1" x14ac:dyDescent="0.15">
      <c r="A113" s="345" t="s">
        <v>339</v>
      </c>
      <c r="B113" s="311" t="s">
        <v>1924</v>
      </c>
      <c r="C113" s="310" t="s">
        <v>340</v>
      </c>
      <c r="D113" s="282" t="s">
        <v>639</v>
      </c>
      <c r="E113" s="282" t="s">
        <v>640</v>
      </c>
      <c r="F113" s="174">
        <v>9</v>
      </c>
      <c r="G113" s="174">
        <v>5</v>
      </c>
      <c r="H113" s="175">
        <f t="shared" si="1"/>
        <v>4620000</v>
      </c>
    </row>
    <row r="114" spans="1:8" s="163" customFormat="1" x14ac:dyDescent="0.15">
      <c r="A114" s="345" t="s">
        <v>349</v>
      </c>
      <c r="B114" s="311" t="s">
        <v>1924</v>
      </c>
      <c r="C114" s="310" t="s">
        <v>350</v>
      </c>
      <c r="D114" s="282" t="s">
        <v>521</v>
      </c>
      <c r="E114" s="282" t="s">
        <v>522</v>
      </c>
      <c r="F114" s="174">
        <v>8</v>
      </c>
      <c r="G114" s="174">
        <v>5</v>
      </c>
      <c r="H114" s="175">
        <f t="shared" si="1"/>
        <v>4140000</v>
      </c>
    </row>
    <row r="115" spans="1:8" s="163" customFormat="1" x14ac:dyDescent="0.15">
      <c r="A115" s="345" t="s">
        <v>353</v>
      </c>
      <c r="B115" s="311" t="s">
        <v>1924</v>
      </c>
      <c r="C115" s="310" t="s">
        <v>354</v>
      </c>
      <c r="D115" s="282" t="s">
        <v>521</v>
      </c>
      <c r="E115" s="282" t="s">
        <v>522</v>
      </c>
      <c r="F115" s="174">
        <v>5</v>
      </c>
      <c r="G115" s="174">
        <v>3</v>
      </c>
      <c r="H115" s="175">
        <f t="shared" si="1"/>
        <v>2580000</v>
      </c>
    </row>
    <row r="116" spans="1:8" s="163" customFormat="1" x14ac:dyDescent="0.15">
      <c r="A116" s="345" t="s">
        <v>360</v>
      </c>
      <c r="B116" s="311" t="s">
        <v>1924</v>
      </c>
      <c r="C116" s="310" t="s">
        <v>361</v>
      </c>
      <c r="D116" s="282" t="s">
        <v>556</v>
      </c>
      <c r="E116" s="282" t="s">
        <v>557</v>
      </c>
      <c r="F116" s="174">
        <v>7</v>
      </c>
      <c r="G116" s="174">
        <v>4</v>
      </c>
      <c r="H116" s="175">
        <f t="shared" si="1"/>
        <v>3600000</v>
      </c>
    </row>
    <row r="117" spans="1:8" s="163" customFormat="1" x14ac:dyDescent="0.15">
      <c r="A117" s="345" t="s">
        <v>370</v>
      </c>
      <c r="B117" s="311" t="s">
        <v>1924</v>
      </c>
      <c r="C117" s="310" t="s">
        <v>371</v>
      </c>
      <c r="D117" s="282" t="s">
        <v>609</v>
      </c>
      <c r="E117" s="282" t="s">
        <v>610</v>
      </c>
      <c r="F117" s="174">
        <v>6</v>
      </c>
      <c r="G117" s="174">
        <v>4</v>
      </c>
      <c r="H117" s="175">
        <f t="shared" si="1"/>
        <v>3120000</v>
      </c>
    </row>
    <row r="118" spans="1:8" s="163" customFormat="1" x14ac:dyDescent="0.15">
      <c r="A118" s="345" t="s">
        <v>374</v>
      </c>
      <c r="B118" s="311" t="s">
        <v>1924</v>
      </c>
      <c r="C118" s="310" t="s">
        <v>375</v>
      </c>
      <c r="D118" s="282" t="s">
        <v>521</v>
      </c>
      <c r="E118" s="282" t="s">
        <v>522</v>
      </c>
      <c r="F118" s="174">
        <v>5</v>
      </c>
      <c r="G118" s="174">
        <v>3</v>
      </c>
      <c r="H118" s="175">
        <f t="shared" si="1"/>
        <v>2580000</v>
      </c>
    </row>
    <row r="119" spans="1:8" s="163" customFormat="1" x14ac:dyDescent="0.15">
      <c r="A119" s="345" t="s">
        <v>643</v>
      </c>
      <c r="B119" s="311" t="s">
        <v>1924</v>
      </c>
      <c r="C119" s="310" t="s">
        <v>644</v>
      </c>
      <c r="D119" s="282" t="s">
        <v>1946</v>
      </c>
      <c r="E119" s="282" t="s">
        <v>568</v>
      </c>
      <c r="F119" s="174">
        <v>5</v>
      </c>
      <c r="G119" s="174">
        <v>3</v>
      </c>
      <c r="H119" s="175">
        <f t="shared" si="1"/>
        <v>2580000</v>
      </c>
    </row>
    <row r="120" spans="1:8" s="163" customFormat="1" x14ac:dyDescent="0.15">
      <c r="A120" s="345" t="s">
        <v>894</v>
      </c>
      <c r="B120" s="311" t="s">
        <v>1924</v>
      </c>
      <c r="C120" s="310" t="s">
        <v>1974</v>
      </c>
      <c r="D120" s="282" t="s">
        <v>554</v>
      </c>
      <c r="E120" s="282" t="s">
        <v>555</v>
      </c>
      <c r="F120" s="174">
        <v>6</v>
      </c>
      <c r="G120" s="174">
        <v>3</v>
      </c>
      <c r="H120" s="175">
        <f t="shared" si="1"/>
        <v>3060000</v>
      </c>
    </row>
    <row r="121" spans="1:8" s="163" customFormat="1" x14ac:dyDescent="0.15">
      <c r="A121" s="346" t="s">
        <v>465</v>
      </c>
      <c r="B121" s="311" t="s">
        <v>1678</v>
      </c>
      <c r="C121" s="310" t="s">
        <v>645</v>
      </c>
      <c r="D121" s="282" t="s">
        <v>1689</v>
      </c>
      <c r="E121" s="282" t="s">
        <v>1690</v>
      </c>
      <c r="F121" s="174">
        <v>2</v>
      </c>
      <c r="G121" s="174">
        <v>1</v>
      </c>
      <c r="H121" s="175">
        <f t="shared" si="1"/>
        <v>1020000</v>
      </c>
    </row>
    <row r="122" spans="1:8" s="163" customFormat="1" x14ac:dyDescent="0.15">
      <c r="A122" s="345" t="s">
        <v>466</v>
      </c>
      <c r="B122" s="311" t="s">
        <v>1678</v>
      </c>
      <c r="C122" s="310" t="s">
        <v>646</v>
      </c>
      <c r="D122" s="282" t="s">
        <v>1691</v>
      </c>
      <c r="E122" s="282" t="s">
        <v>1692</v>
      </c>
      <c r="F122" s="174">
        <v>1</v>
      </c>
      <c r="G122" s="174">
        <v>1</v>
      </c>
      <c r="H122" s="175">
        <f t="shared" si="1"/>
        <v>540000</v>
      </c>
    </row>
    <row r="123" spans="1:8" s="163" customFormat="1" x14ac:dyDescent="0.15">
      <c r="A123" s="345" t="s">
        <v>1516</v>
      </c>
      <c r="B123" s="311" t="s">
        <v>1678</v>
      </c>
      <c r="C123" s="310" t="s">
        <v>1536</v>
      </c>
      <c r="D123" s="282" t="s">
        <v>1693</v>
      </c>
      <c r="E123" s="282" t="s">
        <v>1694</v>
      </c>
      <c r="F123" s="174">
        <v>5</v>
      </c>
      <c r="G123" s="174">
        <v>3</v>
      </c>
      <c r="H123" s="175">
        <f t="shared" si="1"/>
        <v>2580000</v>
      </c>
    </row>
    <row r="124" spans="1:8" s="163" customFormat="1" x14ac:dyDescent="0.15">
      <c r="A124" s="345" t="s">
        <v>1518</v>
      </c>
      <c r="B124" s="311" t="s">
        <v>1678</v>
      </c>
      <c r="C124" s="310" t="s">
        <v>1537</v>
      </c>
      <c r="D124" s="282" t="s">
        <v>1695</v>
      </c>
      <c r="E124" s="282" t="s">
        <v>1694</v>
      </c>
      <c r="F124" s="174">
        <v>3</v>
      </c>
      <c r="G124" s="174">
        <v>2</v>
      </c>
      <c r="H124" s="175">
        <f t="shared" si="1"/>
        <v>1560000</v>
      </c>
    </row>
    <row r="125" spans="1:8" s="163" customFormat="1" x14ac:dyDescent="0.15">
      <c r="A125" s="345" t="s">
        <v>468</v>
      </c>
      <c r="B125" s="311" t="s">
        <v>1678</v>
      </c>
      <c r="C125" s="310" t="s">
        <v>647</v>
      </c>
      <c r="D125" s="282" t="s">
        <v>1696</v>
      </c>
      <c r="E125" s="282" t="s">
        <v>1697</v>
      </c>
      <c r="F125" s="174">
        <v>2</v>
      </c>
      <c r="G125" s="174">
        <v>1</v>
      </c>
      <c r="H125" s="175">
        <f t="shared" si="1"/>
        <v>1020000</v>
      </c>
    </row>
    <row r="126" spans="1:8" s="163" customFormat="1" x14ac:dyDescent="0.15">
      <c r="A126" s="345" t="s">
        <v>470</v>
      </c>
      <c r="B126" s="311" t="s">
        <v>1678</v>
      </c>
      <c r="C126" s="310" t="s">
        <v>648</v>
      </c>
      <c r="D126" s="282" t="s">
        <v>1698</v>
      </c>
      <c r="E126" s="282" t="s">
        <v>1699</v>
      </c>
      <c r="F126" s="174">
        <v>1</v>
      </c>
      <c r="G126" s="174">
        <v>1</v>
      </c>
      <c r="H126" s="175">
        <f t="shared" si="1"/>
        <v>540000</v>
      </c>
    </row>
    <row r="127" spans="1:8" s="163" customFormat="1" x14ac:dyDescent="0.15">
      <c r="A127" s="345" t="s">
        <v>472</v>
      </c>
      <c r="B127" s="311" t="s">
        <v>1678</v>
      </c>
      <c r="C127" s="310" t="s">
        <v>649</v>
      </c>
      <c r="D127" s="282" t="s">
        <v>1700</v>
      </c>
      <c r="E127" s="282" t="s">
        <v>1701</v>
      </c>
      <c r="F127" s="174">
        <v>2</v>
      </c>
      <c r="G127" s="174">
        <v>1</v>
      </c>
      <c r="H127" s="175">
        <f t="shared" si="1"/>
        <v>1020000</v>
      </c>
    </row>
    <row r="128" spans="1:8" s="163" customFormat="1" x14ac:dyDescent="0.15">
      <c r="A128" s="345" t="s">
        <v>473</v>
      </c>
      <c r="B128" s="311" t="s">
        <v>1678</v>
      </c>
      <c r="C128" s="310" t="s">
        <v>650</v>
      </c>
      <c r="D128" s="282" t="s">
        <v>1702</v>
      </c>
      <c r="E128" s="282" t="s">
        <v>1703</v>
      </c>
      <c r="F128" s="174">
        <v>1</v>
      </c>
      <c r="G128" s="174">
        <v>1</v>
      </c>
      <c r="H128" s="175">
        <f t="shared" si="1"/>
        <v>540000</v>
      </c>
    </row>
    <row r="129" spans="1:8" s="163" customFormat="1" x14ac:dyDescent="0.15">
      <c r="A129" s="345" t="s">
        <v>1522</v>
      </c>
      <c r="B129" s="311" t="s">
        <v>1678</v>
      </c>
      <c r="C129" s="310" t="s">
        <v>1538</v>
      </c>
      <c r="D129" s="282" t="s">
        <v>1704</v>
      </c>
      <c r="E129" s="282" t="s">
        <v>1705</v>
      </c>
      <c r="F129" s="174">
        <v>4</v>
      </c>
      <c r="G129" s="174">
        <v>3</v>
      </c>
      <c r="H129" s="175">
        <f t="shared" si="1"/>
        <v>2100000</v>
      </c>
    </row>
    <row r="130" spans="1:8" s="163" customFormat="1" x14ac:dyDescent="0.15">
      <c r="A130" s="345" t="s">
        <v>475</v>
      </c>
      <c r="B130" s="311" t="s">
        <v>1678</v>
      </c>
      <c r="C130" s="310" t="s">
        <v>651</v>
      </c>
      <c r="D130" s="282" t="s">
        <v>1706</v>
      </c>
      <c r="E130" s="282" t="s">
        <v>1707</v>
      </c>
      <c r="F130" s="174">
        <v>4</v>
      </c>
      <c r="G130" s="174">
        <v>2</v>
      </c>
      <c r="H130" s="175">
        <f t="shared" si="1"/>
        <v>2040000</v>
      </c>
    </row>
    <row r="131" spans="1:8" s="163" customFormat="1" x14ac:dyDescent="0.15">
      <c r="A131" s="345" t="s">
        <v>476</v>
      </c>
      <c r="B131" s="311" t="s">
        <v>1678</v>
      </c>
      <c r="C131" s="310" t="s">
        <v>652</v>
      </c>
      <c r="D131" s="282" t="s">
        <v>1708</v>
      </c>
      <c r="E131" s="282" t="s">
        <v>1707</v>
      </c>
      <c r="F131" s="174">
        <v>4</v>
      </c>
      <c r="G131" s="174">
        <v>3</v>
      </c>
      <c r="H131" s="175">
        <f t="shared" ref="H131:H194" si="2">IFERROR(F131*40000*12+G131*5000*12,"")</f>
        <v>2100000</v>
      </c>
    </row>
    <row r="132" spans="1:8" s="163" customFormat="1" x14ac:dyDescent="0.15">
      <c r="A132" s="345" t="s">
        <v>478</v>
      </c>
      <c r="B132" s="311" t="s">
        <v>1678</v>
      </c>
      <c r="C132" s="310" t="s">
        <v>653</v>
      </c>
      <c r="D132" s="282" t="s">
        <v>1709</v>
      </c>
      <c r="E132" s="282" t="s">
        <v>1710</v>
      </c>
      <c r="F132" s="174">
        <v>0</v>
      </c>
      <c r="G132" s="174">
        <v>0</v>
      </c>
      <c r="H132" s="175">
        <f t="shared" si="2"/>
        <v>0</v>
      </c>
    </row>
    <row r="133" spans="1:8" s="163" customFormat="1" x14ac:dyDescent="0.15">
      <c r="A133" s="345" t="s">
        <v>1524</v>
      </c>
      <c r="B133" s="311" t="s">
        <v>1678</v>
      </c>
      <c r="C133" s="310" t="s">
        <v>1525</v>
      </c>
      <c r="D133" s="282" t="s">
        <v>1711</v>
      </c>
      <c r="E133" s="282" t="s">
        <v>1712</v>
      </c>
      <c r="F133" s="174">
        <v>4</v>
      </c>
      <c r="G133" s="174">
        <v>2</v>
      </c>
      <c r="H133" s="175">
        <f t="shared" si="2"/>
        <v>2040000</v>
      </c>
    </row>
    <row r="134" spans="1:8" x14ac:dyDescent="0.15">
      <c r="A134" s="345" t="s">
        <v>1526</v>
      </c>
      <c r="B134" s="279" t="s">
        <v>1678</v>
      </c>
      <c r="C134" s="280" t="s">
        <v>1527</v>
      </c>
      <c r="D134" s="279" t="s">
        <v>1713</v>
      </c>
      <c r="E134" s="281" t="s">
        <v>1714</v>
      </c>
      <c r="F134" s="174">
        <v>2</v>
      </c>
      <c r="G134" s="174">
        <v>1</v>
      </c>
      <c r="H134" s="175">
        <f t="shared" si="2"/>
        <v>1020000</v>
      </c>
    </row>
    <row r="135" spans="1:8" x14ac:dyDescent="0.15">
      <c r="A135" s="345" t="s">
        <v>1528</v>
      </c>
      <c r="B135" s="282" t="s">
        <v>1678</v>
      </c>
      <c r="C135" s="283" t="s">
        <v>1529</v>
      </c>
      <c r="D135" s="282" t="s">
        <v>1715</v>
      </c>
      <c r="E135" s="284" t="s">
        <v>1714</v>
      </c>
      <c r="F135" s="174">
        <v>3</v>
      </c>
      <c r="G135" s="174">
        <v>2</v>
      </c>
      <c r="H135" s="175">
        <f t="shared" si="2"/>
        <v>1560000</v>
      </c>
    </row>
    <row r="136" spans="1:8" x14ac:dyDescent="0.15">
      <c r="A136" s="345" t="s">
        <v>480</v>
      </c>
      <c r="B136" s="282" t="s">
        <v>1678</v>
      </c>
      <c r="C136" s="283" t="s">
        <v>654</v>
      </c>
      <c r="D136" s="282" t="s">
        <v>1716</v>
      </c>
      <c r="E136" s="284" t="s">
        <v>1717</v>
      </c>
      <c r="F136" s="174">
        <v>0</v>
      </c>
      <c r="G136" s="174">
        <v>0</v>
      </c>
      <c r="H136" s="175">
        <f t="shared" si="2"/>
        <v>0</v>
      </c>
    </row>
    <row r="137" spans="1:8" x14ac:dyDescent="0.15">
      <c r="A137" s="345" t="s">
        <v>482</v>
      </c>
      <c r="B137" s="282" t="s">
        <v>1678</v>
      </c>
      <c r="C137" s="283" t="s">
        <v>655</v>
      </c>
      <c r="D137" s="282" t="s">
        <v>1718</v>
      </c>
      <c r="E137" s="284" t="s">
        <v>1707</v>
      </c>
      <c r="F137" s="174">
        <v>1</v>
      </c>
      <c r="G137" s="174">
        <v>1</v>
      </c>
      <c r="H137" s="175">
        <f t="shared" si="2"/>
        <v>540000</v>
      </c>
    </row>
    <row r="138" spans="1:8" x14ac:dyDescent="0.15">
      <c r="A138" s="345" t="s">
        <v>484</v>
      </c>
      <c r="B138" s="282" t="s">
        <v>1678</v>
      </c>
      <c r="C138" s="283" t="s">
        <v>656</v>
      </c>
      <c r="D138" s="282" t="s">
        <v>1719</v>
      </c>
      <c r="E138" s="284" t="s">
        <v>1720</v>
      </c>
      <c r="F138" s="174">
        <v>3</v>
      </c>
      <c r="G138" s="174">
        <v>2</v>
      </c>
      <c r="H138" s="175">
        <f t="shared" si="2"/>
        <v>1560000</v>
      </c>
    </row>
    <row r="139" spans="1:8" x14ac:dyDescent="0.15">
      <c r="A139" s="345" t="s">
        <v>486</v>
      </c>
      <c r="B139" s="282" t="s">
        <v>1678</v>
      </c>
      <c r="C139" s="283" t="s">
        <v>657</v>
      </c>
      <c r="D139" s="282" t="s">
        <v>1721</v>
      </c>
      <c r="E139" s="284" t="s">
        <v>1710</v>
      </c>
      <c r="F139" s="174">
        <v>0</v>
      </c>
      <c r="G139" s="285">
        <v>0</v>
      </c>
      <c r="H139" s="175">
        <f t="shared" si="2"/>
        <v>0</v>
      </c>
    </row>
    <row r="140" spans="1:8" x14ac:dyDescent="0.15">
      <c r="A140" s="345" t="s">
        <v>1530</v>
      </c>
      <c r="B140" s="282" t="s">
        <v>1678</v>
      </c>
      <c r="C140" s="283" t="s">
        <v>1531</v>
      </c>
      <c r="D140" s="282" t="s">
        <v>1722</v>
      </c>
      <c r="E140" s="284" t="s">
        <v>1723</v>
      </c>
      <c r="F140" s="174">
        <v>2</v>
      </c>
      <c r="G140" s="174">
        <v>1</v>
      </c>
      <c r="H140" s="175">
        <f t="shared" si="2"/>
        <v>1020000</v>
      </c>
    </row>
    <row r="141" spans="1:8" x14ac:dyDescent="0.15">
      <c r="A141" s="345" t="s">
        <v>1532</v>
      </c>
      <c r="B141" s="282" t="s">
        <v>1678</v>
      </c>
      <c r="C141" s="283" t="s">
        <v>1539</v>
      </c>
      <c r="D141" s="282" t="s">
        <v>1724</v>
      </c>
      <c r="E141" s="284" t="s">
        <v>1694</v>
      </c>
      <c r="F141" s="174">
        <v>3</v>
      </c>
      <c r="G141" s="174">
        <v>2</v>
      </c>
      <c r="H141" s="175">
        <f t="shared" si="2"/>
        <v>1560000</v>
      </c>
    </row>
    <row r="142" spans="1:8" x14ac:dyDescent="0.15">
      <c r="A142" s="347" t="s">
        <v>1534</v>
      </c>
      <c r="B142" s="282" t="s">
        <v>1678</v>
      </c>
      <c r="C142" s="283" t="s">
        <v>1540</v>
      </c>
      <c r="D142" s="282" t="s">
        <v>1725</v>
      </c>
      <c r="E142" s="284" t="s">
        <v>1694</v>
      </c>
      <c r="F142" s="174">
        <v>3</v>
      </c>
      <c r="G142" s="174">
        <v>2</v>
      </c>
      <c r="H142" s="175">
        <f t="shared" si="2"/>
        <v>1560000</v>
      </c>
    </row>
    <row r="143" spans="1:8" x14ac:dyDescent="0.15">
      <c r="A143" s="344" t="s">
        <v>658</v>
      </c>
      <c r="B143" s="282" t="s">
        <v>1679</v>
      </c>
      <c r="C143" s="283" t="s">
        <v>427</v>
      </c>
      <c r="D143" s="282" t="s">
        <v>999</v>
      </c>
      <c r="E143" s="284" t="s">
        <v>1726</v>
      </c>
      <c r="F143" s="174">
        <v>2</v>
      </c>
      <c r="G143" s="174">
        <v>1</v>
      </c>
      <c r="H143" s="175">
        <f t="shared" si="2"/>
        <v>1020000</v>
      </c>
    </row>
    <row r="144" spans="1:8" x14ac:dyDescent="0.15">
      <c r="A144" s="345" t="s">
        <v>659</v>
      </c>
      <c r="B144" s="282" t="s">
        <v>1680</v>
      </c>
      <c r="C144" s="283" t="s">
        <v>430</v>
      </c>
      <c r="D144" s="282" t="s">
        <v>1188</v>
      </c>
      <c r="E144" s="284" t="s">
        <v>1727</v>
      </c>
      <c r="F144" s="174">
        <v>2</v>
      </c>
      <c r="G144" s="174">
        <v>1</v>
      </c>
      <c r="H144" s="175">
        <f t="shared" si="2"/>
        <v>1020000</v>
      </c>
    </row>
    <row r="145" spans="1:8" x14ac:dyDescent="0.15">
      <c r="A145" s="345" t="s">
        <v>660</v>
      </c>
      <c r="B145" s="282" t="s">
        <v>1680</v>
      </c>
      <c r="C145" s="283" t="s">
        <v>433</v>
      </c>
      <c r="D145" s="282" t="s">
        <v>826</v>
      </c>
      <c r="E145" s="284" t="s">
        <v>1728</v>
      </c>
      <c r="F145" s="174">
        <v>1</v>
      </c>
      <c r="G145" s="174">
        <v>1</v>
      </c>
      <c r="H145" s="175">
        <f t="shared" si="2"/>
        <v>540000</v>
      </c>
    </row>
    <row r="146" spans="1:8" x14ac:dyDescent="0.15">
      <c r="A146" s="345" t="s">
        <v>661</v>
      </c>
      <c r="B146" s="282" t="s">
        <v>1680</v>
      </c>
      <c r="C146" s="283" t="s">
        <v>940</v>
      </c>
      <c r="D146" s="282" t="s">
        <v>1000</v>
      </c>
      <c r="E146" s="284" t="s">
        <v>1729</v>
      </c>
      <c r="F146" s="174">
        <v>2</v>
      </c>
      <c r="G146" s="174">
        <v>1</v>
      </c>
      <c r="H146" s="175">
        <f t="shared" si="2"/>
        <v>1020000</v>
      </c>
    </row>
    <row r="147" spans="1:8" x14ac:dyDescent="0.15">
      <c r="A147" s="345" t="s">
        <v>662</v>
      </c>
      <c r="B147" s="282" t="s">
        <v>1680</v>
      </c>
      <c r="C147" s="283" t="s">
        <v>436</v>
      </c>
      <c r="D147" s="282" t="s">
        <v>1189</v>
      </c>
      <c r="E147" s="284" t="s">
        <v>1730</v>
      </c>
      <c r="F147" s="174">
        <v>2</v>
      </c>
      <c r="G147" s="174">
        <v>1</v>
      </c>
      <c r="H147" s="175">
        <f t="shared" si="2"/>
        <v>1020000</v>
      </c>
    </row>
    <row r="148" spans="1:8" x14ac:dyDescent="0.15">
      <c r="A148" s="345" t="s">
        <v>663</v>
      </c>
      <c r="B148" s="282" t="s">
        <v>1680</v>
      </c>
      <c r="C148" s="283" t="s">
        <v>941</v>
      </c>
      <c r="D148" s="282" t="s">
        <v>1001</v>
      </c>
      <c r="E148" s="284" t="s">
        <v>1731</v>
      </c>
      <c r="F148" s="174">
        <v>2</v>
      </c>
      <c r="G148" s="174">
        <v>1</v>
      </c>
      <c r="H148" s="175">
        <f t="shared" si="2"/>
        <v>1020000</v>
      </c>
    </row>
    <row r="149" spans="1:8" x14ac:dyDescent="0.15">
      <c r="A149" s="345" t="s">
        <v>664</v>
      </c>
      <c r="B149" s="289" t="s">
        <v>1680</v>
      </c>
      <c r="C149" s="307" t="s">
        <v>942</v>
      </c>
      <c r="D149" s="289" t="s">
        <v>1189</v>
      </c>
      <c r="E149" s="308" t="s">
        <v>1730</v>
      </c>
      <c r="F149" s="174">
        <v>2</v>
      </c>
      <c r="G149" s="174">
        <v>1</v>
      </c>
      <c r="H149" s="175">
        <f t="shared" si="2"/>
        <v>1020000</v>
      </c>
    </row>
    <row r="150" spans="1:8" s="163" customFormat="1" x14ac:dyDescent="0.15">
      <c r="A150" s="345" t="s">
        <v>665</v>
      </c>
      <c r="B150" s="287" t="s">
        <v>1680</v>
      </c>
      <c r="C150" s="287" t="s">
        <v>943</v>
      </c>
      <c r="D150" s="287" t="s">
        <v>1002</v>
      </c>
      <c r="E150" s="287" t="s">
        <v>1732</v>
      </c>
      <c r="F150" s="302">
        <v>2</v>
      </c>
      <c r="G150" s="174">
        <v>1</v>
      </c>
      <c r="H150" s="175">
        <f t="shared" si="2"/>
        <v>1020000</v>
      </c>
    </row>
    <row r="151" spans="1:8" s="163" customFormat="1" x14ac:dyDescent="0.15">
      <c r="A151" s="345" t="s">
        <v>666</v>
      </c>
      <c r="B151" s="282" t="s">
        <v>1680</v>
      </c>
      <c r="C151" s="282" t="s">
        <v>944</v>
      </c>
      <c r="D151" s="287" t="s">
        <v>667</v>
      </c>
      <c r="E151" s="282" t="s">
        <v>1733</v>
      </c>
      <c r="F151" s="174">
        <v>2</v>
      </c>
      <c r="G151" s="174">
        <v>1</v>
      </c>
      <c r="H151" s="175">
        <f t="shared" si="2"/>
        <v>1020000</v>
      </c>
    </row>
    <row r="152" spans="1:8" s="163" customFormat="1" x14ac:dyDescent="0.15">
      <c r="A152" s="345" t="s">
        <v>668</v>
      </c>
      <c r="B152" s="282" t="s">
        <v>1680</v>
      </c>
      <c r="C152" s="282" t="s">
        <v>945</v>
      </c>
      <c r="D152" s="287" t="s">
        <v>1004</v>
      </c>
      <c r="E152" s="282" t="s">
        <v>1734</v>
      </c>
      <c r="F152" s="174">
        <v>2</v>
      </c>
      <c r="G152" s="174">
        <v>1</v>
      </c>
      <c r="H152" s="175">
        <f t="shared" si="2"/>
        <v>1020000</v>
      </c>
    </row>
    <row r="153" spans="1:8" s="163" customFormat="1" x14ac:dyDescent="0.15">
      <c r="A153" s="345" t="s">
        <v>669</v>
      </c>
      <c r="B153" s="282" t="s">
        <v>1680</v>
      </c>
      <c r="C153" s="282" t="s">
        <v>946</v>
      </c>
      <c r="D153" s="287" t="s">
        <v>1005</v>
      </c>
      <c r="E153" s="282" t="s">
        <v>1735</v>
      </c>
      <c r="F153" s="174">
        <v>2</v>
      </c>
      <c r="G153" s="174">
        <v>1</v>
      </c>
      <c r="H153" s="175">
        <f t="shared" si="2"/>
        <v>1020000</v>
      </c>
    </row>
    <row r="154" spans="1:8" s="163" customFormat="1" x14ac:dyDescent="0.15">
      <c r="A154" s="345" t="s">
        <v>670</v>
      </c>
      <c r="B154" s="282" t="s">
        <v>1680</v>
      </c>
      <c r="C154" s="282" t="s">
        <v>1183</v>
      </c>
      <c r="D154" s="287" t="s">
        <v>1006</v>
      </c>
      <c r="E154" s="282" t="s">
        <v>1736</v>
      </c>
      <c r="F154" s="174">
        <v>2</v>
      </c>
      <c r="G154" s="174">
        <v>1</v>
      </c>
      <c r="H154" s="175">
        <f t="shared" si="2"/>
        <v>1020000</v>
      </c>
    </row>
    <row r="155" spans="1:8" s="163" customFormat="1" x14ac:dyDescent="0.15">
      <c r="A155" s="345" t="s">
        <v>671</v>
      </c>
      <c r="B155" s="282" t="s">
        <v>1680</v>
      </c>
      <c r="C155" s="282" t="s">
        <v>443</v>
      </c>
      <c r="D155" s="287" t="s">
        <v>1007</v>
      </c>
      <c r="E155" s="282" t="s">
        <v>1737</v>
      </c>
      <c r="F155" s="174">
        <v>2</v>
      </c>
      <c r="G155" s="174">
        <v>1</v>
      </c>
      <c r="H155" s="175">
        <f t="shared" si="2"/>
        <v>1020000</v>
      </c>
    </row>
    <row r="156" spans="1:8" s="163" customFormat="1" x14ac:dyDescent="0.15">
      <c r="A156" s="345" t="s">
        <v>672</v>
      </c>
      <c r="B156" s="282" t="s">
        <v>1680</v>
      </c>
      <c r="C156" s="282" t="s">
        <v>947</v>
      </c>
      <c r="D156" s="287" t="s">
        <v>1007</v>
      </c>
      <c r="E156" s="282" t="s">
        <v>1737</v>
      </c>
      <c r="F156" s="174">
        <v>2</v>
      </c>
      <c r="G156" s="174">
        <v>1</v>
      </c>
      <c r="H156" s="175">
        <f t="shared" si="2"/>
        <v>1020000</v>
      </c>
    </row>
    <row r="157" spans="1:8" s="163" customFormat="1" x14ac:dyDescent="0.15">
      <c r="A157" s="345" t="s">
        <v>673</v>
      </c>
      <c r="B157" s="282" t="s">
        <v>1680</v>
      </c>
      <c r="C157" s="282" t="s">
        <v>948</v>
      </c>
      <c r="D157" s="287" t="s">
        <v>1008</v>
      </c>
      <c r="E157" s="282" t="s">
        <v>674</v>
      </c>
      <c r="F157" s="174">
        <v>2</v>
      </c>
      <c r="G157" s="174">
        <v>1</v>
      </c>
      <c r="H157" s="175">
        <f t="shared" si="2"/>
        <v>1020000</v>
      </c>
    </row>
    <row r="158" spans="1:8" s="163" customFormat="1" x14ac:dyDescent="0.15">
      <c r="A158" s="345" t="s">
        <v>675</v>
      </c>
      <c r="B158" s="282" t="s">
        <v>1680</v>
      </c>
      <c r="C158" s="282" t="s">
        <v>949</v>
      </c>
      <c r="D158" s="287" t="s">
        <v>1009</v>
      </c>
      <c r="E158" s="282" t="s">
        <v>676</v>
      </c>
      <c r="F158" s="174">
        <v>2</v>
      </c>
      <c r="G158" s="174">
        <v>1</v>
      </c>
      <c r="H158" s="175">
        <f t="shared" si="2"/>
        <v>1020000</v>
      </c>
    </row>
    <row r="159" spans="1:8" s="163" customFormat="1" x14ac:dyDescent="0.15">
      <c r="A159" s="345" t="s">
        <v>677</v>
      </c>
      <c r="B159" s="282" t="s">
        <v>1680</v>
      </c>
      <c r="C159" s="282" t="s">
        <v>950</v>
      </c>
      <c r="D159" s="287" t="s">
        <v>678</v>
      </c>
      <c r="E159" s="282" t="s">
        <v>1738</v>
      </c>
      <c r="F159" s="174">
        <v>2</v>
      </c>
      <c r="G159" s="174">
        <v>1</v>
      </c>
      <c r="H159" s="175">
        <f t="shared" si="2"/>
        <v>1020000</v>
      </c>
    </row>
    <row r="160" spans="1:8" s="163" customFormat="1" x14ac:dyDescent="0.15">
      <c r="A160" s="345" t="s">
        <v>679</v>
      </c>
      <c r="B160" s="282" t="s">
        <v>1680</v>
      </c>
      <c r="C160" s="282" t="s">
        <v>1541</v>
      </c>
      <c r="D160" s="287" t="s">
        <v>1010</v>
      </c>
      <c r="E160" s="282" t="s">
        <v>1739</v>
      </c>
      <c r="F160" s="174">
        <v>1</v>
      </c>
      <c r="G160" s="174">
        <v>1</v>
      </c>
      <c r="H160" s="175">
        <f t="shared" si="2"/>
        <v>540000</v>
      </c>
    </row>
    <row r="161" spans="1:8" s="163" customFormat="1" x14ac:dyDescent="0.15">
      <c r="A161" s="345" t="s">
        <v>680</v>
      </c>
      <c r="B161" s="282" t="s">
        <v>1680</v>
      </c>
      <c r="C161" s="282" t="s">
        <v>952</v>
      </c>
      <c r="D161" s="287" t="s">
        <v>667</v>
      </c>
      <c r="E161" s="282" t="s">
        <v>1733</v>
      </c>
      <c r="F161" s="174">
        <v>2</v>
      </c>
      <c r="G161" s="174">
        <v>1</v>
      </c>
      <c r="H161" s="175">
        <f t="shared" si="2"/>
        <v>1020000</v>
      </c>
    </row>
    <row r="162" spans="1:8" s="163" customFormat="1" x14ac:dyDescent="0.15">
      <c r="A162" s="345" t="s">
        <v>681</v>
      </c>
      <c r="B162" s="282" t="s">
        <v>1680</v>
      </c>
      <c r="C162" s="282" t="s">
        <v>953</v>
      </c>
      <c r="D162" s="287" t="s">
        <v>1011</v>
      </c>
      <c r="E162" s="282" t="s">
        <v>1740</v>
      </c>
      <c r="F162" s="174">
        <v>2</v>
      </c>
      <c r="G162" s="174">
        <v>1</v>
      </c>
      <c r="H162" s="175">
        <f t="shared" si="2"/>
        <v>1020000</v>
      </c>
    </row>
    <row r="163" spans="1:8" s="163" customFormat="1" x14ac:dyDescent="0.15">
      <c r="A163" s="345" t="s">
        <v>682</v>
      </c>
      <c r="B163" s="282" t="s">
        <v>1680</v>
      </c>
      <c r="C163" s="282" t="s">
        <v>1542</v>
      </c>
      <c r="D163" s="287" t="s">
        <v>1190</v>
      </c>
      <c r="E163" s="282" t="s">
        <v>1741</v>
      </c>
      <c r="F163" s="174"/>
      <c r="G163" s="174"/>
      <c r="H163" s="175">
        <f t="shared" si="2"/>
        <v>0</v>
      </c>
    </row>
    <row r="164" spans="1:8" s="163" customFormat="1" x14ac:dyDescent="0.15">
      <c r="A164" s="345" t="s">
        <v>683</v>
      </c>
      <c r="B164" s="282" t="s">
        <v>1680</v>
      </c>
      <c r="C164" s="282" t="s">
        <v>954</v>
      </c>
      <c r="D164" s="287" t="s">
        <v>1012</v>
      </c>
      <c r="E164" s="282" t="s">
        <v>1742</v>
      </c>
      <c r="F164" s="174">
        <v>2</v>
      </c>
      <c r="G164" s="174">
        <v>1</v>
      </c>
      <c r="H164" s="175">
        <f t="shared" si="2"/>
        <v>1020000</v>
      </c>
    </row>
    <row r="165" spans="1:8" s="163" customFormat="1" x14ac:dyDescent="0.15">
      <c r="A165" s="345" t="s">
        <v>684</v>
      </c>
      <c r="B165" s="282" t="s">
        <v>1680</v>
      </c>
      <c r="C165" s="282" t="s">
        <v>450</v>
      </c>
      <c r="D165" s="287" t="s">
        <v>1013</v>
      </c>
      <c r="E165" s="282" t="s">
        <v>1743</v>
      </c>
      <c r="F165" s="174">
        <v>1</v>
      </c>
      <c r="G165" s="174">
        <v>1</v>
      </c>
      <c r="H165" s="175">
        <f t="shared" si="2"/>
        <v>540000</v>
      </c>
    </row>
    <row r="166" spans="1:8" s="163" customFormat="1" x14ac:dyDescent="0.15">
      <c r="A166" s="345" t="s">
        <v>685</v>
      </c>
      <c r="B166" s="282" t="s">
        <v>1680</v>
      </c>
      <c r="C166" s="282" t="s">
        <v>955</v>
      </c>
      <c r="D166" s="287" t="s">
        <v>1014</v>
      </c>
      <c r="E166" s="282" t="s">
        <v>687</v>
      </c>
      <c r="F166" s="174">
        <v>2</v>
      </c>
      <c r="G166" s="174">
        <v>1</v>
      </c>
      <c r="H166" s="175">
        <f t="shared" si="2"/>
        <v>1020000</v>
      </c>
    </row>
    <row r="167" spans="1:8" s="163" customFormat="1" x14ac:dyDescent="0.15">
      <c r="A167" s="345" t="s">
        <v>686</v>
      </c>
      <c r="B167" s="282" t="s">
        <v>1680</v>
      </c>
      <c r="C167" s="282" t="s">
        <v>452</v>
      </c>
      <c r="D167" s="287" t="s">
        <v>1014</v>
      </c>
      <c r="E167" s="282" t="s">
        <v>687</v>
      </c>
      <c r="F167" s="174">
        <v>2</v>
      </c>
      <c r="G167" s="174">
        <v>1</v>
      </c>
      <c r="H167" s="175">
        <f t="shared" si="2"/>
        <v>1020000</v>
      </c>
    </row>
    <row r="168" spans="1:8" s="163" customFormat="1" x14ac:dyDescent="0.15">
      <c r="A168" s="345" t="s">
        <v>1015</v>
      </c>
      <c r="B168" s="282" t="s">
        <v>1680</v>
      </c>
      <c r="C168" s="282" t="s">
        <v>1184</v>
      </c>
      <c r="D168" s="287" t="s">
        <v>1006</v>
      </c>
      <c r="E168" s="282" t="s">
        <v>1736</v>
      </c>
      <c r="F168" s="174">
        <v>2</v>
      </c>
      <c r="G168" s="174">
        <v>1</v>
      </c>
      <c r="H168" s="175">
        <f t="shared" si="2"/>
        <v>1020000</v>
      </c>
    </row>
    <row r="169" spans="1:8" s="163" customFormat="1" x14ac:dyDescent="0.15">
      <c r="A169" s="345" t="s">
        <v>688</v>
      </c>
      <c r="B169" s="282" t="s">
        <v>1680</v>
      </c>
      <c r="C169" s="282" t="s">
        <v>431</v>
      </c>
      <c r="D169" s="287" t="s">
        <v>1191</v>
      </c>
      <c r="E169" s="282" t="s">
        <v>699</v>
      </c>
      <c r="F169" s="174">
        <v>2</v>
      </c>
      <c r="G169" s="174">
        <v>1</v>
      </c>
      <c r="H169" s="175">
        <f t="shared" si="2"/>
        <v>1020000</v>
      </c>
    </row>
    <row r="170" spans="1:8" s="163" customFormat="1" x14ac:dyDescent="0.15">
      <c r="A170" s="345" t="s">
        <v>689</v>
      </c>
      <c r="B170" s="282" t="s">
        <v>1680</v>
      </c>
      <c r="C170" s="282" t="s">
        <v>434</v>
      </c>
      <c r="D170" s="287" t="s">
        <v>1016</v>
      </c>
      <c r="E170" s="282" t="s">
        <v>1744</v>
      </c>
      <c r="F170" s="174">
        <v>2</v>
      </c>
      <c r="G170" s="174">
        <v>1</v>
      </c>
      <c r="H170" s="175">
        <f t="shared" si="2"/>
        <v>1020000</v>
      </c>
    </row>
    <row r="171" spans="1:8" s="163" customFormat="1" x14ac:dyDescent="0.15">
      <c r="A171" s="345" t="s">
        <v>690</v>
      </c>
      <c r="B171" s="282" t="s">
        <v>1680</v>
      </c>
      <c r="C171" s="282" t="s">
        <v>956</v>
      </c>
      <c r="D171" s="287" t="s">
        <v>1921</v>
      </c>
      <c r="E171" s="282" t="s">
        <v>725</v>
      </c>
      <c r="F171" s="174">
        <v>2</v>
      </c>
      <c r="G171" s="174">
        <v>1</v>
      </c>
      <c r="H171" s="175">
        <f t="shared" si="2"/>
        <v>1020000</v>
      </c>
    </row>
    <row r="172" spans="1:8" s="163" customFormat="1" x14ac:dyDescent="0.15">
      <c r="A172" s="345" t="s">
        <v>691</v>
      </c>
      <c r="B172" s="282" t="s">
        <v>1680</v>
      </c>
      <c r="C172" s="282" t="s">
        <v>957</v>
      </c>
      <c r="D172" s="287" t="s">
        <v>1017</v>
      </c>
      <c r="E172" s="282" t="s">
        <v>1745</v>
      </c>
      <c r="F172" s="174">
        <v>2</v>
      </c>
      <c r="G172" s="174">
        <v>1</v>
      </c>
      <c r="H172" s="175">
        <f t="shared" si="2"/>
        <v>1020000</v>
      </c>
    </row>
    <row r="173" spans="1:8" s="163" customFormat="1" x14ac:dyDescent="0.15">
      <c r="A173" s="345" t="s">
        <v>692</v>
      </c>
      <c r="B173" s="282" t="s">
        <v>1680</v>
      </c>
      <c r="C173" s="282" t="s">
        <v>958</v>
      </c>
      <c r="D173" s="287" t="s">
        <v>1923</v>
      </c>
      <c r="E173" s="282" t="s">
        <v>1922</v>
      </c>
      <c r="F173" s="174">
        <v>2</v>
      </c>
      <c r="G173" s="174">
        <v>1</v>
      </c>
      <c r="H173" s="175">
        <f t="shared" si="2"/>
        <v>1020000</v>
      </c>
    </row>
    <row r="174" spans="1:8" s="163" customFormat="1" x14ac:dyDescent="0.15">
      <c r="A174" s="345" t="s">
        <v>693</v>
      </c>
      <c r="B174" s="282" t="s">
        <v>1680</v>
      </c>
      <c r="C174" s="282" t="s">
        <v>959</v>
      </c>
      <c r="D174" s="287" t="s">
        <v>1018</v>
      </c>
      <c r="E174" s="282" t="s">
        <v>732</v>
      </c>
      <c r="F174" s="174">
        <v>2</v>
      </c>
      <c r="G174" s="174">
        <v>1</v>
      </c>
      <c r="H174" s="175">
        <f t="shared" si="2"/>
        <v>1020000</v>
      </c>
    </row>
    <row r="175" spans="1:8" s="163" customFormat="1" x14ac:dyDescent="0.15">
      <c r="A175" s="345" t="s">
        <v>694</v>
      </c>
      <c r="B175" s="282" t="s">
        <v>1680</v>
      </c>
      <c r="C175" s="282" t="s">
        <v>439</v>
      </c>
      <c r="D175" s="287" t="s">
        <v>1019</v>
      </c>
      <c r="E175" s="282" t="s">
        <v>1697</v>
      </c>
      <c r="F175" s="174">
        <v>2</v>
      </c>
      <c r="G175" s="174">
        <v>1</v>
      </c>
      <c r="H175" s="175">
        <f t="shared" si="2"/>
        <v>1020000</v>
      </c>
    </row>
    <row r="176" spans="1:8" s="163" customFormat="1" x14ac:dyDescent="0.15">
      <c r="A176" s="345" t="s">
        <v>695</v>
      </c>
      <c r="B176" s="282" t="s">
        <v>1680</v>
      </c>
      <c r="C176" s="282" t="s">
        <v>442</v>
      </c>
      <c r="D176" s="287" t="s">
        <v>1020</v>
      </c>
      <c r="E176" s="282" t="s">
        <v>1746</v>
      </c>
      <c r="F176" s="174">
        <v>2</v>
      </c>
      <c r="G176" s="174">
        <v>1</v>
      </c>
      <c r="H176" s="175">
        <f t="shared" si="2"/>
        <v>1020000</v>
      </c>
    </row>
    <row r="177" spans="1:8" s="163" customFormat="1" x14ac:dyDescent="0.15">
      <c r="A177" s="345" t="s">
        <v>696</v>
      </c>
      <c r="B177" s="282" t="s">
        <v>1680</v>
      </c>
      <c r="C177" s="282" t="s">
        <v>960</v>
      </c>
      <c r="D177" s="287" t="s">
        <v>1021</v>
      </c>
      <c r="E177" s="282" t="s">
        <v>697</v>
      </c>
      <c r="F177" s="174">
        <v>2</v>
      </c>
      <c r="G177" s="174">
        <v>1</v>
      </c>
      <c r="H177" s="175">
        <f t="shared" si="2"/>
        <v>1020000</v>
      </c>
    </row>
    <row r="178" spans="1:8" s="163" customFormat="1" x14ac:dyDescent="0.15">
      <c r="A178" s="345" t="s">
        <v>698</v>
      </c>
      <c r="B178" s="282" t="s">
        <v>1680</v>
      </c>
      <c r="C178" s="282" t="s">
        <v>961</v>
      </c>
      <c r="D178" s="287" t="s">
        <v>1192</v>
      </c>
      <c r="E178" s="282" t="s">
        <v>699</v>
      </c>
      <c r="F178" s="174">
        <v>2</v>
      </c>
      <c r="G178" s="174">
        <v>1</v>
      </c>
      <c r="H178" s="175">
        <f t="shared" si="2"/>
        <v>1020000</v>
      </c>
    </row>
    <row r="179" spans="1:8" s="163" customFormat="1" x14ac:dyDescent="0.15">
      <c r="A179" s="345" t="s">
        <v>700</v>
      </c>
      <c r="B179" s="282" t="s">
        <v>1680</v>
      </c>
      <c r="C179" s="282" t="s">
        <v>701</v>
      </c>
      <c r="D179" s="287" t="s">
        <v>1022</v>
      </c>
      <c r="E179" s="282" t="s">
        <v>1747</v>
      </c>
      <c r="F179" s="174"/>
      <c r="G179" s="174"/>
      <c r="H179" s="175">
        <f t="shared" si="2"/>
        <v>0</v>
      </c>
    </row>
    <row r="180" spans="1:8" s="163" customFormat="1" x14ac:dyDescent="0.15">
      <c r="A180" s="345" t="s">
        <v>1025</v>
      </c>
      <c r="B180" s="282" t="s">
        <v>1680</v>
      </c>
      <c r="C180" s="282" t="s">
        <v>1026</v>
      </c>
      <c r="D180" s="287" t="s">
        <v>1027</v>
      </c>
      <c r="E180" s="282" t="s">
        <v>1748</v>
      </c>
      <c r="F180" s="174">
        <v>2</v>
      </c>
      <c r="G180" s="174">
        <v>1</v>
      </c>
      <c r="H180" s="175">
        <f t="shared" si="2"/>
        <v>1020000</v>
      </c>
    </row>
    <row r="181" spans="1:8" s="163" customFormat="1" x14ac:dyDescent="0.15">
      <c r="A181" s="345" t="s">
        <v>1028</v>
      </c>
      <c r="B181" s="282" t="s">
        <v>1680</v>
      </c>
      <c r="C181" s="282" t="s">
        <v>1029</v>
      </c>
      <c r="D181" s="287" t="s">
        <v>1023</v>
      </c>
      <c r="E181" s="282" t="s">
        <v>1024</v>
      </c>
      <c r="F181" s="174">
        <v>2</v>
      </c>
      <c r="G181" s="174">
        <v>1</v>
      </c>
      <c r="H181" s="175">
        <f t="shared" si="2"/>
        <v>1020000</v>
      </c>
    </row>
    <row r="182" spans="1:8" s="163" customFormat="1" x14ac:dyDescent="0.15">
      <c r="A182" s="345" t="s">
        <v>1138</v>
      </c>
      <c r="B182" s="282" t="s">
        <v>1680</v>
      </c>
      <c r="C182" s="282" t="s">
        <v>1139</v>
      </c>
      <c r="D182" s="287" t="s">
        <v>1193</v>
      </c>
      <c r="E182" s="282" t="s">
        <v>1187</v>
      </c>
      <c r="F182" s="174">
        <v>2</v>
      </c>
      <c r="G182" s="174">
        <v>1</v>
      </c>
      <c r="H182" s="175">
        <f t="shared" si="2"/>
        <v>1020000</v>
      </c>
    </row>
    <row r="183" spans="1:8" s="163" customFormat="1" x14ac:dyDescent="0.15">
      <c r="A183" s="345" t="s">
        <v>1140</v>
      </c>
      <c r="B183" s="282" t="s">
        <v>1680</v>
      </c>
      <c r="C183" s="282" t="s">
        <v>1543</v>
      </c>
      <c r="D183" s="287" t="s">
        <v>1194</v>
      </c>
      <c r="E183" s="282" t="s">
        <v>1749</v>
      </c>
      <c r="F183" s="174">
        <v>2</v>
      </c>
      <c r="G183" s="174">
        <v>1</v>
      </c>
      <c r="H183" s="175">
        <f t="shared" si="2"/>
        <v>1020000</v>
      </c>
    </row>
    <row r="184" spans="1:8" s="163" customFormat="1" x14ac:dyDescent="0.15">
      <c r="A184" s="345" t="s">
        <v>1141</v>
      </c>
      <c r="B184" s="282" t="s">
        <v>1680</v>
      </c>
      <c r="C184" s="282" t="s">
        <v>1544</v>
      </c>
      <c r="D184" s="287" t="s">
        <v>1920</v>
      </c>
      <c r="E184" s="282" t="s">
        <v>725</v>
      </c>
      <c r="F184" s="174">
        <v>2</v>
      </c>
      <c r="G184" s="174">
        <v>1</v>
      </c>
      <c r="H184" s="175">
        <f t="shared" si="2"/>
        <v>1020000</v>
      </c>
    </row>
    <row r="185" spans="1:8" s="163" customFormat="1" x14ac:dyDescent="0.15">
      <c r="A185" s="345" t="s">
        <v>1673</v>
      </c>
      <c r="B185" s="282" t="s">
        <v>1680</v>
      </c>
      <c r="C185" s="282" t="s">
        <v>1545</v>
      </c>
      <c r="D185" s="287" t="s">
        <v>1202</v>
      </c>
      <c r="E185" s="282" t="s">
        <v>758</v>
      </c>
      <c r="F185" s="174">
        <v>2</v>
      </c>
      <c r="G185" s="174">
        <v>1</v>
      </c>
      <c r="H185" s="175">
        <f t="shared" si="2"/>
        <v>1020000</v>
      </c>
    </row>
    <row r="186" spans="1:8" s="163" customFormat="1" x14ac:dyDescent="0.15">
      <c r="A186" s="345" t="s">
        <v>702</v>
      </c>
      <c r="B186" s="282" t="s">
        <v>1680</v>
      </c>
      <c r="C186" s="282" t="s">
        <v>445</v>
      </c>
      <c r="D186" s="287" t="s">
        <v>703</v>
      </c>
      <c r="E186" s="282" t="s">
        <v>1750</v>
      </c>
      <c r="F186" s="174"/>
      <c r="G186" s="174"/>
      <c r="H186" s="175">
        <f t="shared" si="2"/>
        <v>0</v>
      </c>
    </row>
    <row r="187" spans="1:8" s="163" customFormat="1" x14ac:dyDescent="0.15">
      <c r="A187" s="345" t="s">
        <v>704</v>
      </c>
      <c r="B187" s="282" t="s">
        <v>1680</v>
      </c>
      <c r="C187" s="282" t="s">
        <v>446</v>
      </c>
      <c r="D187" s="287" t="s">
        <v>1014</v>
      </c>
      <c r="E187" s="282" t="s">
        <v>687</v>
      </c>
      <c r="F187" s="174">
        <v>2</v>
      </c>
      <c r="G187" s="174">
        <v>1</v>
      </c>
      <c r="H187" s="175">
        <f t="shared" si="2"/>
        <v>1020000</v>
      </c>
    </row>
    <row r="188" spans="1:8" s="163" customFormat="1" x14ac:dyDescent="0.15">
      <c r="A188" s="345" t="s">
        <v>705</v>
      </c>
      <c r="B188" s="282" t="s">
        <v>1680</v>
      </c>
      <c r="C188" s="282" t="s">
        <v>964</v>
      </c>
      <c r="D188" s="287" t="s">
        <v>1002</v>
      </c>
      <c r="E188" s="282" t="s">
        <v>1732</v>
      </c>
      <c r="F188" s="174">
        <v>2</v>
      </c>
      <c r="G188" s="174">
        <v>1</v>
      </c>
      <c r="H188" s="175">
        <f t="shared" si="2"/>
        <v>1020000</v>
      </c>
    </row>
    <row r="189" spans="1:8" s="163" customFormat="1" x14ac:dyDescent="0.15">
      <c r="A189" s="345" t="s">
        <v>706</v>
      </c>
      <c r="B189" s="282" t="s">
        <v>1680</v>
      </c>
      <c r="C189" s="282" t="s">
        <v>965</v>
      </c>
      <c r="D189" s="287" t="s">
        <v>1004</v>
      </c>
      <c r="E189" s="282" t="s">
        <v>1734</v>
      </c>
      <c r="F189" s="174">
        <v>2</v>
      </c>
      <c r="G189" s="174">
        <v>1</v>
      </c>
      <c r="H189" s="175">
        <f t="shared" si="2"/>
        <v>1020000</v>
      </c>
    </row>
    <row r="190" spans="1:8" s="163" customFormat="1" x14ac:dyDescent="0.15">
      <c r="A190" s="345" t="s">
        <v>707</v>
      </c>
      <c r="B190" s="282" t="s">
        <v>1680</v>
      </c>
      <c r="C190" s="282" t="s">
        <v>966</v>
      </c>
      <c r="D190" s="287" t="s">
        <v>1030</v>
      </c>
      <c r="E190" s="282" t="s">
        <v>715</v>
      </c>
      <c r="F190" s="174">
        <v>2</v>
      </c>
      <c r="G190" s="174">
        <v>1</v>
      </c>
      <c r="H190" s="175">
        <f t="shared" si="2"/>
        <v>1020000</v>
      </c>
    </row>
    <row r="191" spans="1:8" s="163" customFormat="1" x14ac:dyDescent="0.15">
      <c r="A191" s="345" t="s">
        <v>708</v>
      </c>
      <c r="B191" s="282" t="s">
        <v>1680</v>
      </c>
      <c r="C191" s="282" t="s">
        <v>449</v>
      </c>
      <c r="D191" s="287" t="s">
        <v>1031</v>
      </c>
      <c r="E191" s="282" t="s">
        <v>735</v>
      </c>
      <c r="F191" s="174">
        <v>2</v>
      </c>
      <c r="G191" s="174">
        <v>1</v>
      </c>
      <c r="H191" s="175">
        <f t="shared" si="2"/>
        <v>1020000</v>
      </c>
    </row>
    <row r="192" spans="1:8" s="163" customFormat="1" x14ac:dyDescent="0.15">
      <c r="A192" s="345" t="s">
        <v>709</v>
      </c>
      <c r="B192" s="282" t="s">
        <v>1680</v>
      </c>
      <c r="C192" s="282" t="s">
        <v>451</v>
      </c>
      <c r="D192" s="287" t="s">
        <v>1014</v>
      </c>
      <c r="E192" s="282" t="s">
        <v>687</v>
      </c>
      <c r="F192" s="174">
        <v>2</v>
      </c>
      <c r="G192" s="174">
        <v>1</v>
      </c>
      <c r="H192" s="175">
        <f t="shared" si="2"/>
        <v>1020000</v>
      </c>
    </row>
    <row r="193" spans="1:8" s="163" customFormat="1" x14ac:dyDescent="0.15">
      <c r="A193" s="345" t="s">
        <v>710</v>
      </c>
      <c r="B193" s="282" t="s">
        <v>1680</v>
      </c>
      <c r="C193" s="282" t="s">
        <v>967</v>
      </c>
      <c r="D193" s="287" t="s">
        <v>1032</v>
      </c>
      <c r="E193" s="282" t="s">
        <v>1033</v>
      </c>
      <c r="F193" s="174">
        <v>2</v>
      </c>
      <c r="G193" s="174">
        <v>1</v>
      </c>
      <c r="H193" s="175">
        <f t="shared" si="2"/>
        <v>1020000</v>
      </c>
    </row>
    <row r="194" spans="1:8" s="163" customFormat="1" x14ac:dyDescent="0.15">
      <c r="A194" s="345" t="s">
        <v>711</v>
      </c>
      <c r="B194" s="282" t="s">
        <v>1680</v>
      </c>
      <c r="C194" s="282" t="s">
        <v>453</v>
      </c>
      <c r="D194" s="287" t="s">
        <v>1018</v>
      </c>
      <c r="E194" s="282" t="s">
        <v>732</v>
      </c>
      <c r="F194" s="174">
        <v>2</v>
      </c>
      <c r="G194" s="174">
        <v>1</v>
      </c>
      <c r="H194" s="175">
        <f t="shared" si="2"/>
        <v>1020000</v>
      </c>
    </row>
    <row r="195" spans="1:8" s="163" customFormat="1" x14ac:dyDescent="0.15">
      <c r="A195" s="345" t="s">
        <v>712</v>
      </c>
      <c r="B195" s="282" t="s">
        <v>1680</v>
      </c>
      <c r="C195" s="282" t="s">
        <v>968</v>
      </c>
      <c r="D195" s="287" t="s">
        <v>1034</v>
      </c>
      <c r="E195" s="288" t="s">
        <v>713</v>
      </c>
      <c r="F195" s="174">
        <v>2</v>
      </c>
      <c r="G195" s="174">
        <v>1</v>
      </c>
      <c r="H195" s="175">
        <f t="shared" ref="H195:H258" si="3">IFERROR(F195*40000*12+G195*5000*12,"")</f>
        <v>1020000</v>
      </c>
    </row>
    <row r="196" spans="1:8" s="163" customFormat="1" x14ac:dyDescent="0.15">
      <c r="A196" s="345" t="s">
        <v>714</v>
      </c>
      <c r="B196" s="282" t="s">
        <v>1680</v>
      </c>
      <c r="C196" s="282" t="s">
        <v>969</v>
      </c>
      <c r="D196" s="287" t="s">
        <v>1030</v>
      </c>
      <c r="E196" s="282" t="s">
        <v>715</v>
      </c>
      <c r="F196" s="174">
        <v>2</v>
      </c>
      <c r="G196" s="174">
        <v>1</v>
      </c>
      <c r="H196" s="175">
        <f t="shared" si="3"/>
        <v>1020000</v>
      </c>
    </row>
    <row r="197" spans="1:8" s="163" customFormat="1" x14ac:dyDescent="0.15">
      <c r="A197" s="345" t="s">
        <v>716</v>
      </c>
      <c r="B197" s="282" t="s">
        <v>1680</v>
      </c>
      <c r="C197" s="282" t="s">
        <v>970</v>
      </c>
      <c r="D197" s="287" t="s">
        <v>1035</v>
      </c>
      <c r="E197" s="282" t="s">
        <v>717</v>
      </c>
      <c r="F197" s="174">
        <v>2</v>
      </c>
      <c r="G197" s="174">
        <v>1</v>
      </c>
      <c r="H197" s="175">
        <f t="shared" si="3"/>
        <v>1020000</v>
      </c>
    </row>
    <row r="198" spans="1:8" s="163" customFormat="1" x14ac:dyDescent="0.15">
      <c r="A198" s="345" t="s">
        <v>718</v>
      </c>
      <c r="B198" s="282" t="s">
        <v>1680</v>
      </c>
      <c r="C198" s="282" t="s">
        <v>971</v>
      </c>
      <c r="D198" s="287" t="s">
        <v>1036</v>
      </c>
      <c r="E198" s="282" t="s">
        <v>1751</v>
      </c>
      <c r="F198" s="174">
        <v>2</v>
      </c>
      <c r="G198" s="174">
        <v>1</v>
      </c>
      <c r="H198" s="175">
        <f t="shared" si="3"/>
        <v>1020000</v>
      </c>
    </row>
    <row r="199" spans="1:8" s="163" customFormat="1" x14ac:dyDescent="0.15">
      <c r="A199" s="345" t="s">
        <v>719</v>
      </c>
      <c r="B199" s="287" t="s">
        <v>1680</v>
      </c>
      <c r="C199" s="287" t="s">
        <v>972</v>
      </c>
      <c r="D199" s="287" t="s">
        <v>1037</v>
      </c>
      <c r="E199" s="287" t="s">
        <v>720</v>
      </c>
      <c r="F199" s="174">
        <v>2</v>
      </c>
      <c r="G199" s="174">
        <v>1</v>
      </c>
      <c r="H199" s="175">
        <f t="shared" si="3"/>
        <v>1020000</v>
      </c>
    </row>
    <row r="200" spans="1:8" s="163" customFormat="1" x14ac:dyDescent="0.15">
      <c r="A200" s="345" t="s">
        <v>721</v>
      </c>
      <c r="B200" s="282" t="s">
        <v>1680</v>
      </c>
      <c r="C200" s="282" t="s">
        <v>428</v>
      </c>
      <c r="D200" s="287" t="s">
        <v>1038</v>
      </c>
      <c r="E200" s="282" t="s">
        <v>1752</v>
      </c>
      <c r="F200" s="174">
        <v>2</v>
      </c>
      <c r="G200" s="174">
        <v>1</v>
      </c>
      <c r="H200" s="175">
        <f t="shared" si="3"/>
        <v>1020000</v>
      </c>
    </row>
    <row r="201" spans="1:8" s="163" customFormat="1" x14ac:dyDescent="0.15">
      <c r="A201" s="345" t="s">
        <v>722</v>
      </c>
      <c r="B201" s="282" t="s">
        <v>1680</v>
      </c>
      <c r="C201" s="282" t="s">
        <v>432</v>
      </c>
      <c r="D201" s="287" t="s">
        <v>1039</v>
      </c>
      <c r="E201" s="282" t="s">
        <v>723</v>
      </c>
      <c r="F201" s="174">
        <v>2</v>
      </c>
      <c r="G201" s="174">
        <v>1</v>
      </c>
      <c r="H201" s="175">
        <f t="shared" si="3"/>
        <v>1020000</v>
      </c>
    </row>
    <row r="202" spans="1:8" s="163" customFormat="1" x14ac:dyDescent="0.15">
      <c r="A202" s="345" t="s">
        <v>724</v>
      </c>
      <c r="B202" s="282" t="s">
        <v>1680</v>
      </c>
      <c r="C202" s="282" t="s">
        <v>435</v>
      </c>
      <c r="D202" s="287" t="s">
        <v>1920</v>
      </c>
      <c r="E202" s="282" t="s">
        <v>725</v>
      </c>
      <c r="F202" s="174">
        <v>2</v>
      </c>
      <c r="G202" s="174">
        <v>1</v>
      </c>
      <c r="H202" s="175">
        <f t="shared" si="3"/>
        <v>1020000</v>
      </c>
    </row>
    <row r="203" spans="1:8" s="163" customFormat="1" x14ac:dyDescent="0.15">
      <c r="A203" s="345" t="s">
        <v>726</v>
      </c>
      <c r="B203" s="282" t="s">
        <v>1680</v>
      </c>
      <c r="C203" s="282" t="s">
        <v>973</v>
      </c>
      <c r="D203" s="287" t="s">
        <v>1923</v>
      </c>
      <c r="E203" s="282" t="s">
        <v>1922</v>
      </c>
      <c r="F203" s="174">
        <v>2</v>
      </c>
      <c r="G203" s="174">
        <v>1</v>
      </c>
      <c r="H203" s="175">
        <f t="shared" si="3"/>
        <v>1020000</v>
      </c>
    </row>
    <row r="204" spans="1:8" s="163" customFormat="1" x14ac:dyDescent="0.15">
      <c r="A204" s="345" t="s">
        <v>727</v>
      </c>
      <c r="B204" s="282" t="s">
        <v>1680</v>
      </c>
      <c r="C204" s="282" t="s">
        <v>974</v>
      </c>
      <c r="D204" s="287" t="s">
        <v>1040</v>
      </c>
      <c r="E204" s="282" t="s">
        <v>1753</v>
      </c>
      <c r="F204" s="174">
        <v>2</v>
      </c>
      <c r="G204" s="174">
        <v>1</v>
      </c>
      <c r="H204" s="175">
        <f t="shared" si="3"/>
        <v>1020000</v>
      </c>
    </row>
    <row r="205" spans="1:8" s="163" customFormat="1" x14ac:dyDescent="0.15">
      <c r="A205" s="345" t="s">
        <v>728</v>
      </c>
      <c r="B205" s="282" t="s">
        <v>1680</v>
      </c>
      <c r="C205" s="282" t="s">
        <v>975</v>
      </c>
      <c r="D205" s="287" t="s">
        <v>1041</v>
      </c>
      <c r="E205" s="282" t="s">
        <v>1754</v>
      </c>
      <c r="F205" s="174">
        <v>2</v>
      </c>
      <c r="G205" s="174">
        <v>1</v>
      </c>
      <c r="H205" s="175">
        <f t="shared" si="3"/>
        <v>1020000</v>
      </c>
    </row>
    <row r="206" spans="1:8" s="163" customFormat="1" x14ac:dyDescent="0.15">
      <c r="A206" s="345" t="s">
        <v>729</v>
      </c>
      <c r="B206" s="282" t="s">
        <v>1680</v>
      </c>
      <c r="C206" s="282" t="s">
        <v>976</v>
      </c>
      <c r="D206" s="287" t="s">
        <v>1035</v>
      </c>
      <c r="E206" s="282" t="s">
        <v>717</v>
      </c>
      <c r="F206" s="174">
        <v>2</v>
      </c>
      <c r="G206" s="174">
        <v>1</v>
      </c>
      <c r="H206" s="175">
        <f t="shared" si="3"/>
        <v>1020000</v>
      </c>
    </row>
    <row r="207" spans="1:8" s="163" customFormat="1" x14ac:dyDescent="0.15">
      <c r="A207" s="345" t="s">
        <v>730</v>
      </c>
      <c r="B207" s="282" t="s">
        <v>1680</v>
      </c>
      <c r="C207" s="282" t="s">
        <v>977</v>
      </c>
      <c r="D207" s="287" t="s">
        <v>1009</v>
      </c>
      <c r="E207" s="282" t="s">
        <v>1755</v>
      </c>
      <c r="F207" s="174">
        <v>2</v>
      </c>
      <c r="G207" s="174">
        <v>1</v>
      </c>
      <c r="H207" s="175">
        <f t="shared" si="3"/>
        <v>1020000</v>
      </c>
    </row>
    <row r="208" spans="1:8" s="163" customFormat="1" x14ac:dyDescent="0.15">
      <c r="A208" s="345" t="s">
        <v>731</v>
      </c>
      <c r="B208" s="282" t="s">
        <v>1680</v>
      </c>
      <c r="C208" s="282" t="s">
        <v>978</v>
      </c>
      <c r="D208" s="287" t="s">
        <v>1042</v>
      </c>
      <c r="E208" s="282" t="s">
        <v>732</v>
      </c>
      <c r="F208" s="174">
        <v>2</v>
      </c>
      <c r="G208" s="174">
        <v>1</v>
      </c>
      <c r="H208" s="175">
        <f t="shared" si="3"/>
        <v>1020000</v>
      </c>
    </row>
    <row r="209" spans="1:8" s="163" customFormat="1" x14ac:dyDescent="0.15">
      <c r="A209" s="345" t="s">
        <v>733</v>
      </c>
      <c r="B209" s="282" t="s">
        <v>1680</v>
      </c>
      <c r="C209" s="282" t="s">
        <v>440</v>
      </c>
      <c r="D209" s="287"/>
      <c r="E209" s="282"/>
      <c r="F209" s="174"/>
      <c r="G209" s="174"/>
      <c r="H209" s="175">
        <f t="shared" si="3"/>
        <v>0</v>
      </c>
    </row>
    <row r="210" spans="1:8" s="163" customFormat="1" x14ac:dyDescent="0.15">
      <c r="A210" s="345" t="s">
        <v>734</v>
      </c>
      <c r="B210" s="282" t="s">
        <v>1680</v>
      </c>
      <c r="C210" s="282" t="s">
        <v>979</v>
      </c>
      <c r="D210" s="287" t="s">
        <v>1031</v>
      </c>
      <c r="E210" s="282" t="s">
        <v>735</v>
      </c>
      <c r="F210" s="174">
        <v>2</v>
      </c>
      <c r="G210" s="174">
        <v>1</v>
      </c>
      <c r="H210" s="175">
        <f t="shared" si="3"/>
        <v>1020000</v>
      </c>
    </row>
    <row r="211" spans="1:8" s="163" customFormat="1" x14ac:dyDescent="0.15">
      <c r="A211" s="345" t="s">
        <v>736</v>
      </c>
      <c r="B211" s="282" t="s">
        <v>1680</v>
      </c>
      <c r="C211" s="282" t="s">
        <v>980</v>
      </c>
      <c r="D211" s="287" t="s">
        <v>1043</v>
      </c>
      <c r="E211" s="282" t="s">
        <v>1756</v>
      </c>
      <c r="F211" s="174">
        <v>2</v>
      </c>
      <c r="G211" s="174">
        <v>1</v>
      </c>
      <c r="H211" s="175">
        <f t="shared" si="3"/>
        <v>1020000</v>
      </c>
    </row>
    <row r="212" spans="1:8" s="163" customFormat="1" x14ac:dyDescent="0.15">
      <c r="A212" s="345" t="s">
        <v>737</v>
      </c>
      <c r="B212" s="282" t="s">
        <v>1680</v>
      </c>
      <c r="C212" s="282" t="s">
        <v>981</v>
      </c>
      <c r="D212" s="287" t="s">
        <v>1044</v>
      </c>
      <c r="E212" s="282" t="s">
        <v>1757</v>
      </c>
      <c r="F212" s="174">
        <v>2</v>
      </c>
      <c r="G212" s="174">
        <v>1</v>
      </c>
      <c r="H212" s="175">
        <f t="shared" si="3"/>
        <v>1020000</v>
      </c>
    </row>
    <row r="213" spans="1:8" s="163" customFormat="1" x14ac:dyDescent="0.15">
      <c r="A213" s="345" t="s">
        <v>738</v>
      </c>
      <c r="B213" s="282" t="s">
        <v>1680</v>
      </c>
      <c r="C213" s="282" t="s">
        <v>982</v>
      </c>
      <c r="D213" s="287" t="s">
        <v>1758</v>
      </c>
      <c r="E213" s="282" t="s">
        <v>1755</v>
      </c>
      <c r="F213" s="174">
        <v>2</v>
      </c>
      <c r="G213" s="174">
        <v>1</v>
      </c>
      <c r="H213" s="175">
        <f t="shared" si="3"/>
        <v>1020000</v>
      </c>
    </row>
    <row r="214" spans="1:8" s="163" customFormat="1" x14ac:dyDescent="0.15">
      <c r="A214" s="345" t="s">
        <v>1045</v>
      </c>
      <c r="B214" s="282" t="s">
        <v>1680</v>
      </c>
      <c r="C214" s="282" t="s">
        <v>983</v>
      </c>
      <c r="D214" s="287" t="s">
        <v>1758</v>
      </c>
      <c r="E214" s="282" t="s">
        <v>1755</v>
      </c>
      <c r="F214" s="174">
        <v>2</v>
      </c>
      <c r="G214" s="174">
        <v>1</v>
      </c>
      <c r="H214" s="175">
        <f t="shared" si="3"/>
        <v>1020000</v>
      </c>
    </row>
    <row r="215" spans="1:8" s="163" customFormat="1" x14ac:dyDescent="0.15">
      <c r="A215" s="345" t="s">
        <v>1046</v>
      </c>
      <c r="B215" s="282" t="s">
        <v>1680</v>
      </c>
      <c r="C215" s="282" t="s">
        <v>984</v>
      </c>
      <c r="D215" s="287" t="s">
        <v>1047</v>
      </c>
      <c r="E215" s="282" t="s">
        <v>1048</v>
      </c>
      <c r="F215" s="174">
        <v>2</v>
      </c>
      <c r="G215" s="174">
        <v>1</v>
      </c>
      <c r="H215" s="175">
        <f t="shared" si="3"/>
        <v>1020000</v>
      </c>
    </row>
    <row r="216" spans="1:8" s="163" customFormat="1" x14ac:dyDescent="0.15">
      <c r="A216" s="345" t="s">
        <v>1049</v>
      </c>
      <c r="B216" s="282" t="s">
        <v>1680</v>
      </c>
      <c r="C216" s="282" t="s">
        <v>1546</v>
      </c>
      <c r="D216" s="287" t="s">
        <v>1050</v>
      </c>
      <c r="E216" s="282" t="s">
        <v>1051</v>
      </c>
      <c r="F216" s="174">
        <v>2</v>
      </c>
      <c r="G216" s="174">
        <v>1</v>
      </c>
      <c r="H216" s="175">
        <f t="shared" si="3"/>
        <v>1020000</v>
      </c>
    </row>
    <row r="217" spans="1:8" s="163" customFormat="1" x14ac:dyDescent="0.15">
      <c r="A217" s="345" t="s">
        <v>1052</v>
      </c>
      <c r="B217" s="282" t="s">
        <v>1680</v>
      </c>
      <c r="C217" s="282" t="s">
        <v>986</v>
      </c>
      <c r="D217" s="287" t="s">
        <v>1021</v>
      </c>
      <c r="E217" s="282" t="s">
        <v>697</v>
      </c>
      <c r="F217" s="174">
        <v>2</v>
      </c>
      <c r="G217" s="174">
        <v>1</v>
      </c>
      <c r="H217" s="175">
        <f t="shared" si="3"/>
        <v>1020000</v>
      </c>
    </row>
    <row r="218" spans="1:8" s="163" customFormat="1" x14ac:dyDescent="0.15">
      <c r="A218" s="345" t="s">
        <v>1053</v>
      </c>
      <c r="B218" s="282" t="s">
        <v>1680</v>
      </c>
      <c r="C218" s="282" t="s">
        <v>1547</v>
      </c>
      <c r="D218" s="287" t="s">
        <v>1920</v>
      </c>
      <c r="E218" s="282" t="s">
        <v>725</v>
      </c>
      <c r="F218" s="174">
        <v>2</v>
      </c>
      <c r="G218" s="174">
        <v>1</v>
      </c>
      <c r="H218" s="175">
        <f t="shared" si="3"/>
        <v>1020000</v>
      </c>
    </row>
    <row r="219" spans="1:8" s="163" customFormat="1" x14ac:dyDescent="0.15">
      <c r="A219" s="345" t="s">
        <v>1054</v>
      </c>
      <c r="B219" s="282" t="s">
        <v>1680</v>
      </c>
      <c r="C219" s="282" t="s">
        <v>987</v>
      </c>
      <c r="D219" s="282" t="s">
        <v>1032</v>
      </c>
      <c r="E219" s="282" t="s">
        <v>1033</v>
      </c>
      <c r="F219" s="174">
        <v>2</v>
      </c>
      <c r="G219" s="174">
        <v>1</v>
      </c>
      <c r="H219" s="175">
        <f t="shared" si="3"/>
        <v>1020000</v>
      </c>
    </row>
    <row r="220" spans="1:8" s="163" customFormat="1" x14ac:dyDescent="0.15">
      <c r="A220" s="345" t="s">
        <v>1143</v>
      </c>
      <c r="B220" s="282" t="s">
        <v>1680</v>
      </c>
      <c r="C220" s="282" t="s">
        <v>1144</v>
      </c>
      <c r="D220" s="287" t="s">
        <v>1195</v>
      </c>
      <c r="E220" s="282" t="s">
        <v>1071</v>
      </c>
      <c r="F220" s="174">
        <v>2</v>
      </c>
      <c r="G220" s="174">
        <v>1</v>
      </c>
      <c r="H220" s="175">
        <f t="shared" si="3"/>
        <v>1020000</v>
      </c>
    </row>
    <row r="221" spans="1:8" s="163" customFormat="1" x14ac:dyDescent="0.15">
      <c r="A221" s="345" t="s">
        <v>1145</v>
      </c>
      <c r="B221" s="282" t="s">
        <v>1680</v>
      </c>
      <c r="C221" s="282" t="s">
        <v>1146</v>
      </c>
      <c r="D221" s="287" t="s">
        <v>1758</v>
      </c>
      <c r="E221" s="282" t="s">
        <v>1755</v>
      </c>
      <c r="F221" s="174">
        <v>2</v>
      </c>
      <c r="G221" s="174">
        <v>1</v>
      </c>
      <c r="H221" s="175">
        <f t="shared" si="3"/>
        <v>1020000</v>
      </c>
    </row>
    <row r="222" spans="1:8" s="163" customFormat="1" x14ac:dyDescent="0.15">
      <c r="A222" s="345" t="s">
        <v>1147</v>
      </c>
      <c r="B222" s="282" t="s">
        <v>1680</v>
      </c>
      <c r="C222" s="282" t="s">
        <v>1148</v>
      </c>
      <c r="D222" s="287" t="s">
        <v>1196</v>
      </c>
      <c r="E222" s="282" t="s">
        <v>1759</v>
      </c>
      <c r="F222" s="174">
        <v>2</v>
      </c>
      <c r="G222" s="174">
        <v>1</v>
      </c>
      <c r="H222" s="175">
        <f t="shared" si="3"/>
        <v>1020000</v>
      </c>
    </row>
    <row r="223" spans="1:8" s="163" customFormat="1" x14ac:dyDescent="0.15">
      <c r="A223" s="345" t="s">
        <v>739</v>
      </c>
      <c r="B223" s="282" t="s">
        <v>1680</v>
      </c>
      <c r="C223" s="282" t="s">
        <v>988</v>
      </c>
      <c r="D223" s="287" t="s">
        <v>1055</v>
      </c>
      <c r="E223" s="282" t="s">
        <v>1760</v>
      </c>
      <c r="F223" s="174">
        <v>2</v>
      </c>
      <c r="G223" s="174">
        <v>1</v>
      </c>
      <c r="H223" s="175">
        <f t="shared" si="3"/>
        <v>1020000</v>
      </c>
    </row>
    <row r="224" spans="1:8" s="163" customFormat="1" x14ac:dyDescent="0.15">
      <c r="A224" s="345" t="s">
        <v>740</v>
      </c>
      <c r="B224" s="282" t="s">
        <v>1680</v>
      </c>
      <c r="C224" s="282" t="s">
        <v>447</v>
      </c>
      <c r="D224" s="287" t="s">
        <v>1056</v>
      </c>
      <c r="E224" s="282" t="s">
        <v>1761</v>
      </c>
      <c r="F224" s="174">
        <v>2</v>
      </c>
      <c r="G224" s="174">
        <v>1</v>
      </c>
      <c r="H224" s="175">
        <f t="shared" si="3"/>
        <v>1020000</v>
      </c>
    </row>
    <row r="225" spans="1:8" s="163" customFormat="1" x14ac:dyDescent="0.15">
      <c r="A225" s="345" t="s">
        <v>741</v>
      </c>
      <c r="B225" s="282" t="s">
        <v>1680</v>
      </c>
      <c r="C225" s="282" t="s">
        <v>1548</v>
      </c>
      <c r="D225" s="287" t="s">
        <v>1197</v>
      </c>
      <c r="E225" s="282" t="s">
        <v>1762</v>
      </c>
      <c r="F225" s="174">
        <v>2</v>
      </c>
      <c r="G225" s="174">
        <v>1</v>
      </c>
      <c r="H225" s="175">
        <f t="shared" si="3"/>
        <v>1020000</v>
      </c>
    </row>
    <row r="226" spans="1:8" s="163" customFormat="1" x14ac:dyDescent="0.15">
      <c r="A226" s="345" t="s">
        <v>742</v>
      </c>
      <c r="B226" s="282" t="s">
        <v>1680</v>
      </c>
      <c r="C226" s="282" t="s">
        <v>989</v>
      </c>
      <c r="D226" s="287" t="s">
        <v>1198</v>
      </c>
      <c r="E226" s="282" t="s">
        <v>1763</v>
      </c>
      <c r="F226" s="174">
        <v>2</v>
      </c>
      <c r="G226" s="174">
        <v>1</v>
      </c>
      <c r="H226" s="175">
        <f t="shared" si="3"/>
        <v>1020000</v>
      </c>
    </row>
    <row r="227" spans="1:8" s="163" customFormat="1" x14ac:dyDescent="0.15">
      <c r="A227" s="345" t="s">
        <v>743</v>
      </c>
      <c r="B227" s="282" t="s">
        <v>1680</v>
      </c>
      <c r="C227" s="282" t="s">
        <v>448</v>
      </c>
      <c r="D227" s="287" t="s">
        <v>1057</v>
      </c>
      <c r="E227" s="282" t="s">
        <v>1764</v>
      </c>
      <c r="F227" s="174">
        <v>2</v>
      </c>
      <c r="G227" s="174">
        <v>1</v>
      </c>
      <c r="H227" s="175">
        <f t="shared" si="3"/>
        <v>1020000</v>
      </c>
    </row>
    <row r="228" spans="1:8" s="163" customFormat="1" x14ac:dyDescent="0.15">
      <c r="A228" s="345" t="s">
        <v>744</v>
      </c>
      <c r="B228" s="282" t="s">
        <v>1680</v>
      </c>
      <c r="C228" s="282" t="s">
        <v>990</v>
      </c>
      <c r="D228" s="287" t="s">
        <v>1027</v>
      </c>
      <c r="E228" s="282" t="s">
        <v>1748</v>
      </c>
      <c r="F228" s="174">
        <v>2</v>
      </c>
      <c r="G228" s="174">
        <v>1</v>
      </c>
      <c r="H228" s="175">
        <f t="shared" si="3"/>
        <v>1020000</v>
      </c>
    </row>
    <row r="229" spans="1:8" s="163" customFormat="1" x14ac:dyDescent="0.15">
      <c r="A229" s="345" t="s">
        <v>745</v>
      </c>
      <c r="B229" s="282" t="s">
        <v>1680</v>
      </c>
      <c r="C229" s="282" t="s">
        <v>1549</v>
      </c>
      <c r="D229" s="287" t="s">
        <v>1190</v>
      </c>
      <c r="E229" s="282" t="s">
        <v>1741</v>
      </c>
      <c r="F229" s="174"/>
      <c r="G229" s="174"/>
      <c r="H229" s="175">
        <f t="shared" si="3"/>
        <v>0</v>
      </c>
    </row>
    <row r="230" spans="1:8" s="163" customFormat="1" x14ac:dyDescent="0.15">
      <c r="A230" s="345" t="s">
        <v>746</v>
      </c>
      <c r="B230" s="282" t="s">
        <v>1680</v>
      </c>
      <c r="C230" s="282" t="s">
        <v>991</v>
      </c>
      <c r="D230" s="287" t="s">
        <v>1058</v>
      </c>
      <c r="E230" s="282" t="s">
        <v>1701</v>
      </c>
      <c r="F230" s="174">
        <v>2</v>
      </c>
      <c r="G230" s="174">
        <v>1</v>
      </c>
      <c r="H230" s="175">
        <f t="shared" si="3"/>
        <v>1020000</v>
      </c>
    </row>
    <row r="231" spans="1:8" s="163" customFormat="1" x14ac:dyDescent="0.15">
      <c r="A231" s="345" t="s">
        <v>1059</v>
      </c>
      <c r="B231" s="282" t="s">
        <v>1680</v>
      </c>
      <c r="C231" s="282" t="s">
        <v>1185</v>
      </c>
      <c r="D231" s="287" t="s">
        <v>1047</v>
      </c>
      <c r="E231" s="282" t="s">
        <v>1048</v>
      </c>
      <c r="F231" s="174">
        <v>2</v>
      </c>
      <c r="G231" s="174">
        <v>1</v>
      </c>
      <c r="H231" s="175">
        <f t="shared" si="3"/>
        <v>1020000</v>
      </c>
    </row>
    <row r="232" spans="1:8" s="163" customFormat="1" x14ac:dyDescent="0.15">
      <c r="A232" s="345" t="s">
        <v>1150</v>
      </c>
      <c r="B232" s="282" t="s">
        <v>1680</v>
      </c>
      <c r="C232" s="282" t="s">
        <v>996</v>
      </c>
      <c r="D232" s="287" t="s">
        <v>1068</v>
      </c>
      <c r="E232" s="282" t="s">
        <v>1765</v>
      </c>
      <c r="F232" s="174">
        <v>2</v>
      </c>
      <c r="G232" s="174">
        <v>1</v>
      </c>
      <c r="H232" s="175">
        <f t="shared" si="3"/>
        <v>1020000</v>
      </c>
    </row>
    <row r="233" spans="1:8" s="163" customFormat="1" x14ac:dyDescent="0.15">
      <c r="A233" s="345" t="s">
        <v>748</v>
      </c>
      <c r="B233" s="282" t="s">
        <v>1680</v>
      </c>
      <c r="C233" s="282" t="s">
        <v>454</v>
      </c>
      <c r="D233" s="287" t="s">
        <v>1060</v>
      </c>
      <c r="E233" s="282" t="s">
        <v>1766</v>
      </c>
      <c r="F233" s="174">
        <v>2</v>
      </c>
      <c r="G233" s="174">
        <v>1</v>
      </c>
      <c r="H233" s="175">
        <f t="shared" si="3"/>
        <v>1020000</v>
      </c>
    </row>
    <row r="234" spans="1:8" s="163" customFormat="1" x14ac:dyDescent="0.15">
      <c r="A234" s="347" t="s">
        <v>749</v>
      </c>
      <c r="B234" s="282" t="s">
        <v>1680</v>
      </c>
      <c r="C234" s="282" t="s">
        <v>750</v>
      </c>
      <c r="D234" s="287" t="s">
        <v>1199</v>
      </c>
      <c r="E234" s="282" t="s">
        <v>1767</v>
      </c>
      <c r="F234" s="174">
        <v>2</v>
      </c>
      <c r="G234" s="174">
        <v>1</v>
      </c>
      <c r="H234" s="175">
        <f t="shared" si="3"/>
        <v>1020000</v>
      </c>
    </row>
    <row r="235" spans="1:8" s="163" customFormat="1" x14ac:dyDescent="0.15">
      <c r="A235" s="344" t="s">
        <v>751</v>
      </c>
      <c r="B235" s="282" t="s">
        <v>1681</v>
      </c>
      <c r="C235" s="282" t="s">
        <v>429</v>
      </c>
      <c r="D235" s="287"/>
      <c r="E235" s="282"/>
      <c r="F235" s="174">
        <v>2</v>
      </c>
      <c r="G235" s="174">
        <v>1</v>
      </c>
      <c r="H235" s="175">
        <f t="shared" si="3"/>
        <v>1020000</v>
      </c>
    </row>
    <row r="236" spans="1:8" s="163" customFormat="1" x14ac:dyDescent="0.15">
      <c r="A236" s="345" t="s">
        <v>752</v>
      </c>
      <c r="B236" s="282" t="s">
        <v>1681</v>
      </c>
      <c r="C236" s="282" t="s">
        <v>1550</v>
      </c>
      <c r="D236" s="287" t="s">
        <v>1200</v>
      </c>
      <c r="E236" s="282" t="s">
        <v>753</v>
      </c>
      <c r="F236" s="174">
        <v>2</v>
      </c>
      <c r="G236" s="174">
        <v>1</v>
      </c>
      <c r="H236" s="175">
        <f t="shared" si="3"/>
        <v>1020000</v>
      </c>
    </row>
    <row r="237" spans="1:8" s="163" customFormat="1" x14ac:dyDescent="0.15">
      <c r="A237" s="345" t="s">
        <v>754</v>
      </c>
      <c r="B237" s="282" t="s">
        <v>1681</v>
      </c>
      <c r="C237" s="282" t="s">
        <v>993</v>
      </c>
      <c r="D237" s="287" t="s">
        <v>1201</v>
      </c>
      <c r="E237" s="282" t="s">
        <v>1768</v>
      </c>
      <c r="F237" s="174">
        <v>2</v>
      </c>
      <c r="G237" s="174">
        <v>1</v>
      </c>
      <c r="H237" s="175">
        <f t="shared" si="3"/>
        <v>1020000</v>
      </c>
    </row>
    <row r="238" spans="1:8" s="163" customFormat="1" x14ac:dyDescent="0.15">
      <c r="A238" s="345" t="s">
        <v>755</v>
      </c>
      <c r="B238" s="282" t="s">
        <v>1681</v>
      </c>
      <c r="C238" s="282" t="s">
        <v>994</v>
      </c>
      <c r="D238" s="287" t="s">
        <v>1061</v>
      </c>
      <c r="E238" s="282" t="s">
        <v>1769</v>
      </c>
      <c r="F238" s="174">
        <v>2</v>
      </c>
      <c r="G238" s="174">
        <v>1</v>
      </c>
      <c r="H238" s="175">
        <f t="shared" si="3"/>
        <v>1020000</v>
      </c>
    </row>
    <row r="239" spans="1:8" s="163" customFormat="1" x14ac:dyDescent="0.15">
      <c r="A239" s="345" t="s">
        <v>756</v>
      </c>
      <c r="B239" s="282" t="s">
        <v>1681</v>
      </c>
      <c r="C239" s="282" t="s">
        <v>437</v>
      </c>
      <c r="D239" s="287" t="s">
        <v>1062</v>
      </c>
      <c r="E239" s="282" t="s">
        <v>1770</v>
      </c>
      <c r="F239" s="174">
        <v>2</v>
      </c>
      <c r="G239" s="174">
        <v>1</v>
      </c>
      <c r="H239" s="175">
        <f t="shared" si="3"/>
        <v>1020000</v>
      </c>
    </row>
    <row r="240" spans="1:8" s="163" customFormat="1" x14ac:dyDescent="0.15">
      <c r="A240" s="345" t="s">
        <v>757</v>
      </c>
      <c r="B240" s="282" t="s">
        <v>1681</v>
      </c>
      <c r="C240" s="282" t="s">
        <v>438</v>
      </c>
      <c r="D240" s="287" t="s">
        <v>1063</v>
      </c>
      <c r="E240" s="282" t="s">
        <v>1771</v>
      </c>
      <c r="F240" s="174">
        <v>2</v>
      </c>
      <c r="G240" s="174">
        <v>1</v>
      </c>
      <c r="H240" s="175">
        <f t="shared" si="3"/>
        <v>1020000</v>
      </c>
    </row>
    <row r="241" spans="1:8" s="163" customFormat="1" x14ac:dyDescent="0.15">
      <c r="A241" s="345" t="s">
        <v>1064</v>
      </c>
      <c r="B241" s="282" t="s">
        <v>1681</v>
      </c>
      <c r="C241" s="282" t="s">
        <v>1186</v>
      </c>
      <c r="D241" s="287" t="s">
        <v>1065</v>
      </c>
      <c r="E241" s="282" t="s">
        <v>1066</v>
      </c>
      <c r="F241" s="174">
        <v>2</v>
      </c>
      <c r="G241" s="174">
        <v>1</v>
      </c>
      <c r="H241" s="175">
        <f t="shared" si="3"/>
        <v>1020000</v>
      </c>
    </row>
    <row r="242" spans="1:8" s="163" customFormat="1" x14ac:dyDescent="0.15">
      <c r="A242" s="345" t="s">
        <v>759</v>
      </c>
      <c r="B242" s="282" t="s">
        <v>1681</v>
      </c>
      <c r="C242" s="282" t="s">
        <v>441</v>
      </c>
      <c r="D242" s="287" t="s">
        <v>760</v>
      </c>
      <c r="E242" s="282" t="s">
        <v>1772</v>
      </c>
      <c r="F242" s="174">
        <v>2</v>
      </c>
      <c r="G242" s="174">
        <v>1</v>
      </c>
      <c r="H242" s="175">
        <f t="shared" si="3"/>
        <v>1020000</v>
      </c>
    </row>
    <row r="243" spans="1:8" s="163" customFormat="1" x14ac:dyDescent="0.15">
      <c r="A243" s="345" t="s">
        <v>761</v>
      </c>
      <c r="B243" s="282" t="s">
        <v>1681</v>
      </c>
      <c r="C243" s="282" t="s">
        <v>444</v>
      </c>
      <c r="D243" s="287" t="s">
        <v>1067</v>
      </c>
      <c r="E243" s="282" t="s">
        <v>1773</v>
      </c>
      <c r="F243" s="174">
        <v>2</v>
      </c>
      <c r="G243" s="174">
        <v>1</v>
      </c>
      <c r="H243" s="175">
        <f t="shared" si="3"/>
        <v>1020000</v>
      </c>
    </row>
    <row r="244" spans="1:8" s="163" customFormat="1" x14ac:dyDescent="0.15">
      <c r="A244" s="345" t="s">
        <v>762</v>
      </c>
      <c r="B244" s="282" t="s">
        <v>1681</v>
      </c>
      <c r="C244" s="282" t="s">
        <v>997</v>
      </c>
      <c r="D244" s="287" t="s">
        <v>1069</v>
      </c>
      <c r="E244" s="282" t="s">
        <v>1774</v>
      </c>
      <c r="F244" s="174"/>
      <c r="G244" s="174"/>
      <c r="H244" s="175">
        <f t="shared" si="3"/>
        <v>0</v>
      </c>
    </row>
    <row r="245" spans="1:8" s="163" customFormat="1" x14ac:dyDescent="0.15">
      <c r="A245" s="345" t="s">
        <v>763</v>
      </c>
      <c r="B245" s="282" t="s">
        <v>1681</v>
      </c>
      <c r="C245" s="282" t="s">
        <v>998</v>
      </c>
      <c r="D245" s="287" t="s">
        <v>1070</v>
      </c>
      <c r="E245" s="282" t="s">
        <v>1775</v>
      </c>
      <c r="F245" s="174">
        <v>2</v>
      </c>
      <c r="G245" s="174">
        <v>1</v>
      </c>
      <c r="H245" s="175">
        <f t="shared" si="3"/>
        <v>1020000</v>
      </c>
    </row>
    <row r="246" spans="1:8" s="163" customFormat="1" x14ac:dyDescent="0.15">
      <c r="A246" s="346" t="s">
        <v>764</v>
      </c>
      <c r="B246" s="282" t="s">
        <v>1682</v>
      </c>
      <c r="C246" s="282" t="s">
        <v>1551</v>
      </c>
      <c r="D246" s="287"/>
      <c r="E246" s="282" t="s">
        <v>1203</v>
      </c>
      <c r="F246" s="174">
        <v>1</v>
      </c>
      <c r="G246" s="174">
        <v>1</v>
      </c>
      <c r="H246" s="175">
        <f t="shared" si="3"/>
        <v>540000</v>
      </c>
    </row>
    <row r="247" spans="1:8" s="163" customFormat="1" x14ac:dyDescent="0.15">
      <c r="A247" s="345" t="s">
        <v>765</v>
      </c>
      <c r="B247" s="289" t="s">
        <v>1683</v>
      </c>
      <c r="C247" s="289" t="s">
        <v>1552</v>
      </c>
      <c r="D247" s="290"/>
      <c r="E247" s="289" t="s">
        <v>1204</v>
      </c>
      <c r="F247" s="174"/>
      <c r="G247" s="174"/>
      <c r="H247" s="175">
        <f t="shared" si="3"/>
        <v>0</v>
      </c>
    </row>
    <row r="248" spans="1:8" s="163" customFormat="1" x14ac:dyDescent="0.15">
      <c r="A248" s="345" t="s">
        <v>766</v>
      </c>
      <c r="B248" s="287" t="s">
        <v>1683</v>
      </c>
      <c r="C248" s="287" t="s">
        <v>1553</v>
      </c>
      <c r="D248" s="287"/>
      <c r="E248" s="287" t="s">
        <v>1205</v>
      </c>
      <c r="F248" s="302">
        <v>1</v>
      </c>
      <c r="G248" s="174">
        <v>1</v>
      </c>
      <c r="H248" s="175">
        <f t="shared" si="3"/>
        <v>540000</v>
      </c>
    </row>
    <row r="249" spans="1:8" s="163" customFormat="1" x14ac:dyDescent="0.15">
      <c r="A249" s="345" t="s">
        <v>767</v>
      </c>
      <c r="B249" s="282" t="s">
        <v>1683</v>
      </c>
      <c r="C249" s="282" t="s">
        <v>1554</v>
      </c>
      <c r="D249" s="287"/>
      <c r="E249" s="282" t="s">
        <v>1206</v>
      </c>
      <c r="F249" s="174">
        <v>2</v>
      </c>
      <c r="G249" s="174">
        <v>1</v>
      </c>
      <c r="H249" s="175">
        <f t="shared" si="3"/>
        <v>1020000</v>
      </c>
    </row>
    <row r="250" spans="1:8" s="163" customFormat="1" x14ac:dyDescent="0.15">
      <c r="A250" s="345" t="s">
        <v>768</v>
      </c>
      <c r="B250" s="282" t="s">
        <v>1683</v>
      </c>
      <c r="C250" s="282" t="s">
        <v>1555</v>
      </c>
      <c r="D250" s="287"/>
      <c r="E250" s="282" t="s">
        <v>1207</v>
      </c>
      <c r="F250" s="174"/>
      <c r="G250" s="174"/>
      <c r="H250" s="175">
        <f t="shared" si="3"/>
        <v>0</v>
      </c>
    </row>
    <row r="251" spans="1:8" s="163" customFormat="1" x14ac:dyDescent="0.15">
      <c r="A251" s="345" t="s">
        <v>769</v>
      </c>
      <c r="B251" s="282" t="s">
        <v>1683</v>
      </c>
      <c r="C251" s="282" t="s">
        <v>1556</v>
      </c>
      <c r="D251" s="287"/>
      <c r="E251" s="282" t="s">
        <v>1208</v>
      </c>
      <c r="F251" s="174">
        <v>1</v>
      </c>
      <c r="G251" s="174">
        <v>1</v>
      </c>
      <c r="H251" s="175">
        <f t="shared" si="3"/>
        <v>540000</v>
      </c>
    </row>
    <row r="252" spans="1:8" s="163" customFormat="1" x14ac:dyDescent="0.15">
      <c r="A252" s="347" t="s">
        <v>900</v>
      </c>
      <c r="B252" s="282" t="s">
        <v>1683</v>
      </c>
      <c r="C252" s="282" t="s">
        <v>1557</v>
      </c>
      <c r="D252" s="287"/>
      <c r="E252" s="282" t="s">
        <v>1209</v>
      </c>
      <c r="F252" s="174">
        <v>1</v>
      </c>
      <c r="G252" s="174">
        <v>1</v>
      </c>
      <c r="H252" s="175">
        <f t="shared" si="3"/>
        <v>540000</v>
      </c>
    </row>
    <row r="253" spans="1:8" s="163" customFormat="1" x14ac:dyDescent="0.15">
      <c r="A253" s="346" t="s">
        <v>770</v>
      </c>
      <c r="B253" s="282" t="s">
        <v>901</v>
      </c>
      <c r="C253" s="282" t="s">
        <v>1558</v>
      </c>
      <c r="D253" s="287"/>
      <c r="E253" s="282" t="s">
        <v>902</v>
      </c>
      <c r="F253" s="174"/>
      <c r="G253" s="174"/>
      <c r="H253" s="175">
        <f t="shared" si="3"/>
        <v>0</v>
      </c>
    </row>
    <row r="254" spans="1:8" s="163" customFormat="1" x14ac:dyDescent="0.15">
      <c r="A254" s="345" t="s">
        <v>771</v>
      </c>
      <c r="B254" s="282" t="s">
        <v>901</v>
      </c>
      <c r="C254" s="282" t="s">
        <v>1559</v>
      </c>
      <c r="D254" s="287"/>
      <c r="E254" s="282" t="s">
        <v>903</v>
      </c>
      <c r="F254" s="174">
        <v>1</v>
      </c>
      <c r="G254" s="174"/>
      <c r="H254" s="175">
        <f t="shared" si="3"/>
        <v>480000</v>
      </c>
    </row>
    <row r="255" spans="1:8" s="163" customFormat="1" x14ac:dyDescent="0.15">
      <c r="A255" s="345" t="s">
        <v>772</v>
      </c>
      <c r="B255" s="282" t="s">
        <v>901</v>
      </c>
      <c r="C255" s="282" t="s">
        <v>1560</v>
      </c>
      <c r="D255" s="287"/>
      <c r="E255" s="282" t="s">
        <v>904</v>
      </c>
      <c r="F255" s="174">
        <v>1</v>
      </c>
      <c r="G255" s="174"/>
      <c r="H255" s="175">
        <f t="shared" si="3"/>
        <v>480000</v>
      </c>
    </row>
    <row r="256" spans="1:8" s="163" customFormat="1" x14ac:dyDescent="0.15">
      <c r="A256" s="345" t="s">
        <v>773</v>
      </c>
      <c r="B256" s="282" t="s">
        <v>901</v>
      </c>
      <c r="C256" s="282" t="s">
        <v>1561</v>
      </c>
      <c r="D256" s="287"/>
      <c r="E256" s="282" t="s">
        <v>905</v>
      </c>
      <c r="F256" s="174">
        <v>1</v>
      </c>
      <c r="G256" s="174"/>
      <c r="H256" s="175">
        <f t="shared" si="3"/>
        <v>480000</v>
      </c>
    </row>
    <row r="257" spans="1:8" s="163" customFormat="1" x14ac:dyDescent="0.15">
      <c r="A257" s="345" t="s">
        <v>774</v>
      </c>
      <c r="B257" s="282" t="s">
        <v>901</v>
      </c>
      <c r="C257" s="282" t="s">
        <v>1562</v>
      </c>
      <c r="D257" s="287"/>
      <c r="E257" s="282" t="s">
        <v>906</v>
      </c>
      <c r="F257" s="174">
        <v>1</v>
      </c>
      <c r="G257" s="174"/>
      <c r="H257" s="175">
        <f t="shared" si="3"/>
        <v>480000</v>
      </c>
    </row>
    <row r="258" spans="1:8" s="163" customFormat="1" x14ac:dyDescent="0.15">
      <c r="A258" s="345" t="s">
        <v>775</v>
      </c>
      <c r="B258" s="282" t="s">
        <v>901</v>
      </c>
      <c r="C258" s="282" t="s">
        <v>1563</v>
      </c>
      <c r="D258" s="287"/>
      <c r="E258" s="282" t="s">
        <v>907</v>
      </c>
      <c r="F258" s="174">
        <v>1</v>
      </c>
      <c r="G258" s="174"/>
      <c r="H258" s="175">
        <f t="shared" si="3"/>
        <v>480000</v>
      </c>
    </row>
    <row r="259" spans="1:8" s="163" customFormat="1" x14ac:dyDescent="0.15">
      <c r="A259" s="345" t="s">
        <v>409</v>
      </c>
      <c r="B259" s="289" t="s">
        <v>901</v>
      </c>
      <c r="C259" s="289" t="s">
        <v>1564</v>
      </c>
      <c r="D259" s="290"/>
      <c r="E259" s="289" t="s">
        <v>908</v>
      </c>
      <c r="F259" s="174">
        <v>1</v>
      </c>
      <c r="G259" s="174"/>
      <c r="H259" s="175">
        <f t="shared" ref="H259:H322" si="4">IFERROR(F259*40000*12+G259*5000*12,"")</f>
        <v>480000</v>
      </c>
    </row>
    <row r="260" spans="1:8" s="163" customFormat="1" x14ac:dyDescent="0.15">
      <c r="A260" s="345" t="s">
        <v>776</v>
      </c>
      <c r="B260" s="291" t="s">
        <v>901</v>
      </c>
      <c r="C260" s="292" t="s">
        <v>1565</v>
      </c>
      <c r="D260" s="293"/>
      <c r="E260" s="292" t="s">
        <v>909</v>
      </c>
      <c r="F260" s="174"/>
      <c r="G260" s="174"/>
      <c r="H260" s="175">
        <f t="shared" si="4"/>
        <v>0</v>
      </c>
    </row>
    <row r="261" spans="1:8" s="163" customFormat="1" x14ac:dyDescent="0.15">
      <c r="A261" s="345" t="s">
        <v>777</v>
      </c>
      <c r="B261" s="294" t="s">
        <v>901</v>
      </c>
      <c r="C261" s="288" t="s">
        <v>1566</v>
      </c>
      <c r="D261" s="295"/>
      <c r="E261" s="288" t="s">
        <v>910</v>
      </c>
      <c r="F261" s="174">
        <v>1</v>
      </c>
      <c r="G261" s="174"/>
      <c r="H261" s="175">
        <f t="shared" si="4"/>
        <v>480000</v>
      </c>
    </row>
    <row r="262" spans="1:8" s="163" customFormat="1" x14ac:dyDescent="0.15">
      <c r="A262" s="345" t="s">
        <v>778</v>
      </c>
      <c r="B262" s="294" t="s">
        <v>901</v>
      </c>
      <c r="C262" s="288" t="s">
        <v>1567</v>
      </c>
      <c r="D262" s="295"/>
      <c r="E262" s="288" t="s">
        <v>911</v>
      </c>
      <c r="F262" s="174">
        <v>1</v>
      </c>
      <c r="G262" s="174"/>
      <c r="H262" s="175">
        <f t="shared" si="4"/>
        <v>480000</v>
      </c>
    </row>
    <row r="263" spans="1:8" s="163" customFormat="1" x14ac:dyDescent="0.15">
      <c r="A263" s="345" t="s">
        <v>779</v>
      </c>
      <c r="B263" s="294" t="s">
        <v>901</v>
      </c>
      <c r="C263" s="288" t="s">
        <v>1568</v>
      </c>
      <c r="D263" s="295"/>
      <c r="E263" s="288" t="s">
        <v>912</v>
      </c>
      <c r="F263" s="174">
        <v>1</v>
      </c>
      <c r="G263" s="174"/>
      <c r="H263" s="175">
        <f t="shared" si="4"/>
        <v>480000</v>
      </c>
    </row>
    <row r="264" spans="1:8" s="163" customFormat="1" x14ac:dyDescent="0.15">
      <c r="A264" s="345" t="s">
        <v>780</v>
      </c>
      <c r="B264" s="294" t="s">
        <v>901</v>
      </c>
      <c r="C264" s="288" t="s">
        <v>1569</v>
      </c>
      <c r="D264" s="295"/>
      <c r="E264" s="288" t="s">
        <v>913</v>
      </c>
      <c r="F264" s="174">
        <v>1</v>
      </c>
      <c r="G264" s="174"/>
      <c r="H264" s="175">
        <f t="shared" si="4"/>
        <v>480000</v>
      </c>
    </row>
    <row r="265" spans="1:8" s="163" customFormat="1" x14ac:dyDescent="0.15">
      <c r="A265" s="345" t="s">
        <v>781</v>
      </c>
      <c r="B265" s="294" t="s">
        <v>901</v>
      </c>
      <c r="C265" s="288" t="s">
        <v>1570</v>
      </c>
      <c r="D265" s="295"/>
      <c r="E265" s="288" t="s">
        <v>914</v>
      </c>
      <c r="F265" s="174">
        <v>1</v>
      </c>
      <c r="G265" s="174"/>
      <c r="H265" s="175">
        <f t="shared" si="4"/>
        <v>480000</v>
      </c>
    </row>
    <row r="266" spans="1:8" s="163" customFormat="1" x14ac:dyDescent="0.15">
      <c r="A266" s="345" t="s">
        <v>782</v>
      </c>
      <c r="B266" s="296" t="s">
        <v>901</v>
      </c>
      <c r="C266" s="297" t="s">
        <v>1571</v>
      </c>
      <c r="D266" s="298"/>
      <c r="E266" s="297" t="s">
        <v>915</v>
      </c>
      <c r="F266" s="174">
        <v>1</v>
      </c>
      <c r="G266" s="174"/>
      <c r="H266" s="175">
        <f t="shared" si="4"/>
        <v>480000</v>
      </c>
    </row>
    <row r="267" spans="1:8" s="163" customFormat="1" x14ac:dyDescent="0.15">
      <c r="A267" s="345" t="s">
        <v>783</v>
      </c>
      <c r="B267" s="299" t="s">
        <v>901</v>
      </c>
      <c r="C267" s="300" t="s">
        <v>1572</v>
      </c>
      <c r="D267" s="301"/>
      <c r="E267" s="300" t="s">
        <v>916</v>
      </c>
      <c r="F267" s="174">
        <v>1</v>
      </c>
      <c r="G267" s="174"/>
      <c r="H267" s="175">
        <f t="shared" si="4"/>
        <v>480000</v>
      </c>
    </row>
    <row r="268" spans="1:8" s="163" customFormat="1" x14ac:dyDescent="0.15">
      <c r="A268" s="345" t="s">
        <v>784</v>
      </c>
      <c r="B268" s="294" t="s">
        <v>901</v>
      </c>
      <c r="C268" s="288" t="s">
        <v>1573</v>
      </c>
      <c r="D268" s="295"/>
      <c r="E268" s="288" t="s">
        <v>917</v>
      </c>
      <c r="F268" s="174">
        <v>1</v>
      </c>
      <c r="G268" s="174"/>
      <c r="H268" s="175">
        <f t="shared" si="4"/>
        <v>480000</v>
      </c>
    </row>
    <row r="269" spans="1:8" s="163" customFormat="1" x14ac:dyDescent="0.15">
      <c r="A269" s="345" t="s">
        <v>785</v>
      </c>
      <c r="B269" s="294" t="s">
        <v>901</v>
      </c>
      <c r="C269" s="288" t="s">
        <v>1574</v>
      </c>
      <c r="D269" s="295"/>
      <c r="E269" s="288" t="s">
        <v>918</v>
      </c>
      <c r="F269" s="174">
        <v>1</v>
      </c>
      <c r="G269" s="174"/>
      <c r="H269" s="175">
        <f t="shared" si="4"/>
        <v>480000</v>
      </c>
    </row>
    <row r="270" spans="1:8" s="163" customFormat="1" x14ac:dyDescent="0.15">
      <c r="A270" s="345" t="s">
        <v>786</v>
      </c>
      <c r="B270" s="294" t="s">
        <v>901</v>
      </c>
      <c r="C270" s="288" t="s">
        <v>1575</v>
      </c>
      <c r="D270" s="295"/>
      <c r="E270" s="288" t="s">
        <v>919</v>
      </c>
      <c r="F270" s="174">
        <v>1</v>
      </c>
      <c r="G270" s="174"/>
      <c r="H270" s="175">
        <f t="shared" si="4"/>
        <v>480000</v>
      </c>
    </row>
    <row r="271" spans="1:8" s="163" customFormat="1" x14ac:dyDescent="0.15">
      <c r="A271" s="345" t="s">
        <v>787</v>
      </c>
      <c r="B271" s="294" t="s">
        <v>901</v>
      </c>
      <c r="C271" s="288" t="s">
        <v>1576</v>
      </c>
      <c r="D271" s="295"/>
      <c r="E271" s="288" t="s">
        <v>920</v>
      </c>
      <c r="F271" s="174"/>
      <c r="G271" s="174"/>
      <c r="H271" s="175">
        <f t="shared" si="4"/>
        <v>0</v>
      </c>
    </row>
    <row r="272" spans="1:8" s="163" customFormat="1" x14ac:dyDescent="0.15">
      <c r="A272" s="345" t="s">
        <v>788</v>
      </c>
      <c r="B272" s="294" t="s">
        <v>901</v>
      </c>
      <c r="C272" s="288" t="s">
        <v>1577</v>
      </c>
      <c r="D272" s="295"/>
      <c r="E272" s="288" t="s">
        <v>921</v>
      </c>
      <c r="F272" s="174">
        <v>1</v>
      </c>
      <c r="G272" s="174"/>
      <c r="H272" s="175">
        <f t="shared" si="4"/>
        <v>480000</v>
      </c>
    </row>
    <row r="273" spans="1:8" s="163" customFormat="1" x14ac:dyDescent="0.15">
      <c r="A273" s="345" t="s">
        <v>789</v>
      </c>
      <c r="B273" s="294" t="s">
        <v>901</v>
      </c>
      <c r="C273" s="288" t="s">
        <v>1578</v>
      </c>
      <c r="D273" s="295"/>
      <c r="E273" s="288" t="s">
        <v>922</v>
      </c>
      <c r="F273" s="174">
        <v>1</v>
      </c>
      <c r="G273" s="174"/>
      <c r="H273" s="175">
        <f t="shared" si="4"/>
        <v>480000</v>
      </c>
    </row>
    <row r="274" spans="1:8" s="163" customFormat="1" x14ac:dyDescent="0.15">
      <c r="A274" s="345" t="s">
        <v>790</v>
      </c>
      <c r="B274" s="294" t="s">
        <v>901</v>
      </c>
      <c r="C274" s="288" t="s">
        <v>1579</v>
      </c>
      <c r="D274" s="295"/>
      <c r="E274" s="288" t="s">
        <v>923</v>
      </c>
      <c r="F274" s="174">
        <v>1</v>
      </c>
      <c r="G274" s="174"/>
      <c r="H274" s="175">
        <f t="shared" si="4"/>
        <v>480000</v>
      </c>
    </row>
    <row r="275" spans="1:8" s="163" customFormat="1" x14ac:dyDescent="0.15">
      <c r="A275" s="345" t="s">
        <v>924</v>
      </c>
      <c r="B275" s="294" t="s">
        <v>901</v>
      </c>
      <c r="C275" s="288" t="s">
        <v>1580</v>
      </c>
      <c r="D275" s="295"/>
      <c r="E275" s="288" t="s">
        <v>1776</v>
      </c>
      <c r="F275" s="174">
        <v>1</v>
      </c>
      <c r="G275" s="174"/>
      <c r="H275" s="175">
        <f t="shared" si="4"/>
        <v>480000</v>
      </c>
    </row>
    <row r="276" spans="1:8" s="163" customFormat="1" x14ac:dyDescent="0.15">
      <c r="A276" s="345" t="s">
        <v>1674</v>
      </c>
      <c r="B276" s="294" t="s">
        <v>901</v>
      </c>
      <c r="C276" s="288" t="s">
        <v>1581</v>
      </c>
      <c r="D276" s="295"/>
      <c r="E276" s="288" t="s">
        <v>1777</v>
      </c>
      <c r="F276" s="174">
        <v>1</v>
      </c>
      <c r="G276" s="174"/>
      <c r="H276" s="175">
        <f t="shared" si="4"/>
        <v>480000</v>
      </c>
    </row>
    <row r="277" spans="1:8" s="163" customFormat="1" x14ac:dyDescent="0.15">
      <c r="A277" s="345" t="s">
        <v>791</v>
      </c>
      <c r="B277" s="294" t="s">
        <v>901</v>
      </c>
      <c r="C277" s="288" t="s">
        <v>1582</v>
      </c>
      <c r="D277" s="295"/>
      <c r="E277" s="288" t="s">
        <v>925</v>
      </c>
      <c r="F277" s="174"/>
      <c r="G277" s="174"/>
      <c r="H277" s="175">
        <f t="shared" si="4"/>
        <v>0</v>
      </c>
    </row>
    <row r="278" spans="1:8" s="163" customFormat="1" x14ac:dyDescent="0.15">
      <c r="A278" s="345" t="s">
        <v>792</v>
      </c>
      <c r="B278" s="294" t="s">
        <v>901</v>
      </c>
      <c r="C278" s="288" t="s">
        <v>1583</v>
      </c>
      <c r="D278" s="295"/>
      <c r="E278" s="288" t="s">
        <v>926</v>
      </c>
      <c r="F278" s="174">
        <v>1</v>
      </c>
      <c r="G278" s="174"/>
      <c r="H278" s="175">
        <f t="shared" si="4"/>
        <v>480000</v>
      </c>
    </row>
    <row r="279" spans="1:8" s="163" customFormat="1" x14ac:dyDescent="0.15">
      <c r="A279" s="345" t="s">
        <v>793</v>
      </c>
      <c r="B279" s="294" t="s">
        <v>901</v>
      </c>
      <c r="C279" s="288" t="s">
        <v>1584</v>
      </c>
      <c r="D279" s="295"/>
      <c r="E279" s="288" t="s">
        <v>927</v>
      </c>
      <c r="F279" s="174">
        <v>1</v>
      </c>
      <c r="G279" s="174"/>
      <c r="H279" s="175">
        <f t="shared" si="4"/>
        <v>480000</v>
      </c>
    </row>
    <row r="280" spans="1:8" s="163" customFormat="1" x14ac:dyDescent="0.15">
      <c r="A280" s="345" t="s">
        <v>794</v>
      </c>
      <c r="B280" s="294" t="s">
        <v>901</v>
      </c>
      <c r="C280" s="288" t="s">
        <v>1585</v>
      </c>
      <c r="D280" s="295"/>
      <c r="E280" s="288" t="s">
        <v>928</v>
      </c>
      <c r="F280" s="174">
        <v>1</v>
      </c>
      <c r="G280" s="174"/>
      <c r="H280" s="175">
        <f t="shared" si="4"/>
        <v>480000</v>
      </c>
    </row>
    <row r="281" spans="1:8" s="163" customFormat="1" x14ac:dyDescent="0.15">
      <c r="A281" s="345" t="s">
        <v>795</v>
      </c>
      <c r="B281" s="294" t="s">
        <v>901</v>
      </c>
      <c r="C281" s="288" t="s">
        <v>1586</v>
      </c>
      <c r="D281" s="295"/>
      <c r="E281" s="288" t="s">
        <v>929</v>
      </c>
      <c r="F281" s="174">
        <v>1</v>
      </c>
      <c r="G281" s="174"/>
      <c r="H281" s="175">
        <f t="shared" si="4"/>
        <v>480000</v>
      </c>
    </row>
    <row r="282" spans="1:8" s="163" customFormat="1" x14ac:dyDescent="0.15">
      <c r="A282" s="345" t="s">
        <v>796</v>
      </c>
      <c r="B282" s="294" t="s">
        <v>901</v>
      </c>
      <c r="C282" s="288" t="s">
        <v>1587</v>
      </c>
      <c r="D282" s="295"/>
      <c r="E282" s="288" t="s">
        <v>930</v>
      </c>
      <c r="F282" s="174">
        <v>1</v>
      </c>
      <c r="G282" s="174"/>
      <c r="H282" s="175">
        <f t="shared" si="4"/>
        <v>480000</v>
      </c>
    </row>
    <row r="283" spans="1:8" s="163" customFormat="1" x14ac:dyDescent="0.15">
      <c r="A283" s="345" t="s">
        <v>797</v>
      </c>
      <c r="B283" s="294" t="s">
        <v>901</v>
      </c>
      <c r="C283" s="288" t="s">
        <v>1588</v>
      </c>
      <c r="D283" s="295"/>
      <c r="E283" s="288" t="s">
        <v>931</v>
      </c>
      <c r="F283" s="174">
        <v>1</v>
      </c>
      <c r="G283" s="174"/>
      <c r="H283" s="175">
        <f t="shared" si="4"/>
        <v>480000</v>
      </c>
    </row>
    <row r="284" spans="1:8" s="163" customFormat="1" x14ac:dyDescent="0.15">
      <c r="A284" s="345" t="s">
        <v>798</v>
      </c>
      <c r="B284" s="294" t="s">
        <v>901</v>
      </c>
      <c r="C284" s="288" t="s">
        <v>1589</v>
      </c>
      <c r="D284" s="295"/>
      <c r="E284" s="288" t="s">
        <v>932</v>
      </c>
      <c r="F284" s="174"/>
      <c r="G284" s="174">
        <v>1</v>
      </c>
      <c r="H284" s="175">
        <f t="shared" si="4"/>
        <v>60000</v>
      </c>
    </row>
    <row r="285" spans="1:8" s="163" customFormat="1" x14ac:dyDescent="0.15">
      <c r="A285" s="345" t="s">
        <v>799</v>
      </c>
      <c r="B285" s="294" t="s">
        <v>901</v>
      </c>
      <c r="C285" s="288" t="s">
        <v>1590</v>
      </c>
      <c r="D285" s="295"/>
      <c r="E285" s="288" t="s">
        <v>933</v>
      </c>
      <c r="F285" s="174">
        <v>1</v>
      </c>
      <c r="G285" s="174"/>
      <c r="H285" s="175">
        <f t="shared" si="4"/>
        <v>480000</v>
      </c>
    </row>
    <row r="286" spans="1:8" s="163" customFormat="1" x14ac:dyDescent="0.15">
      <c r="A286" s="345" t="s">
        <v>800</v>
      </c>
      <c r="B286" s="294" t="s">
        <v>901</v>
      </c>
      <c r="C286" s="288" t="s">
        <v>1591</v>
      </c>
      <c r="D286" s="295"/>
      <c r="E286" s="288" t="s">
        <v>934</v>
      </c>
      <c r="F286" s="174">
        <v>1</v>
      </c>
      <c r="G286" s="174"/>
      <c r="H286" s="175">
        <f t="shared" si="4"/>
        <v>480000</v>
      </c>
    </row>
    <row r="287" spans="1:8" s="163" customFormat="1" x14ac:dyDescent="0.15">
      <c r="A287" s="345" t="s">
        <v>416</v>
      </c>
      <c r="B287" s="294" t="s">
        <v>901</v>
      </c>
      <c r="C287" s="288" t="s">
        <v>1592</v>
      </c>
      <c r="D287" s="295"/>
      <c r="E287" s="288" t="s">
        <v>935</v>
      </c>
      <c r="F287" s="174"/>
      <c r="G287" s="174"/>
      <c r="H287" s="175">
        <f t="shared" si="4"/>
        <v>0</v>
      </c>
    </row>
    <row r="288" spans="1:8" s="163" customFormat="1" x14ac:dyDescent="0.15">
      <c r="A288" s="345" t="s">
        <v>421</v>
      </c>
      <c r="B288" s="294" t="s">
        <v>901</v>
      </c>
      <c r="C288" s="288" t="s">
        <v>1593</v>
      </c>
      <c r="D288" s="295"/>
      <c r="E288" s="288" t="s">
        <v>936</v>
      </c>
      <c r="F288" s="174">
        <v>1</v>
      </c>
      <c r="G288" s="174"/>
      <c r="H288" s="175">
        <f t="shared" si="4"/>
        <v>480000</v>
      </c>
    </row>
    <row r="289" spans="1:8" s="163" customFormat="1" x14ac:dyDescent="0.15">
      <c r="A289" s="345" t="s">
        <v>423</v>
      </c>
      <c r="B289" s="294" t="s">
        <v>901</v>
      </c>
      <c r="C289" s="288" t="s">
        <v>1594</v>
      </c>
      <c r="D289" s="295"/>
      <c r="E289" s="288" t="s">
        <v>937</v>
      </c>
      <c r="F289" s="174">
        <v>1</v>
      </c>
      <c r="G289" s="174"/>
      <c r="H289" s="175">
        <f t="shared" si="4"/>
        <v>480000</v>
      </c>
    </row>
    <row r="290" spans="1:8" s="163" customFormat="1" x14ac:dyDescent="0.15">
      <c r="A290" s="345" t="s">
        <v>425</v>
      </c>
      <c r="B290" s="294" t="s">
        <v>901</v>
      </c>
      <c r="C290" s="288" t="s">
        <v>1595</v>
      </c>
      <c r="D290" s="295"/>
      <c r="E290" s="288" t="s">
        <v>938</v>
      </c>
      <c r="F290" s="174">
        <v>1</v>
      </c>
      <c r="G290" s="174"/>
      <c r="H290" s="175">
        <f t="shared" si="4"/>
        <v>480000</v>
      </c>
    </row>
    <row r="291" spans="1:8" s="163" customFormat="1" x14ac:dyDescent="0.15">
      <c r="A291" s="347" t="s">
        <v>1132</v>
      </c>
      <c r="B291" s="294" t="s">
        <v>901</v>
      </c>
      <c r="C291" s="288" t="s">
        <v>1596</v>
      </c>
      <c r="D291" s="295"/>
      <c r="E291" s="288" t="s">
        <v>1778</v>
      </c>
      <c r="F291" s="174">
        <v>1</v>
      </c>
      <c r="G291" s="174"/>
      <c r="H291" s="175">
        <f t="shared" si="4"/>
        <v>480000</v>
      </c>
    </row>
    <row r="292" spans="1:8" s="163" customFormat="1" x14ac:dyDescent="0.15">
      <c r="A292" s="347" t="s">
        <v>1675</v>
      </c>
      <c r="B292" s="294" t="s">
        <v>1684</v>
      </c>
      <c r="C292" s="288" t="s">
        <v>1597</v>
      </c>
      <c r="D292" s="282" t="s">
        <v>1189</v>
      </c>
      <c r="E292" s="288" t="s">
        <v>1730</v>
      </c>
      <c r="F292" s="174"/>
      <c r="G292" s="174"/>
      <c r="H292" s="175">
        <f t="shared" si="4"/>
        <v>0</v>
      </c>
    </row>
    <row r="293" spans="1:8" s="163" customFormat="1" x14ac:dyDescent="0.15">
      <c r="A293" s="346" t="s">
        <v>801</v>
      </c>
      <c r="B293" s="294" t="s">
        <v>1685</v>
      </c>
      <c r="C293" s="288" t="s">
        <v>1598</v>
      </c>
      <c r="D293" s="282" t="s">
        <v>1779</v>
      </c>
      <c r="E293" s="288" t="s">
        <v>1780</v>
      </c>
      <c r="F293" s="174"/>
      <c r="G293" s="174"/>
      <c r="H293" s="175">
        <f t="shared" si="4"/>
        <v>0</v>
      </c>
    </row>
    <row r="294" spans="1:8" s="163" customFormat="1" x14ac:dyDescent="0.15">
      <c r="A294" s="345" t="s">
        <v>802</v>
      </c>
      <c r="B294" s="294" t="s">
        <v>1686</v>
      </c>
      <c r="C294" s="288" t="s">
        <v>1599</v>
      </c>
      <c r="D294" s="282" t="s">
        <v>1781</v>
      </c>
      <c r="E294" s="288" t="s">
        <v>1782</v>
      </c>
      <c r="F294" s="174">
        <v>2</v>
      </c>
      <c r="G294" s="174">
        <v>1</v>
      </c>
      <c r="H294" s="175">
        <f t="shared" si="4"/>
        <v>1020000</v>
      </c>
    </row>
    <row r="295" spans="1:8" s="163" customFormat="1" x14ac:dyDescent="0.15">
      <c r="A295" s="345" t="s">
        <v>803</v>
      </c>
      <c r="B295" s="294" t="s">
        <v>1686</v>
      </c>
      <c r="C295" s="288" t="s">
        <v>1600</v>
      </c>
      <c r="D295" s="282" t="s">
        <v>1783</v>
      </c>
      <c r="E295" s="288" t="s">
        <v>1784</v>
      </c>
      <c r="F295" s="174">
        <v>2</v>
      </c>
      <c r="G295" s="174">
        <v>1</v>
      </c>
      <c r="H295" s="175">
        <f t="shared" si="4"/>
        <v>1020000</v>
      </c>
    </row>
    <row r="296" spans="1:8" s="163" customFormat="1" x14ac:dyDescent="0.15">
      <c r="A296" s="345" t="s">
        <v>1072</v>
      </c>
      <c r="B296" s="294" t="s">
        <v>1686</v>
      </c>
      <c r="C296" s="288" t="s">
        <v>1601</v>
      </c>
      <c r="D296" s="282" t="s">
        <v>1050</v>
      </c>
      <c r="E296" s="288" t="s">
        <v>1051</v>
      </c>
      <c r="F296" s="174">
        <v>2</v>
      </c>
      <c r="G296" s="174">
        <v>1</v>
      </c>
      <c r="H296" s="175">
        <f t="shared" si="4"/>
        <v>1020000</v>
      </c>
    </row>
    <row r="297" spans="1:8" s="163" customFormat="1" x14ac:dyDescent="0.15">
      <c r="A297" s="345" t="s">
        <v>1676</v>
      </c>
      <c r="B297" s="294" t="s">
        <v>1686</v>
      </c>
      <c r="C297" s="288" t="s">
        <v>1602</v>
      </c>
      <c r="D297" s="282" t="s">
        <v>1785</v>
      </c>
      <c r="E297" s="288" t="s">
        <v>1786</v>
      </c>
      <c r="F297" s="174"/>
      <c r="G297" s="174"/>
      <c r="H297" s="175">
        <f t="shared" si="4"/>
        <v>0</v>
      </c>
    </row>
    <row r="298" spans="1:8" s="163" customFormat="1" x14ac:dyDescent="0.15">
      <c r="A298" s="345" t="s">
        <v>804</v>
      </c>
      <c r="B298" s="294" t="s">
        <v>1686</v>
      </c>
      <c r="C298" s="288" t="s">
        <v>1603</v>
      </c>
      <c r="D298" s="282" t="s">
        <v>1787</v>
      </c>
      <c r="E298" s="288" t="s">
        <v>1788</v>
      </c>
      <c r="F298" s="174">
        <v>3</v>
      </c>
      <c r="G298" s="174">
        <v>2</v>
      </c>
      <c r="H298" s="175">
        <f t="shared" si="4"/>
        <v>1560000</v>
      </c>
    </row>
    <row r="299" spans="1:8" s="163" customFormat="1" x14ac:dyDescent="0.15">
      <c r="A299" s="345" t="s">
        <v>805</v>
      </c>
      <c r="B299" s="294" t="s">
        <v>1686</v>
      </c>
      <c r="C299" s="288" t="s">
        <v>1604</v>
      </c>
      <c r="D299" s="282" t="s">
        <v>1789</v>
      </c>
      <c r="E299" s="288" t="s">
        <v>1790</v>
      </c>
      <c r="F299" s="174">
        <v>2</v>
      </c>
      <c r="G299" s="174">
        <v>1</v>
      </c>
      <c r="H299" s="175">
        <f t="shared" si="4"/>
        <v>1020000</v>
      </c>
    </row>
    <row r="300" spans="1:8" s="163" customFormat="1" x14ac:dyDescent="0.15">
      <c r="A300" s="345" t="s">
        <v>806</v>
      </c>
      <c r="B300" s="279" t="s">
        <v>1686</v>
      </c>
      <c r="C300" s="288" t="s">
        <v>1605</v>
      </c>
      <c r="D300" s="282" t="s">
        <v>1791</v>
      </c>
      <c r="E300" s="288" t="s">
        <v>1792</v>
      </c>
      <c r="F300" s="174">
        <v>2</v>
      </c>
      <c r="G300" s="174">
        <v>1</v>
      </c>
      <c r="H300" s="175">
        <f t="shared" si="4"/>
        <v>1020000</v>
      </c>
    </row>
    <row r="301" spans="1:8" s="163" customFormat="1" x14ac:dyDescent="0.15">
      <c r="A301" s="345" t="s">
        <v>807</v>
      </c>
      <c r="B301" s="279" t="s">
        <v>1687</v>
      </c>
      <c r="C301" s="288" t="s">
        <v>1606</v>
      </c>
      <c r="D301" s="282" t="s">
        <v>1793</v>
      </c>
      <c r="E301" s="288" t="s">
        <v>808</v>
      </c>
      <c r="F301" s="174"/>
      <c r="G301" s="174"/>
      <c r="H301" s="175">
        <f t="shared" si="4"/>
        <v>0</v>
      </c>
    </row>
    <row r="302" spans="1:8" s="163" customFormat="1" x14ac:dyDescent="0.15">
      <c r="A302" s="345" t="s">
        <v>809</v>
      </c>
      <c r="B302" s="279" t="s">
        <v>1687</v>
      </c>
      <c r="C302" s="288" t="s">
        <v>1607</v>
      </c>
      <c r="D302" s="282" t="s">
        <v>1794</v>
      </c>
      <c r="E302" s="288" t="s">
        <v>1795</v>
      </c>
      <c r="F302" s="174">
        <v>1</v>
      </c>
      <c r="G302" s="174"/>
      <c r="H302" s="175">
        <f t="shared" si="4"/>
        <v>480000</v>
      </c>
    </row>
    <row r="303" spans="1:8" s="163" customFormat="1" x14ac:dyDescent="0.15">
      <c r="A303" s="345" t="s">
        <v>810</v>
      </c>
      <c r="B303" s="279" t="s">
        <v>1687</v>
      </c>
      <c r="C303" s="288" t="s">
        <v>1608</v>
      </c>
      <c r="D303" s="282" t="s">
        <v>1793</v>
      </c>
      <c r="E303" s="288" t="s">
        <v>808</v>
      </c>
      <c r="F303" s="174"/>
      <c r="G303" s="174"/>
      <c r="H303" s="175">
        <f t="shared" si="4"/>
        <v>0</v>
      </c>
    </row>
    <row r="304" spans="1:8" s="163" customFormat="1" x14ac:dyDescent="0.15">
      <c r="A304" s="345" t="s">
        <v>811</v>
      </c>
      <c r="B304" s="279" t="s">
        <v>1688</v>
      </c>
      <c r="C304" s="288" t="s">
        <v>1609</v>
      </c>
      <c r="D304" s="282" t="s">
        <v>1796</v>
      </c>
      <c r="E304" s="288" t="s">
        <v>1797</v>
      </c>
      <c r="F304" s="174">
        <v>2</v>
      </c>
      <c r="G304" s="174">
        <v>1</v>
      </c>
      <c r="H304" s="175">
        <f t="shared" si="4"/>
        <v>1020000</v>
      </c>
    </row>
    <row r="305" spans="1:8" s="163" customFormat="1" x14ac:dyDescent="0.15">
      <c r="A305" s="345" t="s">
        <v>1153</v>
      </c>
      <c r="B305" s="279" t="s">
        <v>1688</v>
      </c>
      <c r="C305" s="288" t="s">
        <v>1610</v>
      </c>
      <c r="D305" s="282" t="s">
        <v>1798</v>
      </c>
      <c r="E305" s="288" t="s">
        <v>1799</v>
      </c>
      <c r="F305" s="174"/>
      <c r="G305" s="174"/>
      <c r="H305" s="175">
        <f t="shared" si="4"/>
        <v>0</v>
      </c>
    </row>
    <row r="306" spans="1:8" s="163" customFormat="1" x14ac:dyDescent="0.15">
      <c r="A306" s="345" t="s">
        <v>812</v>
      </c>
      <c r="B306" s="279" t="s">
        <v>1688</v>
      </c>
      <c r="C306" s="288" t="s">
        <v>1611</v>
      </c>
      <c r="D306" s="289" t="s">
        <v>1800</v>
      </c>
      <c r="E306" s="288" t="s">
        <v>1801</v>
      </c>
      <c r="F306" s="174">
        <v>3</v>
      </c>
      <c r="G306" s="174">
        <v>2</v>
      </c>
      <c r="H306" s="175">
        <f t="shared" si="4"/>
        <v>1560000</v>
      </c>
    </row>
    <row r="307" spans="1:8" s="163" customFormat="1" x14ac:dyDescent="0.15">
      <c r="A307" s="345" t="s">
        <v>813</v>
      </c>
      <c r="B307" s="279" t="s">
        <v>1688</v>
      </c>
      <c r="C307" s="279" t="s">
        <v>814</v>
      </c>
      <c r="D307" s="279" t="s">
        <v>1802</v>
      </c>
      <c r="E307" s="279" t="s">
        <v>1803</v>
      </c>
      <c r="F307" s="174">
        <v>2</v>
      </c>
      <c r="G307" s="174">
        <v>1</v>
      </c>
      <c r="H307" s="175">
        <f t="shared" si="4"/>
        <v>1020000</v>
      </c>
    </row>
    <row r="308" spans="1:8" s="163" customFormat="1" x14ac:dyDescent="0.15">
      <c r="A308" s="345" t="s">
        <v>815</v>
      </c>
      <c r="B308" s="279" t="s">
        <v>1688</v>
      </c>
      <c r="C308" s="287" t="s">
        <v>816</v>
      </c>
      <c r="D308" s="287" t="s">
        <v>1804</v>
      </c>
      <c r="E308" s="287" t="s">
        <v>1805</v>
      </c>
      <c r="F308" s="174">
        <v>5</v>
      </c>
      <c r="G308" s="174">
        <v>3</v>
      </c>
      <c r="H308" s="175">
        <f t="shared" si="4"/>
        <v>2580000</v>
      </c>
    </row>
    <row r="309" spans="1:8" s="163" customFormat="1" x14ac:dyDescent="0.15">
      <c r="A309" s="347" t="s">
        <v>817</v>
      </c>
      <c r="B309" s="279" t="s">
        <v>1688</v>
      </c>
      <c r="C309" s="282" t="s">
        <v>1612</v>
      </c>
      <c r="D309" s="282" t="s">
        <v>1806</v>
      </c>
      <c r="E309" s="282" t="s">
        <v>1807</v>
      </c>
      <c r="F309" s="174"/>
      <c r="G309" s="174"/>
      <c r="H309" s="175">
        <f t="shared" si="4"/>
        <v>0</v>
      </c>
    </row>
    <row r="310" spans="1:8" s="163" customFormat="1" x14ac:dyDescent="0.15">
      <c r="A310" s="348" t="s">
        <v>1677</v>
      </c>
      <c r="B310" s="311" t="s">
        <v>1216</v>
      </c>
      <c r="C310" s="282" t="s">
        <v>1613</v>
      </c>
      <c r="D310" s="282" t="s">
        <v>1217</v>
      </c>
      <c r="E310" s="282" t="s">
        <v>1808</v>
      </c>
      <c r="F310" s="174">
        <v>7</v>
      </c>
      <c r="G310" s="174">
        <v>4</v>
      </c>
      <c r="H310" s="175">
        <f t="shared" si="4"/>
        <v>3600000</v>
      </c>
    </row>
    <row r="311" spans="1:8" s="163" customFormat="1" x14ac:dyDescent="0.15">
      <c r="A311" s="348" t="s">
        <v>146</v>
      </c>
      <c r="B311" s="311" t="s">
        <v>1216</v>
      </c>
      <c r="C311" s="282" t="s">
        <v>1614</v>
      </c>
      <c r="D311" s="282" t="s">
        <v>1218</v>
      </c>
      <c r="E311" s="282" t="s">
        <v>1809</v>
      </c>
      <c r="F311" s="174">
        <v>10</v>
      </c>
      <c r="G311" s="174">
        <v>6</v>
      </c>
      <c r="H311" s="175">
        <f t="shared" si="4"/>
        <v>5160000</v>
      </c>
    </row>
    <row r="312" spans="1:8" s="163" customFormat="1" x14ac:dyDescent="0.15">
      <c r="A312" s="348" t="s">
        <v>147</v>
      </c>
      <c r="B312" s="311" t="s">
        <v>1216</v>
      </c>
      <c r="C312" s="282" t="s">
        <v>1615</v>
      </c>
      <c r="D312" s="282" t="s">
        <v>1219</v>
      </c>
      <c r="E312" s="282" t="s">
        <v>1810</v>
      </c>
      <c r="F312" s="174">
        <v>8</v>
      </c>
      <c r="G312" s="174">
        <v>5</v>
      </c>
      <c r="H312" s="175">
        <f t="shared" si="4"/>
        <v>4140000</v>
      </c>
    </row>
    <row r="313" spans="1:8" s="163" customFormat="1" x14ac:dyDescent="0.15">
      <c r="A313" s="348" t="s">
        <v>148</v>
      </c>
      <c r="B313" s="311" t="s">
        <v>1216</v>
      </c>
      <c r="C313" s="282" t="s">
        <v>1616</v>
      </c>
      <c r="D313" s="282" t="s">
        <v>1220</v>
      </c>
      <c r="E313" s="282" t="s">
        <v>1811</v>
      </c>
      <c r="F313" s="174">
        <v>7</v>
      </c>
      <c r="G313" s="174">
        <v>4</v>
      </c>
      <c r="H313" s="175">
        <f t="shared" si="4"/>
        <v>3600000</v>
      </c>
    </row>
    <row r="314" spans="1:8" s="163" customFormat="1" x14ac:dyDescent="0.15">
      <c r="A314" s="348" t="s">
        <v>149</v>
      </c>
      <c r="B314" s="311" t="s">
        <v>1216</v>
      </c>
      <c r="C314" s="289" t="s">
        <v>1617</v>
      </c>
      <c r="D314" s="289" t="s">
        <v>1221</v>
      </c>
      <c r="E314" s="289" t="s">
        <v>1812</v>
      </c>
      <c r="F314" s="174">
        <v>7</v>
      </c>
      <c r="G314" s="174">
        <v>4</v>
      </c>
      <c r="H314" s="175">
        <f t="shared" si="4"/>
        <v>3600000</v>
      </c>
    </row>
    <row r="315" spans="1:8" s="163" customFormat="1" x14ac:dyDescent="0.15">
      <c r="A315" s="348" t="s">
        <v>1222</v>
      </c>
      <c r="B315" s="311" t="s">
        <v>1216</v>
      </c>
      <c r="C315" s="287" t="s">
        <v>1618</v>
      </c>
      <c r="D315" s="287" t="s">
        <v>1813</v>
      </c>
      <c r="E315" s="287" t="s">
        <v>1814</v>
      </c>
      <c r="F315" s="174">
        <v>9</v>
      </c>
      <c r="G315" s="174">
        <v>5</v>
      </c>
      <c r="H315" s="175">
        <f t="shared" si="4"/>
        <v>4620000</v>
      </c>
    </row>
    <row r="316" spans="1:8" s="163" customFormat="1" x14ac:dyDescent="0.15">
      <c r="A316" s="348" t="s">
        <v>1223</v>
      </c>
      <c r="B316" s="311" t="s">
        <v>1216</v>
      </c>
      <c r="C316" s="282" t="s">
        <v>1619</v>
      </c>
      <c r="D316" s="282" t="s">
        <v>1815</v>
      </c>
      <c r="E316" s="282" t="s">
        <v>1816</v>
      </c>
      <c r="F316" s="302">
        <v>6</v>
      </c>
      <c r="G316" s="174">
        <v>4</v>
      </c>
      <c r="H316" s="175">
        <f t="shared" si="4"/>
        <v>3120000</v>
      </c>
    </row>
    <row r="317" spans="1:8" s="163" customFormat="1" x14ac:dyDescent="0.15">
      <c r="A317" s="348" t="s">
        <v>1224</v>
      </c>
      <c r="B317" s="311" t="s">
        <v>1216</v>
      </c>
      <c r="C317" s="289" t="s">
        <v>1225</v>
      </c>
      <c r="D317" s="289" t="s">
        <v>1226</v>
      </c>
      <c r="E317" s="289" t="s">
        <v>1817</v>
      </c>
      <c r="F317" s="174">
        <v>6</v>
      </c>
      <c r="G317" s="174">
        <v>3</v>
      </c>
      <c r="H317" s="175">
        <f t="shared" si="4"/>
        <v>3060000</v>
      </c>
    </row>
    <row r="318" spans="1:8" s="163" customFormat="1" x14ac:dyDescent="0.15">
      <c r="A318" s="348" t="s">
        <v>1227</v>
      </c>
      <c r="B318" s="311" t="s">
        <v>1216</v>
      </c>
      <c r="C318" s="287" t="s">
        <v>1228</v>
      </c>
      <c r="D318" s="287" t="s">
        <v>1818</v>
      </c>
      <c r="E318" s="287" t="s">
        <v>1819</v>
      </c>
      <c r="F318" s="174">
        <v>9</v>
      </c>
      <c r="G318" s="174">
        <v>5</v>
      </c>
      <c r="H318" s="175">
        <f t="shared" si="4"/>
        <v>4620000</v>
      </c>
    </row>
    <row r="319" spans="1:8" s="163" customFormat="1" x14ac:dyDescent="0.15">
      <c r="A319" s="348" t="s">
        <v>1335</v>
      </c>
      <c r="B319" s="311" t="s">
        <v>1216</v>
      </c>
      <c r="C319" s="282" t="s">
        <v>1336</v>
      </c>
      <c r="D319" s="282" t="s">
        <v>1236</v>
      </c>
      <c r="E319" s="282" t="s">
        <v>1820</v>
      </c>
      <c r="F319" s="174">
        <v>6</v>
      </c>
      <c r="G319" s="174">
        <v>4</v>
      </c>
      <c r="H319" s="175">
        <f t="shared" si="4"/>
        <v>3120000</v>
      </c>
    </row>
    <row r="320" spans="1:8" s="163" customFormat="1" x14ac:dyDescent="0.15">
      <c r="A320" s="348" t="s">
        <v>150</v>
      </c>
      <c r="B320" s="311" t="s">
        <v>1216</v>
      </c>
      <c r="C320" s="282" t="s">
        <v>1620</v>
      </c>
      <c r="D320" s="282" t="s">
        <v>1229</v>
      </c>
      <c r="E320" s="282" t="s">
        <v>1821</v>
      </c>
      <c r="F320" s="174">
        <v>6</v>
      </c>
      <c r="G320" s="174">
        <v>4</v>
      </c>
      <c r="H320" s="175">
        <f t="shared" si="4"/>
        <v>3120000</v>
      </c>
    </row>
    <row r="321" spans="1:8" s="163" customFormat="1" x14ac:dyDescent="0.15">
      <c r="A321" s="348" t="s">
        <v>151</v>
      </c>
      <c r="B321" s="311" t="s">
        <v>1216</v>
      </c>
      <c r="C321" s="282" t="s">
        <v>1621</v>
      </c>
      <c r="D321" s="282" t="s">
        <v>1230</v>
      </c>
      <c r="E321" s="282" t="s">
        <v>1822</v>
      </c>
      <c r="F321" s="174">
        <v>9</v>
      </c>
      <c r="G321" s="174">
        <v>5</v>
      </c>
      <c r="H321" s="175">
        <f t="shared" si="4"/>
        <v>4620000</v>
      </c>
    </row>
    <row r="322" spans="1:8" s="163" customFormat="1" x14ac:dyDescent="0.15">
      <c r="A322" s="348" t="s">
        <v>152</v>
      </c>
      <c r="B322" s="311" t="s">
        <v>1216</v>
      </c>
      <c r="C322" s="282" t="s">
        <v>1622</v>
      </c>
      <c r="D322" s="282" t="s">
        <v>1230</v>
      </c>
      <c r="E322" s="282" t="s">
        <v>1822</v>
      </c>
      <c r="F322" s="174">
        <v>9</v>
      </c>
      <c r="G322" s="174">
        <v>5</v>
      </c>
      <c r="H322" s="175">
        <f t="shared" si="4"/>
        <v>4620000</v>
      </c>
    </row>
    <row r="323" spans="1:8" s="163" customFormat="1" x14ac:dyDescent="0.15">
      <c r="A323" s="348" t="s">
        <v>153</v>
      </c>
      <c r="B323" s="311" t="s">
        <v>1216</v>
      </c>
      <c r="C323" s="303" t="s">
        <v>1623</v>
      </c>
      <c r="D323" s="303" t="s">
        <v>1230</v>
      </c>
      <c r="E323" s="303" t="s">
        <v>1822</v>
      </c>
      <c r="F323" s="174">
        <v>6</v>
      </c>
      <c r="G323" s="174">
        <v>4</v>
      </c>
      <c r="H323" s="175">
        <f t="shared" ref="H323:H386" si="5">IFERROR(F323*40000*12+G323*5000*12,"")</f>
        <v>3120000</v>
      </c>
    </row>
    <row r="324" spans="1:8" s="163" customFormat="1" x14ac:dyDescent="0.15">
      <c r="A324" s="348" t="s">
        <v>154</v>
      </c>
      <c r="B324" s="311" t="s">
        <v>1216</v>
      </c>
      <c r="C324" s="279" t="s">
        <v>1624</v>
      </c>
      <c r="D324" s="279" t="s">
        <v>818</v>
      </c>
      <c r="E324" s="279" t="s">
        <v>1823</v>
      </c>
      <c r="F324" s="314">
        <v>7</v>
      </c>
      <c r="G324" s="314">
        <v>4</v>
      </c>
      <c r="H324" s="175">
        <f t="shared" si="5"/>
        <v>3600000</v>
      </c>
    </row>
    <row r="325" spans="1:8" s="163" customFormat="1" x14ac:dyDescent="0.15">
      <c r="A325" s="348" t="s">
        <v>155</v>
      </c>
      <c r="B325" s="311" t="s">
        <v>1216</v>
      </c>
      <c r="C325" s="282" t="s">
        <v>1625</v>
      </c>
      <c r="D325" s="282" t="s">
        <v>819</v>
      </c>
      <c r="E325" s="282" t="s">
        <v>1824</v>
      </c>
      <c r="F325" s="314">
        <v>6</v>
      </c>
      <c r="G325" s="314">
        <v>4</v>
      </c>
      <c r="H325" s="175">
        <f t="shared" si="5"/>
        <v>3120000</v>
      </c>
    </row>
    <row r="326" spans="1:8" s="163" customFormat="1" x14ac:dyDescent="0.15">
      <c r="A326" s="348" t="s">
        <v>156</v>
      </c>
      <c r="B326" s="311" t="s">
        <v>1216</v>
      </c>
      <c r="C326" s="282" t="s">
        <v>1626</v>
      </c>
      <c r="D326" s="282" t="s">
        <v>820</v>
      </c>
      <c r="E326" s="282" t="s">
        <v>1825</v>
      </c>
      <c r="F326" s="314"/>
      <c r="G326" s="314"/>
      <c r="H326" s="175">
        <f t="shared" si="5"/>
        <v>0</v>
      </c>
    </row>
    <row r="327" spans="1:8" s="163" customFormat="1" x14ac:dyDescent="0.15">
      <c r="A327" s="348" t="s">
        <v>157</v>
      </c>
      <c r="B327" s="311" t="s">
        <v>1216</v>
      </c>
      <c r="C327" s="282" t="s">
        <v>1627</v>
      </c>
      <c r="D327" s="282" t="s">
        <v>826</v>
      </c>
      <c r="E327" s="282" t="s">
        <v>1826</v>
      </c>
      <c r="F327" s="314">
        <v>8</v>
      </c>
      <c r="G327" s="314">
        <v>5</v>
      </c>
      <c r="H327" s="175">
        <f t="shared" si="5"/>
        <v>4140000</v>
      </c>
    </row>
    <row r="328" spans="1:8" s="163" customFormat="1" x14ac:dyDescent="0.15">
      <c r="A328" s="348" t="s">
        <v>1231</v>
      </c>
      <c r="B328" s="311" t="s">
        <v>1216</v>
      </c>
      <c r="C328" s="282" t="s">
        <v>1232</v>
      </c>
      <c r="D328" s="282" t="s">
        <v>1233</v>
      </c>
      <c r="E328" s="282" t="s">
        <v>1827</v>
      </c>
      <c r="F328" s="314">
        <v>9</v>
      </c>
      <c r="G328" s="314">
        <v>5</v>
      </c>
      <c r="H328" s="175">
        <f t="shared" si="5"/>
        <v>4620000</v>
      </c>
    </row>
    <row r="329" spans="1:8" s="163" customFormat="1" x14ac:dyDescent="0.15">
      <c r="A329" s="348" t="s">
        <v>1234</v>
      </c>
      <c r="B329" s="311" t="s">
        <v>1216</v>
      </c>
      <c r="C329" s="282" t="s">
        <v>1337</v>
      </c>
      <c r="D329" s="282" t="s">
        <v>1828</v>
      </c>
      <c r="E329" s="282" t="s">
        <v>1829</v>
      </c>
      <c r="F329" s="314">
        <v>5</v>
      </c>
      <c r="G329" s="314">
        <v>3</v>
      </c>
      <c r="H329" s="175">
        <f t="shared" si="5"/>
        <v>2580000</v>
      </c>
    </row>
    <row r="330" spans="1:8" s="163" customFormat="1" x14ac:dyDescent="0.15">
      <c r="A330" s="348" t="s">
        <v>158</v>
      </c>
      <c r="B330" s="311" t="s">
        <v>1216</v>
      </c>
      <c r="C330" s="282" t="s">
        <v>1628</v>
      </c>
      <c r="D330" s="282" t="s">
        <v>1235</v>
      </c>
      <c r="E330" s="282" t="s">
        <v>1830</v>
      </c>
      <c r="F330" s="314">
        <v>8</v>
      </c>
      <c r="G330" s="314">
        <v>5</v>
      </c>
      <c r="H330" s="175">
        <f t="shared" si="5"/>
        <v>4140000</v>
      </c>
    </row>
    <row r="331" spans="1:8" s="163" customFormat="1" x14ac:dyDescent="0.15">
      <c r="A331" s="348" t="s">
        <v>159</v>
      </c>
      <c r="B331" s="311" t="s">
        <v>1216</v>
      </c>
      <c r="C331" s="282" t="s">
        <v>1629</v>
      </c>
      <c r="D331" s="282" t="s">
        <v>1230</v>
      </c>
      <c r="E331" s="282" t="s">
        <v>1822</v>
      </c>
      <c r="F331" s="314">
        <v>8</v>
      </c>
      <c r="G331" s="314">
        <v>5</v>
      </c>
      <c r="H331" s="175">
        <f t="shared" si="5"/>
        <v>4140000</v>
      </c>
    </row>
    <row r="332" spans="1:8" s="163" customFormat="1" x14ac:dyDescent="0.15">
      <c r="A332" s="348" t="s">
        <v>160</v>
      </c>
      <c r="B332" s="311" t="s">
        <v>1216</v>
      </c>
      <c r="C332" s="282" t="s">
        <v>1630</v>
      </c>
      <c r="D332" s="282" t="s">
        <v>602</v>
      </c>
      <c r="E332" s="282" t="s">
        <v>1831</v>
      </c>
      <c r="F332" s="314">
        <v>7</v>
      </c>
      <c r="G332" s="314">
        <v>4</v>
      </c>
      <c r="H332" s="175">
        <f t="shared" si="5"/>
        <v>3600000</v>
      </c>
    </row>
    <row r="333" spans="1:8" s="163" customFormat="1" x14ac:dyDescent="0.15">
      <c r="A333" s="348" t="s">
        <v>868</v>
      </c>
      <c r="B333" s="311" t="s">
        <v>1216</v>
      </c>
      <c r="C333" s="282" t="s">
        <v>1631</v>
      </c>
      <c r="D333" s="282" t="s">
        <v>1236</v>
      </c>
      <c r="E333" s="282" t="s">
        <v>1820</v>
      </c>
      <c r="F333" s="314">
        <v>9</v>
      </c>
      <c r="G333" s="314">
        <v>5</v>
      </c>
      <c r="H333" s="175">
        <f t="shared" si="5"/>
        <v>4620000</v>
      </c>
    </row>
    <row r="334" spans="1:8" s="163" customFormat="1" x14ac:dyDescent="0.15">
      <c r="A334" s="348" t="s">
        <v>869</v>
      </c>
      <c r="B334" s="311" t="s">
        <v>1216</v>
      </c>
      <c r="C334" s="282" t="s">
        <v>1632</v>
      </c>
      <c r="D334" s="282" t="s">
        <v>1832</v>
      </c>
      <c r="E334" s="282" t="s">
        <v>1829</v>
      </c>
      <c r="F334" s="314">
        <v>6</v>
      </c>
      <c r="G334" s="314">
        <v>4</v>
      </c>
      <c r="H334" s="175">
        <f t="shared" si="5"/>
        <v>3120000</v>
      </c>
    </row>
    <row r="335" spans="1:8" s="163" customFormat="1" x14ac:dyDescent="0.15">
      <c r="A335" s="348" t="s">
        <v>1237</v>
      </c>
      <c r="B335" s="311" t="s">
        <v>1216</v>
      </c>
      <c r="C335" s="282" t="s">
        <v>1338</v>
      </c>
      <c r="D335" s="282" t="s">
        <v>1828</v>
      </c>
      <c r="E335" s="282" t="s">
        <v>1829</v>
      </c>
      <c r="F335" s="314">
        <v>8</v>
      </c>
      <c r="G335" s="314">
        <v>5</v>
      </c>
      <c r="H335" s="175">
        <f t="shared" si="5"/>
        <v>4140000</v>
      </c>
    </row>
    <row r="336" spans="1:8" s="163" customFormat="1" x14ac:dyDescent="0.15">
      <c r="A336" s="348" t="s">
        <v>1339</v>
      </c>
      <c r="B336" s="311" t="s">
        <v>1216</v>
      </c>
      <c r="C336" s="282" t="s">
        <v>1340</v>
      </c>
      <c r="D336" s="282" t="s">
        <v>1833</v>
      </c>
      <c r="E336" s="282" t="s">
        <v>1834</v>
      </c>
      <c r="F336" s="314">
        <v>9</v>
      </c>
      <c r="G336" s="314">
        <v>5</v>
      </c>
      <c r="H336" s="175">
        <f t="shared" si="5"/>
        <v>4620000</v>
      </c>
    </row>
    <row r="337" spans="1:8" s="163" customFormat="1" x14ac:dyDescent="0.15">
      <c r="A337" s="348" t="s">
        <v>1341</v>
      </c>
      <c r="B337" s="311" t="s">
        <v>1216</v>
      </c>
      <c r="C337" s="282" t="s">
        <v>1342</v>
      </c>
      <c r="D337" s="282" t="s">
        <v>604</v>
      </c>
      <c r="E337" s="282" t="s">
        <v>1835</v>
      </c>
      <c r="F337" s="314">
        <v>10</v>
      </c>
      <c r="G337" s="314">
        <v>6</v>
      </c>
      <c r="H337" s="175">
        <f t="shared" si="5"/>
        <v>5160000</v>
      </c>
    </row>
    <row r="338" spans="1:8" s="163" customFormat="1" x14ac:dyDescent="0.15">
      <c r="A338" s="348" t="s">
        <v>161</v>
      </c>
      <c r="B338" s="311" t="s">
        <v>1216</v>
      </c>
      <c r="C338" s="282" t="s">
        <v>1633</v>
      </c>
      <c r="D338" s="282" t="s">
        <v>821</v>
      </c>
      <c r="E338" s="282" t="s">
        <v>1836</v>
      </c>
      <c r="F338" s="314"/>
      <c r="G338" s="314"/>
      <c r="H338" s="175">
        <f t="shared" si="5"/>
        <v>0</v>
      </c>
    </row>
    <row r="339" spans="1:8" s="163" customFormat="1" x14ac:dyDescent="0.15">
      <c r="A339" s="348" t="s">
        <v>162</v>
      </c>
      <c r="B339" s="311" t="s">
        <v>1216</v>
      </c>
      <c r="C339" s="282" t="s">
        <v>1634</v>
      </c>
      <c r="D339" s="282" t="s">
        <v>1238</v>
      </c>
      <c r="E339" s="282" t="s">
        <v>1837</v>
      </c>
      <c r="F339" s="314">
        <v>12</v>
      </c>
      <c r="G339" s="314">
        <v>7</v>
      </c>
      <c r="H339" s="175">
        <f t="shared" si="5"/>
        <v>6180000</v>
      </c>
    </row>
    <row r="340" spans="1:8" s="163" customFormat="1" x14ac:dyDescent="0.15">
      <c r="A340" s="348" t="s">
        <v>163</v>
      </c>
      <c r="B340" s="311" t="s">
        <v>1216</v>
      </c>
      <c r="C340" s="282" t="s">
        <v>1635</v>
      </c>
      <c r="D340" s="282" t="s">
        <v>1239</v>
      </c>
      <c r="E340" s="282" t="s">
        <v>1838</v>
      </c>
      <c r="F340" s="314">
        <v>4</v>
      </c>
      <c r="G340" s="314">
        <v>2</v>
      </c>
      <c r="H340" s="175">
        <f t="shared" si="5"/>
        <v>2040000</v>
      </c>
    </row>
    <row r="341" spans="1:8" s="163" customFormat="1" x14ac:dyDescent="0.15">
      <c r="A341" s="348" t="s">
        <v>164</v>
      </c>
      <c r="B341" s="311" t="s">
        <v>1216</v>
      </c>
      <c r="C341" s="282" t="s">
        <v>1636</v>
      </c>
      <c r="D341" s="282" t="s">
        <v>876</v>
      </c>
      <c r="E341" s="282" t="s">
        <v>1839</v>
      </c>
      <c r="F341" s="314">
        <v>8</v>
      </c>
      <c r="G341" s="314">
        <v>5</v>
      </c>
      <c r="H341" s="175">
        <f t="shared" si="5"/>
        <v>4140000</v>
      </c>
    </row>
    <row r="342" spans="1:8" s="163" customFormat="1" x14ac:dyDescent="0.15">
      <c r="A342" s="348" t="s">
        <v>165</v>
      </c>
      <c r="B342" s="311" t="s">
        <v>1216</v>
      </c>
      <c r="C342" s="282" t="s">
        <v>1637</v>
      </c>
      <c r="D342" s="282" t="s">
        <v>1230</v>
      </c>
      <c r="E342" s="282" t="s">
        <v>1822</v>
      </c>
      <c r="F342" s="314">
        <v>9</v>
      </c>
      <c r="G342" s="314">
        <v>6</v>
      </c>
      <c r="H342" s="175">
        <f t="shared" si="5"/>
        <v>4680000</v>
      </c>
    </row>
    <row r="343" spans="1:8" s="163" customFormat="1" x14ac:dyDescent="0.15">
      <c r="A343" s="348" t="s">
        <v>166</v>
      </c>
      <c r="B343" s="311" t="s">
        <v>1216</v>
      </c>
      <c r="C343" s="282" t="s">
        <v>1638</v>
      </c>
      <c r="D343" s="282" t="s">
        <v>1240</v>
      </c>
      <c r="E343" s="282" t="s">
        <v>1840</v>
      </c>
      <c r="F343" s="314">
        <v>8</v>
      </c>
      <c r="G343" s="314">
        <v>5</v>
      </c>
      <c r="H343" s="175">
        <f t="shared" si="5"/>
        <v>4140000</v>
      </c>
    </row>
    <row r="344" spans="1:8" s="163" customFormat="1" x14ac:dyDescent="0.15">
      <c r="A344" s="348" t="s">
        <v>167</v>
      </c>
      <c r="B344" s="311" t="s">
        <v>1216</v>
      </c>
      <c r="C344" s="282" t="s">
        <v>1639</v>
      </c>
      <c r="D344" s="282" t="s">
        <v>822</v>
      </c>
      <c r="E344" s="282" t="s">
        <v>1841</v>
      </c>
      <c r="F344" s="314">
        <v>8</v>
      </c>
      <c r="G344" s="314">
        <v>5</v>
      </c>
      <c r="H344" s="175">
        <f t="shared" si="5"/>
        <v>4140000</v>
      </c>
    </row>
    <row r="345" spans="1:8" s="163" customFormat="1" x14ac:dyDescent="0.15">
      <c r="A345" s="348" t="s">
        <v>870</v>
      </c>
      <c r="B345" s="311" t="s">
        <v>1216</v>
      </c>
      <c r="C345" s="282" t="s">
        <v>1640</v>
      </c>
      <c r="D345" s="282" t="s">
        <v>1240</v>
      </c>
      <c r="E345" s="282" t="s">
        <v>1840</v>
      </c>
      <c r="F345" s="314">
        <v>9</v>
      </c>
      <c r="G345" s="314">
        <v>6</v>
      </c>
      <c r="H345" s="175">
        <f t="shared" si="5"/>
        <v>4680000</v>
      </c>
    </row>
    <row r="346" spans="1:8" s="163" customFormat="1" x14ac:dyDescent="0.15">
      <c r="A346" s="348" t="s">
        <v>1343</v>
      </c>
      <c r="B346" s="311" t="s">
        <v>1216</v>
      </c>
      <c r="C346" s="282" t="s">
        <v>1344</v>
      </c>
      <c r="D346" s="282" t="s">
        <v>541</v>
      </c>
      <c r="E346" s="282" t="s">
        <v>1842</v>
      </c>
      <c r="F346" s="314">
        <v>8</v>
      </c>
      <c r="G346" s="314">
        <v>5</v>
      </c>
      <c r="H346" s="175">
        <f t="shared" si="5"/>
        <v>4140000</v>
      </c>
    </row>
    <row r="347" spans="1:8" s="163" customFormat="1" x14ac:dyDescent="0.15">
      <c r="A347" s="348" t="s">
        <v>1345</v>
      </c>
      <c r="B347" s="311" t="s">
        <v>1216</v>
      </c>
      <c r="C347" s="282" t="s">
        <v>1346</v>
      </c>
      <c r="D347" s="282" t="s">
        <v>541</v>
      </c>
      <c r="E347" s="282" t="s">
        <v>1842</v>
      </c>
      <c r="F347" s="314">
        <v>10</v>
      </c>
      <c r="G347" s="314">
        <v>6</v>
      </c>
      <c r="H347" s="175">
        <f t="shared" si="5"/>
        <v>5160000</v>
      </c>
    </row>
    <row r="348" spans="1:8" s="163" customFormat="1" x14ac:dyDescent="0.15">
      <c r="A348" s="348" t="s">
        <v>168</v>
      </c>
      <c r="B348" s="311" t="s">
        <v>1216</v>
      </c>
      <c r="C348" s="282" t="s">
        <v>1641</v>
      </c>
      <c r="D348" s="282" t="s">
        <v>876</v>
      </c>
      <c r="E348" s="282" t="s">
        <v>1839</v>
      </c>
      <c r="F348" s="314">
        <v>8</v>
      </c>
      <c r="G348" s="314">
        <v>5</v>
      </c>
      <c r="H348" s="175">
        <f t="shared" si="5"/>
        <v>4140000</v>
      </c>
    </row>
    <row r="349" spans="1:8" s="163" customFormat="1" x14ac:dyDescent="0.15">
      <c r="A349" s="348" t="s">
        <v>169</v>
      </c>
      <c r="B349" s="311" t="s">
        <v>1216</v>
      </c>
      <c r="C349" s="282" t="s">
        <v>1642</v>
      </c>
      <c r="D349" s="282" t="s">
        <v>1219</v>
      </c>
      <c r="E349" s="282" t="s">
        <v>1810</v>
      </c>
      <c r="F349" s="314">
        <v>8</v>
      </c>
      <c r="G349" s="314">
        <v>5</v>
      </c>
      <c r="H349" s="175">
        <f t="shared" si="5"/>
        <v>4140000</v>
      </c>
    </row>
    <row r="350" spans="1:8" s="163" customFormat="1" x14ac:dyDescent="0.15">
      <c r="A350" s="348" t="s">
        <v>170</v>
      </c>
      <c r="B350" s="311" t="s">
        <v>1216</v>
      </c>
      <c r="C350" s="282" t="s">
        <v>1643</v>
      </c>
      <c r="D350" s="282" t="s">
        <v>876</v>
      </c>
      <c r="E350" s="282" t="s">
        <v>1839</v>
      </c>
      <c r="F350" s="314">
        <v>12</v>
      </c>
      <c r="G350" s="314">
        <v>7</v>
      </c>
      <c r="H350" s="175">
        <f t="shared" si="5"/>
        <v>6180000</v>
      </c>
    </row>
    <row r="351" spans="1:8" s="163" customFormat="1" x14ac:dyDescent="0.15">
      <c r="A351" s="348" t="s">
        <v>171</v>
      </c>
      <c r="B351" s="311" t="s">
        <v>1216</v>
      </c>
      <c r="C351" s="282" t="s">
        <v>1644</v>
      </c>
      <c r="D351" s="282" t="s">
        <v>1230</v>
      </c>
      <c r="E351" s="282" t="s">
        <v>1822</v>
      </c>
      <c r="F351" s="314">
        <v>8</v>
      </c>
      <c r="G351" s="314">
        <v>5</v>
      </c>
      <c r="H351" s="175">
        <f t="shared" si="5"/>
        <v>4140000</v>
      </c>
    </row>
    <row r="352" spans="1:8" s="163" customFormat="1" x14ac:dyDescent="0.15">
      <c r="A352" s="348" t="s">
        <v>172</v>
      </c>
      <c r="B352" s="311" t="s">
        <v>1216</v>
      </c>
      <c r="C352" s="282" t="s">
        <v>1645</v>
      </c>
      <c r="D352" s="282" t="s">
        <v>823</v>
      </c>
      <c r="E352" s="282" t="s">
        <v>1843</v>
      </c>
      <c r="F352" s="314">
        <v>10</v>
      </c>
      <c r="G352" s="314">
        <v>6</v>
      </c>
      <c r="H352" s="175">
        <f t="shared" si="5"/>
        <v>5160000</v>
      </c>
    </row>
    <row r="353" spans="1:8" s="163" customFormat="1" x14ac:dyDescent="0.15">
      <c r="A353" s="348" t="s">
        <v>173</v>
      </c>
      <c r="B353" s="311" t="s">
        <v>1216</v>
      </c>
      <c r="C353" s="282" t="s">
        <v>1646</v>
      </c>
      <c r="D353" s="282" t="s">
        <v>824</v>
      </c>
      <c r="E353" s="282" t="s">
        <v>1844</v>
      </c>
      <c r="F353" s="314">
        <v>8</v>
      </c>
      <c r="G353" s="314">
        <v>5</v>
      </c>
      <c r="H353" s="175">
        <f t="shared" si="5"/>
        <v>4140000</v>
      </c>
    </row>
    <row r="354" spans="1:8" s="163" customFormat="1" x14ac:dyDescent="0.15">
      <c r="A354" s="348" t="s">
        <v>871</v>
      </c>
      <c r="B354" s="311" t="s">
        <v>1216</v>
      </c>
      <c r="C354" s="282" t="s">
        <v>1647</v>
      </c>
      <c r="D354" s="282" t="s">
        <v>1845</v>
      </c>
      <c r="E354" s="282" t="s">
        <v>1846</v>
      </c>
      <c r="F354" s="314">
        <v>7</v>
      </c>
      <c r="G354" s="314">
        <v>4</v>
      </c>
      <c r="H354" s="175">
        <f t="shared" si="5"/>
        <v>3600000</v>
      </c>
    </row>
    <row r="355" spans="1:8" s="163" customFormat="1" x14ac:dyDescent="0.15">
      <c r="A355" s="348" t="s">
        <v>872</v>
      </c>
      <c r="B355" s="311" t="s">
        <v>1216</v>
      </c>
      <c r="C355" s="282" t="s">
        <v>1648</v>
      </c>
      <c r="D355" s="282" t="s">
        <v>1845</v>
      </c>
      <c r="E355" s="282" t="s">
        <v>1847</v>
      </c>
      <c r="F355" s="314">
        <v>8</v>
      </c>
      <c r="G355" s="314">
        <v>5</v>
      </c>
      <c r="H355" s="175">
        <f t="shared" si="5"/>
        <v>4140000</v>
      </c>
    </row>
    <row r="356" spans="1:8" s="163" customFormat="1" x14ac:dyDescent="0.15">
      <c r="A356" s="348" t="s">
        <v>1241</v>
      </c>
      <c r="B356" s="311" t="s">
        <v>1216</v>
      </c>
      <c r="C356" s="282" t="s">
        <v>1242</v>
      </c>
      <c r="D356" s="282" t="s">
        <v>1243</v>
      </c>
      <c r="E356" s="282" t="s">
        <v>1848</v>
      </c>
      <c r="F356" s="314">
        <v>7</v>
      </c>
      <c r="G356" s="314">
        <v>4</v>
      </c>
      <c r="H356" s="175">
        <f t="shared" si="5"/>
        <v>3600000</v>
      </c>
    </row>
    <row r="357" spans="1:8" s="163" customFormat="1" x14ac:dyDescent="0.15">
      <c r="A357" s="348" t="s">
        <v>1244</v>
      </c>
      <c r="B357" s="311" t="s">
        <v>1216</v>
      </c>
      <c r="C357" s="282" t="s">
        <v>1245</v>
      </c>
      <c r="D357" s="282" t="s">
        <v>1243</v>
      </c>
      <c r="E357" s="282" t="s">
        <v>1848</v>
      </c>
      <c r="F357" s="314">
        <v>9</v>
      </c>
      <c r="G357" s="314">
        <v>6</v>
      </c>
      <c r="H357" s="175">
        <f t="shared" si="5"/>
        <v>4680000</v>
      </c>
    </row>
    <row r="358" spans="1:8" s="163" customFormat="1" x14ac:dyDescent="0.15">
      <c r="A358" s="348" t="s">
        <v>1246</v>
      </c>
      <c r="B358" s="311" t="s">
        <v>1216</v>
      </c>
      <c r="C358" s="282" t="s">
        <v>1247</v>
      </c>
      <c r="D358" s="282" t="s">
        <v>1849</v>
      </c>
      <c r="E358" s="282" t="s">
        <v>1850</v>
      </c>
      <c r="F358" s="314">
        <v>7</v>
      </c>
      <c r="G358" s="314">
        <v>4</v>
      </c>
      <c r="H358" s="175">
        <f t="shared" si="5"/>
        <v>3600000</v>
      </c>
    </row>
    <row r="359" spans="1:8" s="163" customFormat="1" x14ac:dyDescent="0.15">
      <c r="A359" s="348" t="s">
        <v>1249</v>
      </c>
      <c r="B359" s="311" t="s">
        <v>1216</v>
      </c>
      <c r="C359" s="282" t="s">
        <v>1347</v>
      </c>
      <c r="D359" s="282" t="s">
        <v>1828</v>
      </c>
      <c r="E359" s="282" t="s">
        <v>1851</v>
      </c>
      <c r="F359" s="314">
        <v>7</v>
      </c>
      <c r="G359" s="314">
        <v>4</v>
      </c>
      <c r="H359" s="175">
        <f t="shared" si="5"/>
        <v>3600000</v>
      </c>
    </row>
    <row r="360" spans="1:8" s="163" customFormat="1" x14ac:dyDescent="0.15">
      <c r="A360" s="348" t="s">
        <v>1250</v>
      </c>
      <c r="B360" s="311" t="s">
        <v>1216</v>
      </c>
      <c r="C360" s="282" t="s">
        <v>1348</v>
      </c>
      <c r="D360" s="282" t="s">
        <v>1828</v>
      </c>
      <c r="E360" s="282" t="s">
        <v>1851</v>
      </c>
      <c r="F360" s="314">
        <v>6</v>
      </c>
      <c r="G360" s="314">
        <v>3</v>
      </c>
      <c r="H360" s="175">
        <f t="shared" si="5"/>
        <v>3060000</v>
      </c>
    </row>
    <row r="361" spans="1:8" s="163" customFormat="1" x14ac:dyDescent="0.15">
      <c r="A361" s="348" t="s">
        <v>1349</v>
      </c>
      <c r="B361" s="311" t="s">
        <v>1216</v>
      </c>
      <c r="C361" s="282" t="s">
        <v>1350</v>
      </c>
      <c r="D361" s="282" t="s">
        <v>541</v>
      </c>
      <c r="E361" s="282" t="s">
        <v>1842</v>
      </c>
      <c r="F361" s="314">
        <v>7</v>
      </c>
      <c r="G361" s="314">
        <v>4</v>
      </c>
      <c r="H361" s="175">
        <f t="shared" si="5"/>
        <v>3600000</v>
      </c>
    </row>
    <row r="362" spans="1:8" s="163" customFormat="1" x14ac:dyDescent="0.15">
      <c r="A362" s="348" t="s">
        <v>1351</v>
      </c>
      <c r="B362" s="313" t="s">
        <v>1216</v>
      </c>
      <c r="C362" s="282" t="s">
        <v>1352</v>
      </c>
      <c r="D362" s="303" t="s">
        <v>1230</v>
      </c>
      <c r="E362" s="282" t="s">
        <v>1822</v>
      </c>
      <c r="F362" s="314">
        <v>8</v>
      </c>
      <c r="G362" s="314">
        <v>5</v>
      </c>
      <c r="H362" s="175">
        <f t="shared" si="5"/>
        <v>4140000</v>
      </c>
    </row>
    <row r="363" spans="1:8" s="163" customFormat="1" x14ac:dyDescent="0.15">
      <c r="A363" s="348" t="s">
        <v>877</v>
      </c>
      <c r="B363" s="311" t="s">
        <v>1216</v>
      </c>
      <c r="C363" s="282" t="s">
        <v>1649</v>
      </c>
      <c r="D363" s="282" t="s">
        <v>1813</v>
      </c>
      <c r="E363" s="282" t="s">
        <v>1852</v>
      </c>
      <c r="F363" s="314">
        <v>10</v>
      </c>
      <c r="G363" s="314">
        <v>6</v>
      </c>
      <c r="H363" s="175">
        <f t="shared" si="5"/>
        <v>5160000</v>
      </c>
    </row>
    <row r="364" spans="1:8" s="163" customFormat="1" x14ac:dyDescent="0.15">
      <c r="A364" s="348" t="s">
        <v>1251</v>
      </c>
      <c r="B364" s="311" t="s">
        <v>1216</v>
      </c>
      <c r="C364" s="282" t="s">
        <v>1252</v>
      </c>
      <c r="D364" s="282" t="s">
        <v>1253</v>
      </c>
      <c r="E364" s="282" t="s">
        <v>1853</v>
      </c>
      <c r="F364" s="314">
        <v>9</v>
      </c>
      <c r="G364" s="314">
        <v>5</v>
      </c>
      <c r="H364" s="175">
        <f t="shared" si="5"/>
        <v>4620000</v>
      </c>
    </row>
    <row r="365" spans="1:8" s="163" customFormat="1" x14ac:dyDescent="0.15">
      <c r="A365" s="348" t="s">
        <v>1254</v>
      </c>
      <c r="B365" s="311" t="s">
        <v>1216</v>
      </c>
      <c r="C365" s="282" t="s">
        <v>1255</v>
      </c>
      <c r="D365" s="282" t="s">
        <v>554</v>
      </c>
      <c r="E365" s="282" t="s">
        <v>1854</v>
      </c>
      <c r="F365" s="314">
        <v>9</v>
      </c>
      <c r="G365" s="314">
        <v>6</v>
      </c>
      <c r="H365" s="175">
        <f t="shared" si="5"/>
        <v>4680000</v>
      </c>
    </row>
    <row r="366" spans="1:8" s="163" customFormat="1" x14ac:dyDescent="0.15">
      <c r="A366" s="348" t="s">
        <v>174</v>
      </c>
      <c r="B366" s="311" t="s">
        <v>1256</v>
      </c>
      <c r="C366" s="282" t="s">
        <v>1650</v>
      </c>
      <c r="D366" s="282" t="s">
        <v>1257</v>
      </c>
      <c r="E366" s="282" t="s">
        <v>1855</v>
      </c>
      <c r="F366" s="314">
        <v>6</v>
      </c>
      <c r="G366" s="314">
        <v>3</v>
      </c>
      <c r="H366" s="175">
        <f t="shared" si="5"/>
        <v>3060000</v>
      </c>
    </row>
    <row r="367" spans="1:8" s="163" customFormat="1" x14ac:dyDescent="0.15">
      <c r="A367" s="348" t="s">
        <v>175</v>
      </c>
      <c r="B367" s="311" t="s">
        <v>1256</v>
      </c>
      <c r="C367" s="282" t="s">
        <v>1651</v>
      </c>
      <c r="D367" s="282" t="s">
        <v>825</v>
      </c>
      <c r="E367" s="282" t="s">
        <v>1856</v>
      </c>
      <c r="F367" s="314">
        <v>2</v>
      </c>
      <c r="G367" s="314">
        <v>1</v>
      </c>
      <c r="H367" s="175">
        <f t="shared" si="5"/>
        <v>1020000</v>
      </c>
    </row>
    <row r="368" spans="1:8" s="163" customFormat="1" x14ac:dyDescent="0.15">
      <c r="A368" s="348" t="s">
        <v>176</v>
      </c>
      <c r="B368" s="311" t="s">
        <v>1256</v>
      </c>
      <c r="C368" s="282" t="s">
        <v>1652</v>
      </c>
      <c r="D368" s="282" t="s">
        <v>826</v>
      </c>
      <c r="E368" s="303" t="s">
        <v>1857</v>
      </c>
      <c r="F368" s="314">
        <v>7</v>
      </c>
      <c r="G368" s="314">
        <v>4</v>
      </c>
      <c r="H368" s="175">
        <f t="shared" si="5"/>
        <v>3600000</v>
      </c>
    </row>
    <row r="369" spans="1:8" s="163" customFormat="1" x14ac:dyDescent="0.15">
      <c r="A369" s="348" t="s">
        <v>177</v>
      </c>
      <c r="B369" s="311" t="s">
        <v>1256</v>
      </c>
      <c r="C369" s="282" t="s">
        <v>1653</v>
      </c>
      <c r="D369" s="282" t="s">
        <v>827</v>
      </c>
      <c r="E369" s="282" t="s">
        <v>1858</v>
      </c>
      <c r="F369" s="314">
        <v>7</v>
      </c>
      <c r="G369" s="314">
        <v>4</v>
      </c>
      <c r="H369" s="175">
        <f t="shared" si="5"/>
        <v>3600000</v>
      </c>
    </row>
    <row r="370" spans="1:8" s="163" customFormat="1" x14ac:dyDescent="0.15">
      <c r="A370" s="348" t="s">
        <v>1353</v>
      </c>
      <c r="B370" s="311" t="s">
        <v>1256</v>
      </c>
      <c r="C370" s="282" t="s">
        <v>1654</v>
      </c>
      <c r="D370" s="282" t="s">
        <v>1859</v>
      </c>
      <c r="E370" s="282" t="s">
        <v>1860</v>
      </c>
      <c r="F370" s="314"/>
      <c r="G370" s="314"/>
      <c r="H370" s="175">
        <f t="shared" si="5"/>
        <v>0</v>
      </c>
    </row>
    <row r="371" spans="1:8" s="163" customFormat="1" x14ac:dyDescent="0.15">
      <c r="A371" s="348" t="s">
        <v>178</v>
      </c>
      <c r="B371" s="311" t="s">
        <v>1256</v>
      </c>
      <c r="C371" s="282" t="s">
        <v>1655</v>
      </c>
      <c r="D371" s="282" t="s">
        <v>1258</v>
      </c>
      <c r="E371" s="282" t="s">
        <v>1861</v>
      </c>
      <c r="F371" s="314">
        <v>7</v>
      </c>
      <c r="G371" s="314">
        <v>4</v>
      </c>
      <c r="H371" s="175">
        <f t="shared" si="5"/>
        <v>3600000</v>
      </c>
    </row>
    <row r="372" spans="1:8" s="163" customFormat="1" x14ac:dyDescent="0.15">
      <c r="A372" s="348" t="s">
        <v>873</v>
      </c>
      <c r="B372" s="311" t="s">
        <v>1256</v>
      </c>
      <c r="C372" s="282" t="s">
        <v>1656</v>
      </c>
      <c r="D372" s="282" t="s">
        <v>1862</v>
      </c>
      <c r="E372" s="282" t="s">
        <v>1863</v>
      </c>
      <c r="F372" s="314">
        <v>4</v>
      </c>
      <c r="G372" s="314">
        <v>3</v>
      </c>
      <c r="H372" s="175">
        <f t="shared" si="5"/>
        <v>2100000</v>
      </c>
    </row>
    <row r="373" spans="1:8" s="163" customFormat="1" x14ac:dyDescent="0.15">
      <c r="A373" s="348" t="s">
        <v>874</v>
      </c>
      <c r="B373" s="311" t="s">
        <v>1256</v>
      </c>
      <c r="C373" s="282" t="s">
        <v>1657</v>
      </c>
      <c r="D373" s="282" t="s">
        <v>1864</v>
      </c>
      <c r="E373" s="282" t="s">
        <v>1865</v>
      </c>
      <c r="F373" s="314">
        <v>4</v>
      </c>
      <c r="G373" s="314">
        <v>2</v>
      </c>
      <c r="H373" s="175">
        <f t="shared" si="5"/>
        <v>2040000</v>
      </c>
    </row>
    <row r="374" spans="1:8" s="163" customFormat="1" x14ac:dyDescent="0.15">
      <c r="A374" s="348" t="s">
        <v>1259</v>
      </c>
      <c r="B374" s="311" t="s">
        <v>1256</v>
      </c>
      <c r="C374" s="282" t="s">
        <v>1260</v>
      </c>
      <c r="D374" s="282" t="s">
        <v>1866</v>
      </c>
      <c r="E374" s="282" t="s">
        <v>1867</v>
      </c>
      <c r="F374" s="314">
        <v>7</v>
      </c>
      <c r="G374" s="314">
        <v>4</v>
      </c>
      <c r="H374" s="175">
        <f t="shared" si="5"/>
        <v>3600000</v>
      </c>
    </row>
    <row r="375" spans="1:8" s="163" customFormat="1" x14ac:dyDescent="0.15">
      <c r="A375" s="348" t="s">
        <v>1114</v>
      </c>
      <c r="B375" s="311" t="s">
        <v>1256</v>
      </c>
      <c r="C375" s="282" t="s">
        <v>1261</v>
      </c>
      <c r="D375" s="282" t="s">
        <v>1868</v>
      </c>
      <c r="E375" s="282" t="s">
        <v>1869</v>
      </c>
      <c r="F375" s="314"/>
      <c r="G375" s="314"/>
      <c r="H375" s="175">
        <f t="shared" si="5"/>
        <v>0</v>
      </c>
    </row>
    <row r="376" spans="1:8" x14ac:dyDescent="0.15">
      <c r="A376" s="348" t="s">
        <v>1115</v>
      </c>
      <c r="B376" s="311" t="s">
        <v>1256</v>
      </c>
      <c r="C376" s="282" t="s">
        <v>1262</v>
      </c>
      <c r="D376" s="282" t="s">
        <v>1870</v>
      </c>
      <c r="E376" s="282" t="s">
        <v>1871</v>
      </c>
      <c r="F376" s="314"/>
      <c r="G376" s="314"/>
      <c r="H376" s="175">
        <f t="shared" si="5"/>
        <v>0</v>
      </c>
    </row>
    <row r="377" spans="1:8" x14ac:dyDescent="0.15">
      <c r="A377" s="348" t="s">
        <v>1116</v>
      </c>
      <c r="B377" s="311" t="s">
        <v>1256</v>
      </c>
      <c r="C377" s="282" t="s">
        <v>1263</v>
      </c>
      <c r="D377" s="282" t="s">
        <v>1872</v>
      </c>
      <c r="E377" s="282" t="s">
        <v>1873</v>
      </c>
      <c r="F377" s="314"/>
      <c r="G377" s="314"/>
      <c r="H377" s="175">
        <f t="shared" si="5"/>
        <v>0</v>
      </c>
    </row>
    <row r="378" spans="1:8" x14ac:dyDescent="0.15">
      <c r="A378" s="348" t="s">
        <v>1264</v>
      </c>
      <c r="B378" s="311" t="s">
        <v>1256</v>
      </c>
      <c r="C378" s="282" t="s">
        <v>1265</v>
      </c>
      <c r="D378" s="282" t="s">
        <v>1874</v>
      </c>
      <c r="E378" s="282" t="s">
        <v>1875</v>
      </c>
      <c r="F378" s="314"/>
      <c r="G378" s="314"/>
      <c r="H378" s="175">
        <f t="shared" si="5"/>
        <v>0</v>
      </c>
    </row>
    <row r="379" spans="1:8" x14ac:dyDescent="0.15">
      <c r="A379" s="348" t="s">
        <v>179</v>
      </c>
      <c r="B379" s="311" t="s">
        <v>1256</v>
      </c>
      <c r="C379" s="282" t="s">
        <v>1658</v>
      </c>
      <c r="D379" s="282" t="s">
        <v>1266</v>
      </c>
      <c r="E379" s="282" t="s">
        <v>1876</v>
      </c>
      <c r="F379" s="314"/>
      <c r="G379" s="314"/>
      <c r="H379" s="175">
        <f t="shared" si="5"/>
        <v>0</v>
      </c>
    </row>
    <row r="380" spans="1:8" x14ac:dyDescent="0.15">
      <c r="A380" s="348" t="s">
        <v>1267</v>
      </c>
      <c r="B380" s="311" t="s">
        <v>1268</v>
      </c>
      <c r="C380" s="282" t="s">
        <v>1269</v>
      </c>
      <c r="D380" s="282" t="s">
        <v>1877</v>
      </c>
      <c r="E380" s="282" t="s">
        <v>1878</v>
      </c>
      <c r="F380" s="314">
        <v>8</v>
      </c>
      <c r="G380" s="314">
        <v>5</v>
      </c>
      <c r="H380" s="175">
        <f t="shared" si="5"/>
        <v>4140000</v>
      </c>
    </row>
    <row r="381" spans="1:8" x14ac:dyDescent="0.15">
      <c r="A381" s="348" t="s">
        <v>1354</v>
      </c>
      <c r="B381" s="311" t="s">
        <v>1268</v>
      </c>
      <c r="C381" s="282" t="s">
        <v>1659</v>
      </c>
      <c r="D381" s="282" t="s">
        <v>1003</v>
      </c>
      <c r="E381" s="282" t="s">
        <v>1879</v>
      </c>
      <c r="F381" s="314">
        <v>6</v>
      </c>
      <c r="G381" s="314">
        <v>4</v>
      </c>
      <c r="H381" s="175">
        <f t="shared" si="5"/>
        <v>3120000</v>
      </c>
    </row>
    <row r="382" spans="1:8" x14ac:dyDescent="0.15">
      <c r="A382" s="348" t="s">
        <v>1355</v>
      </c>
      <c r="B382" s="311" t="s">
        <v>1268</v>
      </c>
      <c r="C382" s="282" t="s">
        <v>1660</v>
      </c>
      <c r="D382" s="282" t="s">
        <v>526</v>
      </c>
      <c r="E382" s="282" t="s">
        <v>1880</v>
      </c>
      <c r="F382" s="314">
        <v>6</v>
      </c>
      <c r="G382" s="314">
        <v>4</v>
      </c>
      <c r="H382" s="175">
        <f t="shared" si="5"/>
        <v>3120000</v>
      </c>
    </row>
    <row r="383" spans="1:8" x14ac:dyDescent="0.15">
      <c r="A383" s="348" t="s">
        <v>180</v>
      </c>
      <c r="B383" s="311" t="s">
        <v>1268</v>
      </c>
      <c r="C383" s="282" t="s">
        <v>1661</v>
      </c>
      <c r="D383" s="282" t="s">
        <v>1270</v>
      </c>
      <c r="E383" s="282" t="s">
        <v>1881</v>
      </c>
      <c r="F383" s="314">
        <v>6</v>
      </c>
      <c r="G383" s="314">
        <v>4</v>
      </c>
      <c r="H383" s="175">
        <f t="shared" si="5"/>
        <v>3120000</v>
      </c>
    </row>
    <row r="384" spans="1:8" x14ac:dyDescent="0.15">
      <c r="A384" s="348" t="s">
        <v>181</v>
      </c>
      <c r="B384" s="311" t="s">
        <v>1268</v>
      </c>
      <c r="C384" s="282" t="s">
        <v>1662</v>
      </c>
      <c r="D384" s="282" t="s">
        <v>828</v>
      </c>
      <c r="E384" s="282" t="s">
        <v>1882</v>
      </c>
      <c r="F384" s="314">
        <v>7</v>
      </c>
      <c r="G384" s="314">
        <v>4</v>
      </c>
      <c r="H384" s="175">
        <f t="shared" si="5"/>
        <v>3600000</v>
      </c>
    </row>
    <row r="385" spans="1:8" x14ac:dyDescent="0.15">
      <c r="A385" s="348" t="s">
        <v>1271</v>
      </c>
      <c r="B385" s="311" t="s">
        <v>1268</v>
      </c>
      <c r="C385" s="282" t="s">
        <v>1272</v>
      </c>
      <c r="D385" s="282" t="s">
        <v>1273</v>
      </c>
      <c r="E385" s="282" t="s">
        <v>1883</v>
      </c>
      <c r="F385" s="314">
        <v>4</v>
      </c>
      <c r="G385" s="314">
        <v>3</v>
      </c>
      <c r="H385" s="175">
        <f t="shared" si="5"/>
        <v>2100000</v>
      </c>
    </row>
    <row r="386" spans="1:8" x14ac:dyDescent="0.15">
      <c r="A386" s="348" t="s">
        <v>1274</v>
      </c>
      <c r="B386" s="311" t="s">
        <v>1268</v>
      </c>
      <c r="C386" s="282" t="s">
        <v>1275</v>
      </c>
      <c r="D386" s="282" t="s">
        <v>1273</v>
      </c>
      <c r="E386" s="282" t="s">
        <v>1883</v>
      </c>
      <c r="F386" s="314">
        <v>6</v>
      </c>
      <c r="G386" s="314">
        <v>3</v>
      </c>
      <c r="H386" s="175">
        <f t="shared" si="5"/>
        <v>3060000</v>
      </c>
    </row>
    <row r="387" spans="1:8" x14ac:dyDescent="0.15">
      <c r="A387" s="348" t="s">
        <v>1276</v>
      </c>
      <c r="B387" s="311" t="s">
        <v>1268</v>
      </c>
      <c r="C387" s="282" t="s">
        <v>1663</v>
      </c>
      <c r="D387" s="282" t="s">
        <v>1277</v>
      </c>
      <c r="E387" s="282" t="s">
        <v>1884</v>
      </c>
      <c r="F387" s="314">
        <v>4</v>
      </c>
      <c r="G387" s="314">
        <v>2</v>
      </c>
      <c r="H387" s="175">
        <f t="shared" ref="H387:H415" si="6">IFERROR(F387*40000*12+G387*5000*12,"")</f>
        <v>2040000</v>
      </c>
    </row>
    <row r="388" spans="1:8" x14ac:dyDescent="0.15">
      <c r="A388" s="348" t="s">
        <v>1356</v>
      </c>
      <c r="B388" s="311" t="s">
        <v>1268</v>
      </c>
      <c r="C388" s="282" t="s">
        <v>1664</v>
      </c>
      <c r="D388" s="282" t="s">
        <v>1885</v>
      </c>
      <c r="E388" s="282" t="s">
        <v>1886</v>
      </c>
      <c r="F388" s="314">
        <v>6</v>
      </c>
      <c r="G388" s="314">
        <v>3</v>
      </c>
      <c r="H388" s="175">
        <f t="shared" si="6"/>
        <v>3060000</v>
      </c>
    </row>
    <row r="389" spans="1:8" x14ac:dyDescent="0.15">
      <c r="A389" s="348" t="s">
        <v>1357</v>
      </c>
      <c r="B389" s="311" t="s">
        <v>1268</v>
      </c>
      <c r="C389" s="282" t="s">
        <v>1358</v>
      </c>
      <c r="D389" s="282" t="s">
        <v>589</v>
      </c>
      <c r="E389" s="282" t="s">
        <v>1887</v>
      </c>
      <c r="F389" s="314">
        <v>5</v>
      </c>
      <c r="G389" s="314">
        <v>3</v>
      </c>
      <c r="H389" s="175">
        <f t="shared" si="6"/>
        <v>2580000</v>
      </c>
    </row>
    <row r="390" spans="1:8" x14ac:dyDescent="0.15">
      <c r="A390" s="348" t="s">
        <v>1359</v>
      </c>
      <c r="B390" s="311" t="s">
        <v>1268</v>
      </c>
      <c r="C390" s="282" t="s">
        <v>1360</v>
      </c>
      <c r="D390" s="282" t="s">
        <v>586</v>
      </c>
      <c r="E390" s="282" t="s">
        <v>1888</v>
      </c>
      <c r="F390" s="314">
        <v>7</v>
      </c>
      <c r="G390" s="314">
        <v>4</v>
      </c>
      <c r="H390" s="175">
        <f t="shared" si="6"/>
        <v>3600000</v>
      </c>
    </row>
    <row r="391" spans="1:8" x14ac:dyDescent="0.15">
      <c r="A391" s="348" t="s">
        <v>1361</v>
      </c>
      <c r="B391" s="311" t="s">
        <v>1268</v>
      </c>
      <c r="C391" s="282" t="s">
        <v>1362</v>
      </c>
      <c r="D391" s="282" t="s">
        <v>1023</v>
      </c>
      <c r="E391" s="282" t="s">
        <v>1889</v>
      </c>
      <c r="F391" s="314">
        <v>4</v>
      </c>
      <c r="G391" s="314">
        <v>2</v>
      </c>
      <c r="H391" s="175">
        <f t="shared" si="6"/>
        <v>2040000</v>
      </c>
    </row>
    <row r="392" spans="1:8" x14ac:dyDescent="0.15">
      <c r="A392" s="348" t="s">
        <v>1363</v>
      </c>
      <c r="B392" s="311" t="s">
        <v>1268</v>
      </c>
      <c r="C392" s="282" t="s">
        <v>1665</v>
      </c>
      <c r="D392" s="282" t="s">
        <v>1277</v>
      </c>
      <c r="E392" s="282" t="s">
        <v>1890</v>
      </c>
      <c r="F392" s="314">
        <v>6</v>
      </c>
      <c r="G392" s="314">
        <v>4</v>
      </c>
      <c r="H392" s="175">
        <f t="shared" si="6"/>
        <v>3120000</v>
      </c>
    </row>
    <row r="393" spans="1:8" x14ac:dyDescent="0.15">
      <c r="A393" s="348" t="s">
        <v>1364</v>
      </c>
      <c r="B393" s="311" t="s">
        <v>1268</v>
      </c>
      <c r="C393" s="282" t="s">
        <v>1365</v>
      </c>
      <c r="D393" s="282" t="s">
        <v>585</v>
      </c>
      <c r="E393" s="282" t="s">
        <v>1891</v>
      </c>
      <c r="F393" s="314">
        <v>6</v>
      </c>
      <c r="G393" s="314">
        <v>3</v>
      </c>
      <c r="H393" s="175">
        <f t="shared" si="6"/>
        <v>3060000</v>
      </c>
    </row>
    <row r="394" spans="1:8" x14ac:dyDescent="0.15">
      <c r="A394" s="348" t="s">
        <v>1366</v>
      </c>
      <c r="B394" s="311" t="s">
        <v>1268</v>
      </c>
      <c r="C394" s="282" t="s">
        <v>1666</v>
      </c>
      <c r="D394" s="282" t="s">
        <v>875</v>
      </c>
      <c r="E394" s="282" t="s">
        <v>1892</v>
      </c>
      <c r="F394" s="314">
        <v>6</v>
      </c>
      <c r="G394" s="314">
        <v>3</v>
      </c>
      <c r="H394" s="175">
        <f t="shared" si="6"/>
        <v>3060000</v>
      </c>
    </row>
    <row r="395" spans="1:8" x14ac:dyDescent="0.15">
      <c r="A395" s="348" t="s">
        <v>829</v>
      </c>
      <c r="B395" s="313" t="s">
        <v>1268</v>
      </c>
      <c r="C395" s="282" t="s">
        <v>1667</v>
      </c>
      <c r="D395" s="303" t="s">
        <v>828</v>
      </c>
      <c r="E395" s="282" t="s">
        <v>1882</v>
      </c>
      <c r="F395" s="314">
        <v>6</v>
      </c>
      <c r="G395" s="314">
        <v>3</v>
      </c>
      <c r="H395" s="175">
        <f t="shared" si="6"/>
        <v>3060000</v>
      </c>
    </row>
    <row r="396" spans="1:8" x14ac:dyDescent="0.15">
      <c r="A396" s="348" t="s">
        <v>878</v>
      </c>
      <c r="B396" s="311" t="s">
        <v>1268</v>
      </c>
      <c r="C396" s="282" t="s">
        <v>1668</v>
      </c>
      <c r="D396" s="282" t="s">
        <v>1893</v>
      </c>
      <c r="E396" s="282" t="s">
        <v>1894</v>
      </c>
      <c r="F396" s="314">
        <v>6</v>
      </c>
      <c r="G396" s="314">
        <v>4</v>
      </c>
      <c r="H396" s="175">
        <f t="shared" si="6"/>
        <v>3120000</v>
      </c>
    </row>
    <row r="397" spans="1:8" x14ac:dyDescent="0.15">
      <c r="A397" s="348" t="s">
        <v>1278</v>
      </c>
      <c r="B397" s="311" t="s">
        <v>1268</v>
      </c>
      <c r="C397" s="282" t="s">
        <v>1279</v>
      </c>
      <c r="D397" s="282" t="s">
        <v>1280</v>
      </c>
      <c r="E397" s="282" t="s">
        <v>1895</v>
      </c>
      <c r="F397" s="314">
        <v>5</v>
      </c>
      <c r="G397" s="314">
        <v>3</v>
      </c>
      <c r="H397" s="175">
        <f t="shared" si="6"/>
        <v>2580000</v>
      </c>
    </row>
    <row r="398" spans="1:8" x14ac:dyDescent="0.15">
      <c r="A398" s="348" t="s">
        <v>1122</v>
      </c>
      <c r="B398" s="311" t="s">
        <v>1268</v>
      </c>
      <c r="C398" s="282" t="s">
        <v>1281</v>
      </c>
      <c r="D398" s="282" t="s">
        <v>1282</v>
      </c>
      <c r="E398" s="282" t="s">
        <v>1896</v>
      </c>
      <c r="F398" s="314">
        <v>6</v>
      </c>
      <c r="G398" s="314">
        <v>4</v>
      </c>
      <c r="H398" s="175">
        <f t="shared" si="6"/>
        <v>3120000</v>
      </c>
    </row>
    <row r="399" spans="1:8" x14ac:dyDescent="0.15">
      <c r="A399" s="348" t="s">
        <v>1123</v>
      </c>
      <c r="B399" s="311" t="s">
        <v>1268</v>
      </c>
      <c r="C399" s="282" t="s">
        <v>1283</v>
      </c>
      <c r="D399" s="282" t="s">
        <v>1877</v>
      </c>
      <c r="E399" s="282" t="s">
        <v>1878</v>
      </c>
      <c r="F399" s="314">
        <v>6</v>
      </c>
      <c r="G399" s="314">
        <v>3</v>
      </c>
      <c r="H399" s="175">
        <f t="shared" si="6"/>
        <v>3060000</v>
      </c>
    </row>
    <row r="400" spans="1:8" x14ac:dyDescent="0.15">
      <c r="A400" s="348" t="s">
        <v>1124</v>
      </c>
      <c r="B400" s="311" t="s">
        <v>1268</v>
      </c>
      <c r="C400" s="282" t="s">
        <v>1284</v>
      </c>
      <c r="D400" s="282" t="s">
        <v>1877</v>
      </c>
      <c r="E400" s="282" t="s">
        <v>1878</v>
      </c>
      <c r="F400" s="314">
        <v>5</v>
      </c>
      <c r="G400" s="314">
        <v>3</v>
      </c>
      <c r="H400" s="175">
        <f t="shared" si="6"/>
        <v>2580000</v>
      </c>
    </row>
    <row r="401" spans="1:8" x14ac:dyDescent="0.15">
      <c r="A401" s="348" t="s">
        <v>1125</v>
      </c>
      <c r="B401" s="311" t="s">
        <v>1268</v>
      </c>
      <c r="C401" s="282" t="s">
        <v>1285</v>
      </c>
      <c r="D401" s="282" t="s">
        <v>1286</v>
      </c>
      <c r="E401" s="303" t="s">
        <v>1882</v>
      </c>
      <c r="F401" s="314">
        <v>6</v>
      </c>
      <c r="G401" s="314">
        <v>3</v>
      </c>
      <c r="H401" s="175">
        <f t="shared" si="6"/>
        <v>3060000</v>
      </c>
    </row>
    <row r="402" spans="1:8" x14ac:dyDescent="0.15">
      <c r="A402" s="348" t="s">
        <v>1367</v>
      </c>
      <c r="B402" s="311" t="s">
        <v>1268</v>
      </c>
      <c r="C402" s="282" t="s">
        <v>1368</v>
      </c>
      <c r="D402" s="282" t="s">
        <v>620</v>
      </c>
      <c r="E402" s="282" t="s">
        <v>1897</v>
      </c>
      <c r="F402" s="314">
        <v>7</v>
      </c>
      <c r="G402" s="314">
        <v>4</v>
      </c>
      <c r="H402" s="175">
        <f t="shared" si="6"/>
        <v>3600000</v>
      </c>
    </row>
    <row r="403" spans="1:8" x14ac:dyDescent="0.15">
      <c r="A403" s="348" t="s">
        <v>1287</v>
      </c>
      <c r="B403" s="311" t="s">
        <v>1268</v>
      </c>
      <c r="C403" s="282" t="s">
        <v>1288</v>
      </c>
      <c r="D403" s="282" t="s">
        <v>1289</v>
      </c>
      <c r="E403" s="282" t="s">
        <v>1898</v>
      </c>
      <c r="F403" s="314">
        <v>4</v>
      </c>
      <c r="G403" s="314">
        <v>3</v>
      </c>
      <c r="H403" s="175">
        <f t="shared" si="6"/>
        <v>2100000</v>
      </c>
    </row>
    <row r="404" spans="1:8" x14ac:dyDescent="0.15">
      <c r="A404" s="348" t="s">
        <v>1127</v>
      </c>
      <c r="B404" s="311" t="s">
        <v>1268</v>
      </c>
      <c r="C404" s="282" t="s">
        <v>1290</v>
      </c>
      <c r="D404" s="282" t="s">
        <v>1291</v>
      </c>
      <c r="E404" s="282" t="s">
        <v>1899</v>
      </c>
      <c r="F404" s="314">
        <v>7</v>
      </c>
      <c r="G404" s="314">
        <v>4</v>
      </c>
      <c r="H404" s="175">
        <f t="shared" si="6"/>
        <v>3600000</v>
      </c>
    </row>
    <row r="405" spans="1:8" x14ac:dyDescent="0.15">
      <c r="A405" s="348" t="s">
        <v>1128</v>
      </c>
      <c r="B405" s="311" t="s">
        <v>1268</v>
      </c>
      <c r="C405" s="282" t="s">
        <v>1292</v>
      </c>
      <c r="D405" s="282" t="s">
        <v>1293</v>
      </c>
      <c r="E405" s="282" t="s">
        <v>1900</v>
      </c>
      <c r="F405" s="314">
        <v>5</v>
      </c>
      <c r="G405" s="314">
        <v>3</v>
      </c>
      <c r="H405" s="175">
        <f t="shared" si="6"/>
        <v>2580000</v>
      </c>
    </row>
    <row r="406" spans="1:8" x14ac:dyDescent="0.15">
      <c r="A406" s="348" t="s">
        <v>1369</v>
      </c>
      <c r="B406" s="311" t="s">
        <v>1268</v>
      </c>
      <c r="C406" s="282" t="s">
        <v>1370</v>
      </c>
      <c r="D406" s="282" t="s">
        <v>897</v>
      </c>
      <c r="E406" s="282" t="s">
        <v>1901</v>
      </c>
      <c r="F406" s="314">
        <v>8</v>
      </c>
      <c r="G406" s="314">
        <v>5</v>
      </c>
      <c r="H406" s="175">
        <f t="shared" si="6"/>
        <v>4140000</v>
      </c>
    </row>
    <row r="407" spans="1:8" x14ac:dyDescent="0.15">
      <c r="A407" s="348" t="s">
        <v>879</v>
      </c>
      <c r="B407" s="311" t="s">
        <v>1268</v>
      </c>
      <c r="C407" s="282" t="s">
        <v>1669</v>
      </c>
      <c r="D407" s="282" t="s">
        <v>1902</v>
      </c>
      <c r="E407" s="282" t="s">
        <v>1903</v>
      </c>
      <c r="F407" s="314">
        <v>5</v>
      </c>
      <c r="G407" s="314">
        <v>3</v>
      </c>
      <c r="H407" s="175">
        <f t="shared" si="6"/>
        <v>2580000</v>
      </c>
    </row>
    <row r="408" spans="1:8" x14ac:dyDescent="0.15">
      <c r="A408" s="348" t="s">
        <v>1294</v>
      </c>
      <c r="B408" s="311" t="s">
        <v>1268</v>
      </c>
      <c r="C408" s="282" t="s">
        <v>1295</v>
      </c>
      <c r="D408" s="282" t="s">
        <v>1248</v>
      </c>
      <c r="E408" s="282" t="s">
        <v>1904</v>
      </c>
      <c r="F408" s="314">
        <v>6</v>
      </c>
      <c r="G408" s="314">
        <v>3</v>
      </c>
      <c r="H408" s="175">
        <f t="shared" si="6"/>
        <v>3060000</v>
      </c>
    </row>
    <row r="409" spans="1:8" x14ac:dyDescent="0.15">
      <c r="A409" s="348" t="s">
        <v>1296</v>
      </c>
      <c r="B409" s="311" t="s">
        <v>1268</v>
      </c>
      <c r="C409" s="282" t="s">
        <v>1670</v>
      </c>
      <c r="D409" s="282" t="s">
        <v>1297</v>
      </c>
      <c r="E409" s="282" t="s">
        <v>1905</v>
      </c>
      <c r="F409" s="314">
        <v>5</v>
      </c>
      <c r="G409" s="314">
        <v>3</v>
      </c>
      <c r="H409" s="175">
        <f t="shared" si="6"/>
        <v>2580000</v>
      </c>
    </row>
    <row r="410" spans="1:8" x14ac:dyDescent="0.15">
      <c r="A410" s="348" t="s">
        <v>1371</v>
      </c>
      <c r="B410" s="311" t="s">
        <v>1268</v>
      </c>
      <c r="C410" s="282" t="s">
        <v>1372</v>
      </c>
      <c r="D410" s="282" t="s">
        <v>554</v>
      </c>
      <c r="E410" s="282" t="s">
        <v>1906</v>
      </c>
      <c r="F410" s="314">
        <v>8</v>
      </c>
      <c r="G410" s="314">
        <v>5</v>
      </c>
      <c r="H410" s="175">
        <f t="shared" si="6"/>
        <v>4140000</v>
      </c>
    </row>
    <row r="411" spans="1:8" x14ac:dyDescent="0.15">
      <c r="A411" s="348" t="s">
        <v>1373</v>
      </c>
      <c r="B411" s="311" t="s">
        <v>1268</v>
      </c>
      <c r="C411" s="282" t="s">
        <v>1374</v>
      </c>
      <c r="D411" s="282" t="s">
        <v>627</v>
      </c>
      <c r="E411" s="282" t="s">
        <v>1907</v>
      </c>
      <c r="F411" s="314">
        <v>5</v>
      </c>
      <c r="G411" s="314">
        <v>3</v>
      </c>
      <c r="H411" s="175">
        <f t="shared" si="6"/>
        <v>2580000</v>
      </c>
    </row>
    <row r="412" spans="1:8" x14ac:dyDescent="0.15">
      <c r="A412" s="348" t="s">
        <v>1375</v>
      </c>
      <c r="B412" s="311" t="s">
        <v>1268</v>
      </c>
      <c r="C412" s="282" t="s">
        <v>1376</v>
      </c>
      <c r="D412" s="282" t="s">
        <v>1248</v>
      </c>
      <c r="E412" s="282" t="s">
        <v>1904</v>
      </c>
      <c r="F412" s="314">
        <v>4</v>
      </c>
      <c r="G412" s="314">
        <v>3</v>
      </c>
      <c r="H412" s="175">
        <f t="shared" si="6"/>
        <v>2100000</v>
      </c>
    </row>
    <row r="413" spans="1:8" x14ac:dyDescent="0.15">
      <c r="A413" s="348" t="s">
        <v>1377</v>
      </c>
      <c r="B413" s="313" t="s">
        <v>1268</v>
      </c>
      <c r="C413" s="282" t="s">
        <v>1378</v>
      </c>
      <c r="D413" s="303" t="s">
        <v>747</v>
      </c>
      <c r="E413" s="282" t="s">
        <v>1908</v>
      </c>
      <c r="F413" s="314">
        <v>5</v>
      </c>
      <c r="G413" s="314">
        <v>3</v>
      </c>
      <c r="H413" s="175">
        <f t="shared" si="6"/>
        <v>2580000</v>
      </c>
    </row>
    <row r="414" spans="1:8" x14ac:dyDescent="0.15">
      <c r="A414" s="348" t="s">
        <v>1298</v>
      </c>
      <c r="B414" s="311" t="s">
        <v>1268</v>
      </c>
      <c r="C414" s="282" t="s">
        <v>1299</v>
      </c>
      <c r="D414" s="282" t="s">
        <v>1909</v>
      </c>
      <c r="E414" s="282" t="s">
        <v>1878</v>
      </c>
      <c r="F414" s="314">
        <v>4</v>
      </c>
      <c r="G414" s="314">
        <v>2</v>
      </c>
      <c r="H414" s="175">
        <f t="shared" si="6"/>
        <v>2040000</v>
      </c>
    </row>
    <row r="415" spans="1:8" x14ac:dyDescent="0.15">
      <c r="A415" s="349" t="s">
        <v>1300</v>
      </c>
      <c r="B415" s="164" t="s">
        <v>830</v>
      </c>
      <c r="C415" s="165" t="s">
        <v>831</v>
      </c>
      <c r="D415" s="166" t="s">
        <v>1910</v>
      </c>
      <c r="E415" s="166" t="s">
        <v>1911</v>
      </c>
      <c r="F415" s="174">
        <v>6</v>
      </c>
      <c r="G415" s="174">
        <v>3</v>
      </c>
      <c r="H415" s="175">
        <f t="shared" si="6"/>
        <v>3060000</v>
      </c>
    </row>
  </sheetData>
  <sheetProtection algorithmName="SHA-512" hashValue="L/vVQv0VIQ3iM2LT9lQgLbbG054Cn5ZH8cRtlO8KfIvSaS9gxYQSbiM64BnrWP0djWw2qePMu018cpgRwkEF8A==" saltValue="0jT0jF8C/uzNPye5YnFImA==" spinCount="100000" sheet="1" objects="1" scenarios="1"/>
  <autoFilter ref="A1:G375"/>
  <phoneticPr fontId="2"/>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7</vt:i4>
      </vt:variant>
      <vt:variant>
        <vt:lpstr>名前付き一覧</vt:lpstr>
      </vt:variant>
      <vt:variant>
        <vt:i4>7</vt:i4>
      </vt:variant>
    </vt:vector>
  </HeadingPairs>
  <TitlesOfParts>
    <vt:vector size="14" baseType="lpstr">
      <vt:lpstr>一番最初に入力</vt:lpstr>
      <vt:lpstr>賃金改善実績報告書（別紙様式6）</vt:lpstr>
      <vt:lpstr>職員別賃金改善明細書（別紙様式6別添1)</vt:lpstr>
      <vt:lpstr>法人内配分内訳表（別紙様式6別添2）</vt:lpstr>
      <vt:lpstr>賃金改善確認書</vt:lpstr>
      <vt:lpstr>処遇Ⅰ_賃金改善額確認書の差込用データ（提出不要）</vt:lpstr>
      <vt:lpstr>【適宜更新してください】法人情報</vt:lpstr>
      <vt:lpstr>一番最初に入力!Print_Area</vt:lpstr>
      <vt:lpstr>'処遇Ⅰ_賃金改善額確認書の差込用データ（提出不要）'!Print_Area</vt:lpstr>
      <vt:lpstr>'職員別賃金改善明細書（別紙様式6別添1)'!Print_Area</vt:lpstr>
      <vt:lpstr>賃金改善確認書!Print_Area</vt:lpstr>
      <vt:lpstr>'賃金改善実績報告書（別紙様式6）'!Print_Area</vt:lpstr>
      <vt:lpstr>'法人内配分内訳表（別紙様式6別添2）'!Print_Area</vt:lpstr>
      <vt:lpstr>'賃金改善実績報告書（別紙様式6）'!Print_Titles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2024-09-12T06:51:38Z</dcterms:modified>
</cp:coreProperties>
</file>