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workbookProtection workbookPassword="C016" lockStructure="1"/>
  <bookViews>
    <workbookView xWindow="0" yWindow="0" windowWidth="11610" windowHeight="2985" tabRatio="730" activeTab="1"/>
  </bookViews>
  <sheets>
    <sheet name="一番最初に入力" sheetId="50" r:id="rId1"/>
    <sheet name="【様式10】実績報告書" sheetId="47" r:id="rId2"/>
    <sheet name="【様式10別添１】賃金改善明細書（職員別）" sheetId="48" r:id="rId3"/>
    <sheet name="【様式10別添２】配分変更一覧表" sheetId="49" r:id="rId4"/>
    <sheet name="【様式10別添３】賃金改善確認書" sheetId="52" r:id="rId5"/>
    <sheet name="処遇Ⅲ_賃金改善額確認書の差込用データ（提出不要）" sheetId="53" r:id="rId6"/>
    <sheet name="【適宜更新してください】法人情報" sheetId="51" state="hidden" r:id="rId7"/>
  </sheets>
  <definedNames>
    <definedName name="_xlnm._FilterDatabase" localSheetId="6" hidden="1">【適宜更新してください】法人情報!$A$1:$E$415</definedName>
    <definedName name="a" localSheetId="6">#REF!</definedName>
    <definedName name="a" localSheetId="4">#REF!</definedName>
    <definedName name="a">#REF!</definedName>
    <definedName name="_xlnm.Print_Area" localSheetId="1">【様式10】実績報告書!$A$1:$BA$81</definedName>
    <definedName name="_xlnm.Print_Area" localSheetId="2">'【様式10別添１】賃金改善明細書（職員別）'!$A$1:$AB$71</definedName>
    <definedName name="_xlnm.Print_Area" localSheetId="3">【様式10別添２】配分変更一覧表!$A$1:$H$24</definedName>
    <definedName name="_xlnm.Print_Area" localSheetId="4">【様式10別添３】賃金改善確認書!$A$1:$N$25</definedName>
    <definedName name="_xlnm.Print_Area" localSheetId="0">一番最初に入力!$A$1:$P$189</definedName>
    <definedName name="_xlnm.Print_Area" localSheetId="5">'処遇Ⅲ_賃金改善額確認書の差込用データ（提出不要）'!$A$1:$Q$61</definedName>
    <definedName name="s" localSheetId="6">#REF!</definedName>
    <definedName name="s" localSheetId="4">#REF!</definedName>
    <definedName name="s" localSheetId="5">#REF!</definedName>
    <definedName name="s">#REF!</definedName>
    <definedName name="ss" localSheetId="6">#REF!</definedName>
    <definedName name="ss" localSheetId="4">#REF!</definedName>
    <definedName name="ss">#REF!</definedName>
    <definedName name="区分_21006900" localSheetId="6">#REF!</definedName>
    <definedName name="区分_21006900" localSheetId="4">#REF!</definedName>
    <definedName name="区分_21006900">#REF!</definedName>
    <definedName name="区分_21007000" localSheetId="6">#REF!</definedName>
    <definedName name="区分_21007000" localSheetId="4">#REF!</definedName>
    <definedName name="区分_21007000">#REF!</definedName>
    <definedName name="区分_21007100" localSheetId="6">#REF!</definedName>
    <definedName name="区分_21007100" localSheetId="4">#REF!</definedName>
    <definedName name="区分_21007100">#REF!</definedName>
    <definedName name="区分_21007200" localSheetId="6">#REF!</definedName>
    <definedName name="区分_21007200" localSheetId="4">#REF!</definedName>
    <definedName name="区分_21007200">#REF!</definedName>
    <definedName name="区分_21007300" localSheetId="6">#REF!</definedName>
    <definedName name="区分_21007300" localSheetId="4">#REF!</definedName>
    <definedName name="区分_21007300">#REF!</definedName>
    <definedName name="区分_21007400" localSheetId="6">#REF!</definedName>
    <definedName name="区分_21007400" localSheetId="4">#REF!</definedName>
    <definedName name="区分_21007400">#REF!</definedName>
    <definedName name="区分_21007500" localSheetId="6">#REF!</definedName>
    <definedName name="区分_21007500" localSheetId="4">#REF!</definedName>
    <definedName name="区分_21007500">#REF!</definedName>
    <definedName name="区分_21007600" localSheetId="6">#REF!</definedName>
    <definedName name="区分_21007600" localSheetId="4">#REF!</definedName>
    <definedName name="区分_21007600">#REF!</definedName>
    <definedName name="区分_21007700" localSheetId="6">#REF!</definedName>
    <definedName name="区分_21007700" localSheetId="4">#REF!</definedName>
    <definedName name="区分_21007700">#REF!</definedName>
    <definedName name="区分_21007800" localSheetId="6">#REF!</definedName>
    <definedName name="区分_21007800" localSheetId="4">#REF!</definedName>
    <definedName name="区分_21007800">#REF!</definedName>
    <definedName name="区分_21007900" localSheetId="6">#REF!</definedName>
    <definedName name="区分_21007900" localSheetId="4">#REF!</definedName>
    <definedName name="区分_21007900">#REF!</definedName>
  </definedNames>
  <calcPr calcId="162913"/>
</workbook>
</file>

<file path=xl/calcChain.xml><?xml version="1.0" encoding="utf-8"?>
<calcChain xmlns="http://schemas.openxmlformats.org/spreadsheetml/2006/main">
  <c r="U44" i="47" l="1"/>
  <c r="U43" i="47"/>
  <c r="U42" i="47"/>
  <c r="U41" i="47"/>
  <c r="B3" i="53" l="1"/>
  <c r="B4" i="53"/>
  <c r="B5" i="53"/>
  <c r="B6" i="53"/>
  <c r="B7" i="53"/>
  <c r="B8" i="53"/>
  <c r="B9" i="53"/>
  <c r="B10" i="53"/>
  <c r="B11" i="53"/>
  <c r="B12" i="53"/>
  <c r="B13" i="53"/>
  <c r="B14" i="53"/>
  <c r="B15" i="53"/>
  <c r="B16" i="53"/>
  <c r="B17" i="53"/>
  <c r="B18" i="53"/>
  <c r="B19" i="53"/>
  <c r="B20" i="53"/>
  <c r="B21" i="53"/>
  <c r="B22" i="53"/>
  <c r="B23" i="53"/>
  <c r="B24" i="53"/>
  <c r="B25" i="53"/>
  <c r="B26" i="53"/>
  <c r="B27" i="53"/>
  <c r="B28" i="53"/>
  <c r="B29" i="53"/>
  <c r="B30" i="53"/>
  <c r="B31" i="53"/>
  <c r="B32" i="53"/>
  <c r="B33" i="53"/>
  <c r="B34" i="53"/>
  <c r="B35" i="53"/>
  <c r="B36" i="53"/>
  <c r="B37" i="53"/>
  <c r="B38" i="53"/>
  <c r="B39" i="53"/>
  <c r="B40" i="53"/>
  <c r="B41" i="53"/>
  <c r="B42" i="53"/>
  <c r="B43" i="53"/>
  <c r="B44" i="53"/>
  <c r="B45" i="53"/>
  <c r="B46" i="53"/>
  <c r="B47" i="53"/>
  <c r="B48" i="53"/>
  <c r="B49" i="53"/>
  <c r="B50" i="53"/>
  <c r="B51" i="53"/>
  <c r="B52" i="53"/>
  <c r="B53" i="53"/>
  <c r="B54" i="53"/>
  <c r="B55" i="53"/>
  <c r="B56" i="53"/>
  <c r="B57" i="53"/>
  <c r="B58" i="53"/>
  <c r="B59" i="53"/>
  <c r="B60" i="53"/>
  <c r="B61" i="53"/>
  <c r="B2" i="53"/>
  <c r="I15" i="52" s="1"/>
  <c r="U24" i="47" l="1"/>
  <c r="J10" i="48"/>
  <c r="Y10" i="48"/>
  <c r="Y11" i="48"/>
  <c r="Y12" i="48"/>
  <c r="Y13" i="48"/>
  <c r="Y14" i="48"/>
  <c r="Y15" i="48"/>
  <c r="Y16" i="48"/>
  <c r="Y17" i="48"/>
  <c r="Y18" i="48"/>
  <c r="Y19" i="48"/>
  <c r="Y20" i="48"/>
  <c r="Y21" i="48"/>
  <c r="Y22" i="48"/>
  <c r="Y23" i="48"/>
  <c r="Y24" i="48"/>
  <c r="Y25" i="48"/>
  <c r="Y26" i="48"/>
  <c r="Y27" i="48"/>
  <c r="Y28" i="48"/>
  <c r="Y29" i="48"/>
  <c r="Y30" i="48"/>
  <c r="Y31" i="48"/>
  <c r="Y32" i="48"/>
  <c r="Y33" i="48"/>
  <c r="Y34" i="48"/>
  <c r="Y35" i="48"/>
  <c r="Y36" i="48"/>
  <c r="Y37" i="48"/>
  <c r="Y38" i="48"/>
  <c r="Y39" i="48"/>
  <c r="Y40" i="48"/>
  <c r="Y41" i="48"/>
  <c r="Y42" i="48"/>
  <c r="Y43" i="48"/>
  <c r="Y44" i="48"/>
  <c r="Y45" i="48"/>
  <c r="Y46" i="48"/>
  <c r="Y47" i="48"/>
  <c r="Y48" i="48"/>
  <c r="Y49" i="48"/>
  <c r="Y50" i="48"/>
  <c r="Y51" i="48"/>
  <c r="Y52" i="48"/>
  <c r="Y53" i="48"/>
  <c r="Y54" i="48"/>
  <c r="Y55" i="48"/>
  <c r="Y56" i="48"/>
  <c r="Y57" i="48"/>
  <c r="Y58" i="48"/>
  <c r="Y59" i="48"/>
  <c r="Y60" i="48" l="1"/>
  <c r="U71" i="47"/>
  <c r="U65" i="47"/>
  <c r="F22" i="49"/>
  <c r="G18" i="49" l="1"/>
  <c r="H18" i="49"/>
  <c r="U23" i="47"/>
  <c r="U22" i="47"/>
  <c r="E18" i="49" l="1"/>
  <c r="H12" i="48"/>
  <c r="H13" i="48"/>
  <c r="H14" i="48"/>
  <c r="H15" i="48"/>
  <c r="H16" i="48"/>
  <c r="H17" i="48"/>
  <c r="H18" i="48"/>
  <c r="H19" i="48"/>
  <c r="H20" i="48"/>
  <c r="H21" i="48"/>
  <c r="H22" i="48"/>
  <c r="H23" i="48"/>
  <c r="H24" i="48"/>
  <c r="H25" i="48"/>
  <c r="H26" i="48"/>
  <c r="H27" i="48"/>
  <c r="H28" i="48"/>
  <c r="H29" i="48"/>
  <c r="H30" i="48"/>
  <c r="H31" i="48"/>
  <c r="H32" i="48"/>
  <c r="H33" i="48"/>
  <c r="H34" i="48"/>
  <c r="H35" i="48"/>
  <c r="H36" i="48"/>
  <c r="H37" i="48"/>
  <c r="H38" i="48"/>
  <c r="H39" i="48"/>
  <c r="H40" i="48"/>
  <c r="H41" i="48"/>
  <c r="H42" i="48"/>
  <c r="H43" i="48"/>
  <c r="H44" i="48"/>
  <c r="H45" i="48"/>
  <c r="H46" i="48"/>
  <c r="H47" i="48"/>
  <c r="H48" i="48"/>
  <c r="H49" i="48"/>
  <c r="H50" i="48"/>
  <c r="H51" i="48"/>
  <c r="H52" i="48"/>
  <c r="H53" i="48"/>
  <c r="H54" i="48"/>
  <c r="H55" i="48"/>
  <c r="H56" i="48"/>
  <c r="H57" i="48"/>
  <c r="H58" i="48"/>
  <c r="H59" i="48"/>
  <c r="H11" i="48"/>
  <c r="U34" i="47" l="1"/>
  <c r="U70" i="47" s="1"/>
  <c r="F18" i="49" l="1"/>
  <c r="A59" i="48" l="1"/>
  <c r="J38" i="48"/>
  <c r="I38" i="48" s="1"/>
  <c r="J37" i="48"/>
  <c r="I37" i="48"/>
  <c r="J36" i="48"/>
  <c r="I36" i="48" s="1"/>
  <c r="J35" i="48"/>
  <c r="I35" i="48" s="1"/>
  <c r="J34" i="48"/>
  <c r="I34" i="48" s="1"/>
  <c r="J33" i="48"/>
  <c r="I33" i="48" s="1"/>
  <c r="J32" i="48"/>
  <c r="I32" i="48" s="1"/>
  <c r="J31" i="48"/>
  <c r="I31" i="48" s="1"/>
  <c r="J30" i="48"/>
  <c r="I30" i="48" s="1"/>
  <c r="J29" i="48"/>
  <c r="I29" i="48" s="1"/>
  <c r="J28" i="48"/>
  <c r="I28" i="48" s="1"/>
  <c r="J27" i="48"/>
  <c r="I27" i="48" s="1"/>
  <c r="J26" i="48"/>
  <c r="I26" i="48" s="1"/>
  <c r="J25" i="48"/>
  <c r="I25" i="48" s="1"/>
  <c r="J24" i="48"/>
  <c r="I24" i="48" s="1"/>
  <c r="J23" i="48"/>
  <c r="I23" i="48" s="1"/>
  <c r="J22" i="48"/>
  <c r="I22" i="48" s="1"/>
  <c r="J21" i="48"/>
  <c r="I21" i="48" s="1"/>
  <c r="J20" i="48"/>
  <c r="I20" i="48" s="1"/>
  <c r="J19" i="48"/>
  <c r="I19" i="48" s="1"/>
  <c r="J18" i="48"/>
  <c r="I18" i="48" s="1"/>
  <c r="J39" i="48"/>
  <c r="I39" i="48" s="1"/>
  <c r="J40" i="48"/>
  <c r="I40" i="48" s="1"/>
  <c r="J41" i="48"/>
  <c r="I41" i="48" s="1"/>
  <c r="J42" i="48"/>
  <c r="I42" i="48" s="1"/>
  <c r="J43" i="48"/>
  <c r="I43" i="48" s="1"/>
  <c r="J44" i="48"/>
  <c r="I44" i="48" s="1"/>
  <c r="J45" i="48"/>
  <c r="I45" i="48" s="1"/>
  <c r="J46" i="48"/>
  <c r="I46" i="48" s="1"/>
  <c r="J47" i="48"/>
  <c r="I47" i="48" s="1"/>
  <c r="J48" i="48"/>
  <c r="I48" i="48" s="1"/>
  <c r="J49" i="48"/>
  <c r="I49" i="48" s="1"/>
  <c r="J50" i="48"/>
  <c r="I50" i="48" s="1"/>
  <c r="J51" i="48"/>
  <c r="I51" i="48" s="1"/>
  <c r="J52" i="48"/>
  <c r="I52" i="48" s="1"/>
  <c r="J53" i="48"/>
  <c r="I53" i="48" s="1"/>
  <c r="J54" i="48"/>
  <c r="I54" i="48" s="1"/>
  <c r="J55" i="48"/>
  <c r="I55" i="48" s="1"/>
  <c r="J56" i="48"/>
  <c r="I56" i="48" s="1"/>
  <c r="J57" i="48"/>
  <c r="I57" i="48" s="1"/>
  <c r="J58" i="48"/>
  <c r="I58" i="48" s="1"/>
  <c r="U35" i="47" l="1"/>
  <c r="U31" i="47" l="1"/>
  <c r="U30" i="47" s="1"/>
  <c r="U69" i="47"/>
  <c r="AO52" i="47"/>
  <c r="AR37" i="47" l="1"/>
  <c r="AR38" i="47" s="1"/>
  <c r="U64" i="47"/>
  <c r="AS38" i="47"/>
  <c r="J12" i="48" l="1"/>
  <c r="J13" i="48"/>
  <c r="J14" i="48"/>
  <c r="J15" i="48"/>
  <c r="J16" i="48"/>
  <c r="J17" i="48"/>
  <c r="J59" i="48"/>
  <c r="J11" i="48"/>
  <c r="I10" i="48"/>
  <c r="J60" i="48" l="1"/>
  <c r="O60" i="48"/>
  <c r="P60" i="48"/>
  <c r="Q60" i="48"/>
  <c r="R60" i="48"/>
  <c r="S60" i="48"/>
  <c r="T60" i="48"/>
  <c r="U60" i="48"/>
  <c r="V60" i="48"/>
  <c r="W60" i="48"/>
  <c r="N60" i="48"/>
  <c r="X60" i="48"/>
  <c r="M60" i="48"/>
  <c r="W4" i="47" l="1"/>
  <c r="AP24" i="47" s="1"/>
  <c r="U25" i="47" s="1"/>
  <c r="W3" i="47"/>
  <c r="E2" i="49" l="1"/>
  <c r="D8" i="49" s="1"/>
  <c r="C6" i="53"/>
  <c r="C10" i="53"/>
  <c r="C14" i="53"/>
  <c r="C18" i="53"/>
  <c r="C22" i="53"/>
  <c r="C26" i="53"/>
  <c r="C30" i="53"/>
  <c r="C34" i="53"/>
  <c r="C38" i="53"/>
  <c r="C42" i="53"/>
  <c r="C46" i="53"/>
  <c r="C50" i="53"/>
  <c r="C54" i="53"/>
  <c r="C58" i="53"/>
  <c r="C2" i="53"/>
  <c r="C3" i="53"/>
  <c r="C7" i="53"/>
  <c r="C11" i="53"/>
  <c r="C15" i="53"/>
  <c r="C19" i="53"/>
  <c r="C23" i="53"/>
  <c r="C27" i="53"/>
  <c r="C31" i="53"/>
  <c r="C35" i="53"/>
  <c r="C39" i="53"/>
  <c r="C43" i="53"/>
  <c r="C47" i="53"/>
  <c r="C51" i="53"/>
  <c r="C55" i="53"/>
  <c r="C59" i="53"/>
  <c r="C4" i="53"/>
  <c r="C8" i="53"/>
  <c r="C12" i="53"/>
  <c r="C16" i="53"/>
  <c r="C20" i="53"/>
  <c r="C24" i="53"/>
  <c r="C28" i="53"/>
  <c r="C32" i="53"/>
  <c r="C36" i="53"/>
  <c r="C40" i="53"/>
  <c r="C44" i="53"/>
  <c r="C48" i="53"/>
  <c r="C52" i="53"/>
  <c r="C56" i="53"/>
  <c r="C60" i="53"/>
  <c r="D10" i="52"/>
  <c r="I14" i="52" s="1"/>
  <c r="C5" i="53"/>
  <c r="C9" i="53"/>
  <c r="C13" i="53"/>
  <c r="C17" i="53"/>
  <c r="C21" i="53"/>
  <c r="C25" i="53"/>
  <c r="C29" i="53"/>
  <c r="C33" i="53"/>
  <c r="C37" i="53"/>
  <c r="C41" i="53"/>
  <c r="C45" i="53"/>
  <c r="C49" i="53"/>
  <c r="C53" i="53"/>
  <c r="C57" i="53"/>
  <c r="C61" i="53"/>
  <c r="U63" i="47"/>
  <c r="U49" i="47"/>
  <c r="H10" i="48"/>
  <c r="X2" i="48"/>
  <c r="AC79" i="47" l="1"/>
  <c r="U11" i="47" l="1"/>
  <c r="U14" i="47" s="1"/>
  <c r="G8" i="47" l="1"/>
  <c r="K60" i="48" l="1"/>
  <c r="I59" i="48"/>
  <c r="I17" i="48"/>
  <c r="I16" i="48"/>
  <c r="I15" i="48"/>
  <c r="I14" i="48"/>
  <c r="I13" i="48"/>
  <c r="I12" i="48"/>
  <c r="I11" i="48"/>
  <c r="A11" i="48"/>
  <c r="A12" i="48" s="1"/>
  <c r="A13" i="48" s="1"/>
  <c r="A14" i="48" s="1"/>
  <c r="A15" i="48" s="1"/>
  <c r="A16" i="48" s="1"/>
  <c r="A17" i="48" s="1"/>
  <c r="A18" i="48" s="1"/>
  <c r="A19" i="48" s="1"/>
  <c r="A20" i="48" s="1"/>
  <c r="A21" i="48" s="1"/>
  <c r="A22" i="48" s="1"/>
  <c r="A23" i="48" s="1"/>
  <c r="A24" i="48" s="1"/>
  <c r="A25" i="48" s="1"/>
  <c r="A26" i="48" s="1"/>
  <c r="A27" i="48" s="1"/>
  <c r="A28" i="48" s="1"/>
  <c r="A29" i="48" s="1"/>
  <c r="A30" i="48" s="1"/>
  <c r="A31" i="48" s="1"/>
  <c r="A32" i="48" s="1"/>
  <c r="A33" i="48" s="1"/>
  <c r="A34" i="48" s="1"/>
  <c r="A35" i="48" s="1"/>
  <c r="A36" i="48" s="1"/>
  <c r="A37" i="48" s="1"/>
  <c r="A38" i="48" s="1"/>
  <c r="A39" i="48" s="1"/>
  <c r="I60" i="48" l="1"/>
  <c r="A40" i="48"/>
  <c r="A41" i="48" s="1"/>
  <c r="A42" i="48" s="1"/>
  <c r="A43" i="48" s="1"/>
  <c r="A44" i="48" s="1"/>
  <c r="A45" i="48" s="1"/>
  <c r="A46" i="48" s="1"/>
  <c r="A47" i="48" s="1"/>
  <c r="A48" i="48" s="1"/>
  <c r="A49" i="48" s="1"/>
  <c r="A50" i="48" s="1"/>
  <c r="A51" i="48" s="1"/>
  <c r="A52" i="48" s="1"/>
  <c r="A53" i="48" s="1"/>
  <c r="A54" i="48" s="1"/>
  <c r="A55" i="48" s="1"/>
  <c r="A56" i="48" s="1"/>
  <c r="A57" i="48" s="1"/>
  <c r="A58" i="48" s="1"/>
  <c r="J61" i="48" l="1"/>
  <c r="U72" i="47"/>
  <c r="AJ67" i="47" s="1"/>
  <c r="U66" i="47"/>
  <c r="AJ61" i="47" s="1"/>
  <c r="U48" i="47"/>
</calcChain>
</file>

<file path=xl/comments1.xml><?xml version="1.0" encoding="utf-8"?>
<comments xmlns="http://schemas.openxmlformats.org/spreadsheetml/2006/main">
  <authors>
    <author>作成者</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令和５年度
→「５」を入力</t>
        </r>
      </text>
    </comment>
  </commentList>
</comments>
</file>

<file path=xl/comments2.xml><?xml version="1.0" encoding="utf-8"?>
<comments xmlns="http://schemas.openxmlformats.org/spreadsheetml/2006/main">
  <authors>
    <author>作成者</author>
  </authors>
  <commentList>
    <comment ref="U25" authorId="0" shapeId="0">
      <text>
        <r>
          <rPr>
            <b/>
            <sz val="11"/>
            <color indexed="81"/>
            <rFont val="游ゴシック"/>
            <family val="3"/>
            <charset val="128"/>
          </rPr>
          <t>「特定加算実績額」とは，賃金改善実施期間における加算実績額のうち加算Ⅲ新規事由に係る額として，次に掲げる施設・事業所の区分に応じ，それぞれに定めるところにより算定した額(千円未満の端数は切捨て）のことです。
（ⅰ）加算前年度に処遇改善等加算Ⅲの適用を受けており，加算当年度に適用を受けようとする加算Ⅲの単価が公定価格の改定により加算前年度に比して増加する場合
＜算式＞
｛「加算当年度の単価」－「基準年度の単価」×「加算当年度の加算Ⅲ算定対象人数」｝×「賃金改善実施期間の月数」
（ⅱ）新たに処遇改善等加算Ⅲの適用を受けようとする場合及び（ⅲ）令和4年度に引き続き令和5年度も加算Ⅲの適用を受けようとする場合
＜算式＞
「加算当年度の単価」×「加算当年度の加算Ⅲ算定対象人数」×「賃金改善実施期間の月数」</t>
        </r>
      </text>
    </comment>
    <comment ref="U32" authorId="0" shapeId="0">
      <text>
        <r>
          <rPr>
            <b/>
            <sz val="11"/>
            <color indexed="81"/>
            <rFont val="游ゴシック"/>
            <family val="3"/>
            <charset val="128"/>
          </rPr>
          <t xml:space="preserve">【支払い賃金】
処遇改善等加算Ⅲによる賃金改善の対象となっている職員についてのみ記載ください。処遇改善等加算Ⅲによる金額だけでなく、毎月支払われる基本給及び手当・処遇改善等加算Ⅱによる支払額について記載する必要があります。
※賃金改善に伴い増加する超過勤務手当や一時金は含みますが、処遇改善等加算Ⅰ・スタートアップ事業費補助金による支払い額，通勤手当や扶養手当を始めとする個人的な事情に基づいて支払われる手当は除きます。
</t>
        </r>
      </text>
    </comment>
    <comment ref="U34" authorId="0" shapeId="0">
      <text>
        <r>
          <rPr>
            <b/>
            <sz val="11"/>
            <color indexed="81"/>
            <rFont val="游ゴシック"/>
            <family val="3"/>
            <charset val="128"/>
          </rPr>
          <t>加算Ⅱの新規事由による賃金改善額がある場合は金額を記載ください。</t>
        </r>
      </text>
    </comment>
    <comment ref="U36" authorId="0" shapeId="0">
      <text>
        <r>
          <rPr>
            <b/>
            <sz val="11"/>
            <color indexed="81"/>
            <rFont val="游ゴシック"/>
            <family val="3"/>
            <charset val="128"/>
          </rPr>
          <t>【加算前年度の賃金水準】
起点賃金水準の算出方法については，参考資料「起点賃金水準の算出方法について」を参照ください。</t>
        </r>
      </text>
    </comment>
    <comment ref="U37" authorId="0" shapeId="0">
      <text>
        <r>
          <rPr>
            <b/>
            <sz val="11"/>
            <color indexed="81"/>
            <rFont val="游ゴシック"/>
            <family val="3"/>
            <charset val="128"/>
          </rPr>
          <t>【加算当年度の公定価格における人件費の改定分】
処遇改善等加算Ⅲの対象職員に係る人件費の改定分の金額を記載します。</t>
        </r>
      </text>
    </comment>
    <comment ref="U38" authorId="0" shapeId="0">
      <text>
        <r>
          <rPr>
            <b/>
            <sz val="11"/>
            <color indexed="81"/>
            <rFont val="游ゴシック"/>
            <family val="3"/>
            <charset val="128"/>
          </rPr>
          <t>【事業主負担増加相当総額】
「事業主負担増加相当総額」とは，処遇改善等加算Ⅲ対象職員について，
「賃金改善実績額」に応じて増加した法定福利費等の事業主負担分に相当する
額を合算して得た額をいい，次の＜算式＞により算定することを標準とします。
＜算式＞
「加算前年度における法定福利費等の事業主負担分の総額」÷
「加算前年度における賃金の総額」×「加算当年度の賃金改善実績額」</t>
        </r>
      </text>
    </comment>
    <comment ref="AL53" authorId="0" shapeId="0">
      <text>
        <r>
          <rPr>
            <b/>
            <sz val="11"/>
            <color indexed="81"/>
            <rFont val="游ゴシック"/>
            <family val="3"/>
            <charset val="128"/>
          </rPr>
          <t xml:space="preserve">当年度の加算残額が生じている場合，その支払い状況等について記入してください。
</t>
        </r>
        <r>
          <rPr>
            <b/>
            <u/>
            <sz val="11"/>
            <color indexed="10"/>
            <rFont val="游ゴシック"/>
            <family val="3"/>
            <charset val="128"/>
          </rPr>
          <t>残額なしの場合，②～④すべて記載不要</t>
        </r>
        <r>
          <rPr>
            <b/>
            <sz val="11"/>
            <color indexed="81"/>
            <rFont val="游ゴシック"/>
            <family val="3"/>
            <charset val="128"/>
          </rPr>
          <t>です。</t>
        </r>
      </text>
    </comment>
    <comment ref="AJ61" authorId="0" shapeId="0">
      <text>
        <r>
          <rPr>
            <b/>
            <sz val="11"/>
            <color indexed="81"/>
            <rFont val="游ゴシック"/>
            <family val="3"/>
            <charset val="128"/>
          </rPr>
          <t>「要確認」となった場合，Ｂの額がＡの額よりかつDの額がCの額も低くなっておりますので再度ご確認ください。</t>
        </r>
      </text>
    </comment>
    <comment ref="AJ67" authorId="0" shapeId="0">
      <text>
        <r>
          <rPr>
            <b/>
            <sz val="11"/>
            <color indexed="81"/>
            <rFont val="游ゴシック"/>
            <family val="3"/>
            <charset val="128"/>
          </rPr>
          <t>「要確認」となった場合，Ｂの額がＡの額よりかつDの額がCの額も低くなっておりますので再度ご確認ください。</t>
        </r>
      </text>
    </comment>
    <comment ref="AC78" authorId="0" shapeId="0">
      <text>
        <r>
          <rPr>
            <b/>
            <sz val="11"/>
            <color indexed="81"/>
            <rFont val="游ゴシック"/>
            <family val="3"/>
            <charset val="128"/>
          </rPr>
          <t>日付は令和６年３月３１日となります。</t>
        </r>
      </text>
    </comment>
    <comment ref="AC80" authorId="0" shapeId="0">
      <text>
        <r>
          <rPr>
            <b/>
            <sz val="11"/>
            <color indexed="81"/>
            <rFont val="游ゴシック"/>
            <family val="3"/>
            <charset val="128"/>
          </rPr>
          <t>　代表者名の記載漏れのないようにお願いします。
　また，押印は不要です。</t>
        </r>
      </text>
    </comment>
  </commentList>
</comments>
</file>

<file path=xl/comments3.xml><?xml version="1.0" encoding="utf-8"?>
<comments xmlns="http://schemas.openxmlformats.org/spreadsheetml/2006/main">
  <authors>
    <author>作成者</author>
  </authors>
  <commentList>
    <comment ref="I3" authorId="0" shapeId="0">
      <text>
        <r>
          <rPr>
            <b/>
            <sz val="12"/>
            <color indexed="81"/>
            <rFont val="游ゴシック"/>
            <family val="3"/>
            <charset val="128"/>
          </rPr>
          <t>記載してください。</t>
        </r>
      </text>
    </comment>
    <comment ref="E7" authorId="0" shapeId="0">
      <text>
        <r>
          <rPr>
            <b/>
            <sz val="11"/>
            <color indexed="81"/>
            <rFont val="游ゴシック"/>
            <family val="3"/>
            <charset val="128"/>
          </rPr>
          <t>プルダウンで選択してください。</t>
        </r>
      </text>
    </comment>
    <comment ref="F7" authorId="0" shapeId="0">
      <text>
        <r>
          <rPr>
            <b/>
            <sz val="11"/>
            <color indexed="81"/>
            <rFont val="游ゴシック"/>
            <family val="3"/>
            <charset val="128"/>
          </rPr>
          <t>プルダウンで選択してください。</t>
        </r>
      </text>
    </comment>
    <comment ref="I7" authorId="0" shapeId="0">
      <text>
        <r>
          <rPr>
            <b/>
            <sz val="11"/>
            <color indexed="81"/>
            <rFont val="游ゴシック"/>
            <family val="3"/>
            <charset val="128"/>
          </rPr>
          <t>【加算Ⅲによる賃金改善額】
公定価格における処遇改善等加算Ⅰ及び処遇改善等加算Ⅱにおける賃金改善額及び支払い賃金は除いてください。</t>
        </r>
      </text>
    </comment>
    <comment ref="L7" authorId="0" shapeId="0">
      <text>
        <r>
          <rPr>
            <b/>
            <u/>
            <sz val="14"/>
            <color indexed="10"/>
            <rFont val="游ゴシック"/>
            <family val="3"/>
            <charset val="128"/>
          </rPr>
          <t>※6　入力箇所はL40セルです。
忘れずに入力をお願いします！</t>
        </r>
      </text>
    </comment>
    <comment ref="M7" authorId="0" shapeId="0">
      <text>
        <r>
          <rPr>
            <b/>
            <sz val="11"/>
            <color indexed="81"/>
            <rFont val="游ゴシック"/>
            <family val="3"/>
            <charset val="128"/>
          </rPr>
          <t>【月内訳の記載例】
　たとえば，職員Ａに対して「9,000円／月」を改善した場合、Ｓ列～Ｘ列に「9,000」という金額を入力します。</t>
        </r>
      </text>
    </comment>
    <comment ref="Z7" authorId="0" shapeId="0">
      <text>
        <r>
          <rPr>
            <b/>
            <sz val="11"/>
            <color indexed="81"/>
            <rFont val="游ゴシック"/>
            <family val="3"/>
            <charset val="128"/>
          </rPr>
          <t>【備考】
事業実施期間中の採用や退職がある場合にはその旨、また、賃金改善額が他の職員と比較して高額（定額、賃金改善を実施しない場合も含む）である場合についてはその理由を記入してください。</t>
        </r>
      </text>
    </comment>
    <comment ref="J8" authorId="0" shapeId="0">
      <text>
        <r>
          <rPr>
            <b/>
            <sz val="11"/>
            <color indexed="81"/>
            <rFont val="游ゴシック"/>
            <family val="3"/>
            <charset val="128"/>
          </rPr>
          <t>【基本給及び決まって毎月支払う手当】
通勤手当や扶養手当を始めとする個人的な事情に基づいて支払われる手当は含めません。
賃金改善見込額のうち、基本給及び決まって毎月支払う手当の改善額を記載してください。</t>
        </r>
      </text>
    </comment>
    <comment ref="K8" authorId="0" shapeId="0">
      <text>
        <r>
          <rPr>
            <b/>
            <sz val="11"/>
            <color indexed="81"/>
            <rFont val="游ゴシック"/>
            <family val="3"/>
            <charset val="128"/>
          </rPr>
          <t>【その他】
「基本給及び決まって毎月支払う手当」以外での改善額を記載してください。
（例：給与引き上げによる賞与や一時金等）</t>
        </r>
      </text>
    </comment>
    <comment ref="L60" authorId="0" shapeId="0">
      <text>
        <r>
          <rPr>
            <b/>
            <sz val="14"/>
            <color indexed="81"/>
            <rFont val="游ゴシック"/>
            <family val="3"/>
            <charset val="128"/>
          </rPr>
          <t xml:space="preserve">【賃金改善に伴い増加する法定福利費等の事業主負担分】
</t>
        </r>
        <r>
          <rPr>
            <b/>
            <u val="double"/>
            <sz val="14"/>
            <color indexed="10"/>
            <rFont val="游ゴシック"/>
            <family val="3"/>
            <charset val="128"/>
          </rPr>
          <t>忘れずに入力</t>
        </r>
        <r>
          <rPr>
            <b/>
            <sz val="14"/>
            <color indexed="81"/>
            <rFont val="游ゴシック"/>
            <family val="3"/>
            <charset val="128"/>
          </rPr>
          <t>をお願いいたします。</t>
        </r>
      </text>
    </comment>
    <comment ref="J61" authorId="0" shapeId="0">
      <text>
        <r>
          <rPr>
            <b/>
            <sz val="14"/>
            <color indexed="81"/>
            <rFont val="游ゴシック"/>
            <family val="3"/>
            <charset val="128"/>
          </rPr>
          <t>基本給及び決まって毎月支払う手当によるものの割合が66.7％以上であることが必要です。</t>
        </r>
      </text>
    </comment>
  </commentList>
</comments>
</file>

<file path=xl/comments4.xml><?xml version="1.0" encoding="utf-8"?>
<comments xmlns="http://schemas.openxmlformats.org/spreadsheetml/2006/main">
  <authors>
    <author>作成者</author>
  </authors>
  <commentList>
    <comment ref="F22" authorId="0" shapeId="0">
      <text>
        <r>
          <rPr>
            <b/>
            <sz val="11"/>
            <color indexed="81"/>
            <rFont val="游ゴシック"/>
            <family val="3"/>
            <charset val="128"/>
          </rPr>
          <t xml:space="preserve">OKと出ることを確認してください。
※拠出額と受入額が同額の場合OKになります。
</t>
        </r>
      </text>
    </comment>
  </commentList>
</comments>
</file>

<file path=xl/comments5.xml><?xml version="1.0" encoding="utf-8"?>
<comments xmlns="http://schemas.openxmlformats.org/spreadsheetml/2006/main">
  <authors>
    <author>作成者</author>
  </authors>
  <commentList>
    <comment ref="N1" authorId="0" shapeId="0">
      <text>
        <r>
          <rPr>
            <b/>
            <u/>
            <sz val="14"/>
            <color indexed="10"/>
            <rFont val="游ゴシック"/>
            <family val="3"/>
            <charset val="128"/>
          </rPr>
          <t>別紙様式10別添１に記載の職員について，</t>
        </r>
        <r>
          <rPr>
            <b/>
            <sz val="14"/>
            <color indexed="81"/>
            <rFont val="游ゴシック"/>
            <family val="3"/>
            <charset val="128"/>
          </rPr>
          <t>一人一人作成してください。別添Wordの様式使用も可です。
Wordに差込印刷をする際は「差込用データ（提出不要）」シートを使用すると便利です。</t>
        </r>
      </text>
    </comment>
    <comment ref="C6" authorId="0" shapeId="0">
      <text>
        <r>
          <rPr>
            <b/>
            <sz val="12"/>
            <color indexed="81"/>
            <rFont val="游ゴシック"/>
            <family val="3"/>
            <charset val="128"/>
          </rPr>
          <t>本確認書の内容について，以下説明します。
【基準年度が令和４年度の場合】
①令和４年度において，令和５年度と同等の働き方をしていた場合</t>
        </r>
        <r>
          <rPr>
            <b/>
            <sz val="10"/>
            <color indexed="81"/>
            <rFont val="游ゴシック"/>
            <family val="3"/>
            <charset val="128"/>
          </rPr>
          <t>（※１）</t>
        </r>
        <r>
          <rPr>
            <b/>
            <sz val="12"/>
            <color indexed="81"/>
            <rFont val="游ゴシック"/>
            <family val="3"/>
            <charset val="128"/>
          </rPr>
          <t>に想定される給与</t>
        </r>
        <r>
          <rPr>
            <b/>
            <sz val="10"/>
            <color indexed="81"/>
            <rFont val="游ゴシック"/>
            <family val="3"/>
            <charset val="128"/>
          </rPr>
          <t>（※２）</t>
        </r>
        <r>
          <rPr>
            <b/>
            <sz val="12"/>
            <color indexed="81"/>
            <rFont val="游ゴシック"/>
            <family val="3"/>
            <charset val="128"/>
          </rPr>
          <t>の年額</t>
        </r>
        <r>
          <rPr>
            <b/>
            <sz val="10"/>
            <color indexed="81"/>
            <rFont val="游ゴシック"/>
            <family val="3"/>
            <charset val="128"/>
          </rPr>
          <t>（※３）</t>
        </r>
        <r>
          <rPr>
            <b/>
            <sz val="12"/>
            <color indexed="81"/>
            <rFont val="游ゴシック"/>
            <family val="3"/>
            <charset val="128"/>
          </rPr>
          <t xml:space="preserve">
②令和５年度における給与</t>
        </r>
        <r>
          <rPr>
            <b/>
            <sz val="10"/>
            <color indexed="81"/>
            <rFont val="游ゴシック"/>
            <family val="3"/>
            <charset val="128"/>
          </rPr>
          <t>（※２）</t>
        </r>
        <r>
          <rPr>
            <b/>
            <sz val="12"/>
            <color indexed="81"/>
            <rFont val="游ゴシック"/>
            <family val="3"/>
            <charset val="128"/>
          </rPr>
          <t>の年額</t>
        </r>
        <r>
          <rPr>
            <b/>
            <sz val="10"/>
            <color indexed="81"/>
            <rFont val="游ゴシック"/>
            <family val="3"/>
            <charset val="128"/>
          </rPr>
          <t>（※３）</t>
        </r>
        <r>
          <rPr>
            <b/>
            <sz val="12"/>
            <color indexed="81"/>
            <rFont val="游ゴシック"/>
            <family val="3"/>
            <charset val="128"/>
          </rPr>
          <t xml:space="preserve">
を比較した際，
「基準年度の賃金水準が維持された」とは，①＝②である状態を指します。
「基準年度を上回る賃金改善が行われた」とは，①＜②である状態を指します。</t>
        </r>
        <r>
          <rPr>
            <b/>
            <sz val="11"/>
            <color indexed="81"/>
            <rFont val="游ゴシック"/>
            <family val="3"/>
            <charset val="128"/>
          </rPr>
          <t xml:space="preserve">
</t>
        </r>
        <r>
          <rPr>
            <b/>
            <sz val="10"/>
            <color indexed="81"/>
            <rFont val="游ゴシック"/>
            <family val="3"/>
            <charset val="128"/>
          </rPr>
          <t xml:space="preserve">
（※１）令和４年度において，令和５年度と同じ「職位」，同じ「勤務日数」等で働いていた場合を想定をします。詳しくは「起点賃金水準の算出方法について」を参照ください。
（※２）時間外勤務手当，休日出勤手当，深夜勤務手当，皆勤手当，通勤手当，家族手当及び臨時の賃金（結婚手当等）や研修の受講料等は除きます。
（※３）法定福利費等の事業主負担分は除きます。</t>
        </r>
      </text>
    </comment>
    <comment ref="M15" authorId="0" shapeId="0">
      <text>
        <r>
          <rPr>
            <b/>
            <sz val="12"/>
            <color indexed="81"/>
            <rFont val="游ゴシック"/>
            <family val="3"/>
            <charset val="128"/>
          </rPr>
          <t>各職員の署名の場合は捺印は不要，記名の場合は押印が必要です。
退職等で対象職員からの確認印をもらえない場合は，その理由を下記備考欄に記載してください。
【例】令和6年８月15日退職のため確認書なし。
　　　当該職員への賃金改善額の支払いは，施設長が確認した。</t>
        </r>
      </text>
    </comment>
  </commentList>
</comments>
</file>

<file path=xl/sharedStrings.xml><?xml version="1.0" encoding="utf-8"?>
<sst xmlns="http://schemas.openxmlformats.org/spreadsheetml/2006/main" count="3050" uniqueCount="1981">
  <si>
    <t>施設・事業所名</t>
    <rPh sb="0" eb="2">
      <t>シセツ</t>
    </rPh>
    <rPh sb="3" eb="6">
      <t>ジギョウショ</t>
    </rPh>
    <rPh sb="6" eb="7">
      <t>メイ</t>
    </rPh>
    <phoneticPr fontId="8"/>
  </si>
  <si>
    <t>①</t>
    <phoneticPr fontId="8"/>
  </si>
  <si>
    <t>②</t>
    <phoneticPr fontId="8"/>
  </si>
  <si>
    <t>③</t>
    <phoneticPr fontId="8"/>
  </si>
  <si>
    <t>円</t>
    <rPh sb="0" eb="1">
      <t>エン</t>
    </rPh>
    <phoneticPr fontId="8"/>
  </si>
  <si>
    <t>事業者名</t>
    <rPh sb="0" eb="4">
      <t>ジギョウシャメイ</t>
    </rPh>
    <phoneticPr fontId="8"/>
  </si>
  <si>
    <t>代表者名</t>
    <rPh sb="0" eb="3">
      <t>ダイヒョウシャ</t>
    </rPh>
    <rPh sb="3" eb="4">
      <t>メイ</t>
    </rPh>
    <phoneticPr fontId="8"/>
  </si>
  <si>
    <t>都道府県名</t>
    <rPh sb="0" eb="4">
      <t>トドウフケン</t>
    </rPh>
    <rPh sb="4" eb="5">
      <t>メイ</t>
    </rPh>
    <phoneticPr fontId="8"/>
  </si>
  <si>
    <t>市町村名</t>
    <rPh sb="0" eb="4">
      <t>シチョウソンメイ</t>
    </rPh>
    <phoneticPr fontId="8"/>
  </si>
  <si>
    <t>番号</t>
    <rPh sb="0" eb="2">
      <t>バンゴウ</t>
    </rPh>
    <phoneticPr fontId="8"/>
  </si>
  <si>
    <t>④</t>
    <phoneticPr fontId="8"/>
  </si>
  <si>
    <t>　具体的な支払い方法</t>
    <rPh sb="1" eb="4">
      <t>グタイテキ</t>
    </rPh>
    <rPh sb="5" eb="7">
      <t>シハラ</t>
    </rPh>
    <rPh sb="8" eb="10">
      <t>ホウホウ</t>
    </rPh>
    <phoneticPr fontId="8"/>
  </si>
  <si>
    <t>支払った給与の項目</t>
    <rPh sb="0" eb="2">
      <t>シハラ</t>
    </rPh>
    <rPh sb="4" eb="6">
      <t>キュウヨ</t>
    </rPh>
    <rPh sb="7" eb="9">
      <t>コウモク</t>
    </rPh>
    <phoneticPr fontId="8"/>
  </si>
  <si>
    <t>賃金改善の方法</t>
    <rPh sb="0" eb="2">
      <t>チンギン</t>
    </rPh>
    <rPh sb="2" eb="4">
      <t>カイゼン</t>
    </rPh>
    <rPh sb="5" eb="7">
      <t>ホウホウ</t>
    </rPh>
    <phoneticPr fontId="8"/>
  </si>
  <si>
    <t>施設・事業所類型</t>
    <rPh sb="0" eb="2">
      <t>シセツ</t>
    </rPh>
    <rPh sb="3" eb="6">
      <t>ジギョウショ</t>
    </rPh>
    <rPh sb="6" eb="8">
      <t>ルイケイ</t>
    </rPh>
    <phoneticPr fontId="8"/>
  </si>
  <si>
    <t>基本給</t>
    <rPh sb="0" eb="3">
      <t>キホンキュウ</t>
    </rPh>
    <phoneticPr fontId="8"/>
  </si>
  <si>
    <t>合計</t>
    <rPh sb="0" eb="2">
      <t>ゴウケイ</t>
    </rPh>
    <phoneticPr fontId="8"/>
  </si>
  <si>
    <t>※</t>
    <phoneticPr fontId="8"/>
  </si>
  <si>
    <t>○</t>
    <phoneticPr fontId="8"/>
  </si>
  <si>
    <t>支払いの有無</t>
    <rPh sb="0" eb="2">
      <t>シハラ</t>
    </rPh>
    <rPh sb="4" eb="6">
      <t>ウム</t>
    </rPh>
    <phoneticPr fontId="8"/>
  </si>
  <si>
    <t>支払い時期</t>
    <rPh sb="0" eb="2">
      <t>シハラ</t>
    </rPh>
    <rPh sb="3" eb="5">
      <t>ジキ</t>
    </rPh>
    <phoneticPr fontId="8"/>
  </si>
  <si>
    <t>加算残額に対応した賃金の支払い状況</t>
    <rPh sb="0" eb="2">
      <t>カサン</t>
    </rPh>
    <rPh sb="2" eb="4">
      <t>ザンガク</t>
    </rPh>
    <rPh sb="5" eb="7">
      <t>タイオウ</t>
    </rPh>
    <rPh sb="9" eb="11">
      <t>チンギン</t>
    </rPh>
    <rPh sb="12" eb="14">
      <t>シハラ</t>
    </rPh>
    <rPh sb="15" eb="17">
      <t>ジョウキョウ</t>
    </rPh>
    <phoneticPr fontId="8"/>
  </si>
  <si>
    <t>支払った給与の項目</t>
    <rPh sb="0" eb="2">
      <t>シハラ</t>
    </rPh>
    <rPh sb="4" eb="6">
      <t>キュウヨ</t>
    </rPh>
    <rPh sb="5" eb="6">
      <t>シキュウ</t>
    </rPh>
    <rPh sb="7" eb="9">
      <t>コウモク</t>
    </rPh>
    <phoneticPr fontId="8"/>
  </si>
  <si>
    <t>加算前年度の加算残額に対応した賃金の支払い状況</t>
    <rPh sb="0" eb="2">
      <t>カサン</t>
    </rPh>
    <rPh sb="2" eb="5">
      <t>ゼンネンド</t>
    </rPh>
    <rPh sb="6" eb="8">
      <t>カサン</t>
    </rPh>
    <rPh sb="8" eb="10">
      <t>ザンガク</t>
    </rPh>
    <rPh sb="11" eb="13">
      <t>タイオウ</t>
    </rPh>
    <rPh sb="15" eb="17">
      <t>チンギン</t>
    </rPh>
    <rPh sb="18" eb="20">
      <t>シハラ</t>
    </rPh>
    <rPh sb="21" eb="23">
      <t>ジョウキョウ</t>
    </rPh>
    <phoneticPr fontId="8"/>
  </si>
  <si>
    <t>（以下、加算残額が生じた場合のみ記入）</t>
    <rPh sb="1" eb="3">
      <t>イカ</t>
    </rPh>
    <rPh sb="4" eb="6">
      <t>カサン</t>
    </rPh>
    <rPh sb="6" eb="8">
      <t>ザンガク</t>
    </rPh>
    <rPh sb="9" eb="10">
      <t>ショウ</t>
    </rPh>
    <rPh sb="12" eb="14">
      <t>バアイ</t>
    </rPh>
    <rPh sb="16" eb="18">
      <t>キニュウ</t>
    </rPh>
    <phoneticPr fontId="8"/>
  </si>
  <si>
    <t>加算前年度の加算残額</t>
    <rPh sb="0" eb="2">
      <t>カサン</t>
    </rPh>
    <rPh sb="2" eb="5">
      <t>ゼンネンド</t>
    </rPh>
    <rPh sb="6" eb="8">
      <t>カサン</t>
    </rPh>
    <rPh sb="8" eb="10">
      <t>ザンガク</t>
    </rPh>
    <phoneticPr fontId="8"/>
  </si>
  <si>
    <t>施設・事業所名</t>
    <phoneticPr fontId="8"/>
  </si>
  <si>
    <t>No</t>
    <phoneticPr fontId="8"/>
  </si>
  <si>
    <t>職員名</t>
    <phoneticPr fontId="8"/>
  </si>
  <si>
    <t>総額</t>
    <rPh sb="0" eb="2">
      <t>ソウガク</t>
    </rPh>
    <phoneticPr fontId="8"/>
  </si>
  <si>
    <t>【記入における留意事項】</t>
    <phoneticPr fontId="8"/>
  </si>
  <si>
    <t>※1</t>
    <phoneticPr fontId="8"/>
  </si>
  <si>
    <t>※2　</t>
    <phoneticPr fontId="8"/>
  </si>
  <si>
    <t>※4</t>
    <phoneticPr fontId="8"/>
  </si>
  <si>
    <t>（５）加算実績額と賃金改善に要した費用の総額との差額について</t>
    <rPh sb="3" eb="5">
      <t>カサン</t>
    </rPh>
    <rPh sb="5" eb="8">
      <t>ジッセキガク</t>
    </rPh>
    <rPh sb="9" eb="11">
      <t>チンギン</t>
    </rPh>
    <rPh sb="11" eb="13">
      <t>カイゼン</t>
    </rPh>
    <rPh sb="14" eb="15">
      <t>ヨウ</t>
    </rPh>
    <rPh sb="17" eb="19">
      <t>ヒヨウ</t>
    </rPh>
    <rPh sb="20" eb="22">
      <t>ソウガク</t>
    </rPh>
    <rPh sb="24" eb="26">
      <t>サガク</t>
    </rPh>
    <phoneticPr fontId="8"/>
  </si>
  <si>
    <t>同一事業者内における拠出実績額・受入実績額一覧表</t>
    <rPh sb="0" eb="2">
      <t>ドウイツ</t>
    </rPh>
    <rPh sb="2" eb="5">
      <t>ジギョウシャ</t>
    </rPh>
    <rPh sb="5" eb="6">
      <t>ナイ</t>
    </rPh>
    <rPh sb="10" eb="12">
      <t>キョシュツ</t>
    </rPh>
    <rPh sb="12" eb="14">
      <t>ジッセキ</t>
    </rPh>
    <rPh sb="14" eb="15">
      <t>ガク</t>
    </rPh>
    <rPh sb="16" eb="18">
      <t>ウケイレ</t>
    </rPh>
    <rPh sb="18" eb="20">
      <t>ジッセキ</t>
    </rPh>
    <rPh sb="20" eb="21">
      <t>ガク</t>
    </rPh>
    <rPh sb="21" eb="23">
      <t>イチラン</t>
    </rPh>
    <rPh sb="23" eb="24">
      <t>ヒョウ</t>
    </rPh>
    <phoneticPr fontId="8"/>
  </si>
  <si>
    <t>賃金改善等実績総額（②＋⑨）（千円未満の端数は切り捨て）</t>
    <rPh sb="0" eb="2">
      <t>チンギン</t>
    </rPh>
    <rPh sb="2" eb="4">
      <t>カイゼン</t>
    </rPh>
    <rPh sb="4" eb="5">
      <t>トウ</t>
    </rPh>
    <rPh sb="5" eb="7">
      <t>ジッセキ</t>
    </rPh>
    <rPh sb="7" eb="9">
      <t>ソウガク</t>
    </rPh>
    <phoneticPr fontId="8"/>
  </si>
  <si>
    <t>③支払賃金</t>
    <phoneticPr fontId="8"/>
  </si>
  <si>
    <t>⑥起点賃金水準（⑦＋⑧）</t>
    <phoneticPr fontId="8"/>
  </si>
  <si>
    <t>※7</t>
    <phoneticPr fontId="8"/>
  </si>
  <si>
    <t>④③のうち、加算前年度の加算残額に係る支払賃金</t>
    <phoneticPr fontId="8"/>
  </si>
  <si>
    <t>※8</t>
    <phoneticPr fontId="13"/>
  </si>
  <si>
    <t xml:space="preserve">①
</t>
    <phoneticPr fontId="8"/>
  </si>
  <si>
    <t>⑤③のうち、加算Ⅱの新規事由による賃金改善額</t>
    <rPh sb="6" eb="8">
      <t>カサン</t>
    </rPh>
    <rPh sb="10" eb="12">
      <t>シンキ</t>
    </rPh>
    <rPh sb="12" eb="14">
      <t>ジユウ</t>
    </rPh>
    <phoneticPr fontId="8"/>
  </si>
  <si>
    <t>⑧加算当年度の公定価格における人件費の改定分</t>
    <rPh sb="1" eb="3">
      <t>カサン</t>
    </rPh>
    <rPh sb="3" eb="6">
      <t>トウネンド</t>
    </rPh>
    <rPh sb="7" eb="9">
      <t>コウテイ</t>
    </rPh>
    <rPh sb="9" eb="11">
      <t>カカク</t>
    </rPh>
    <rPh sb="15" eb="18">
      <t>ジンケンヒ</t>
    </rPh>
    <rPh sb="19" eb="21">
      <t>カイテイ</t>
    </rPh>
    <rPh sb="21" eb="22">
      <t>ブン</t>
    </rPh>
    <phoneticPr fontId="8"/>
  </si>
  <si>
    <t>上記の内容について、全ての職員に対し周知をした上で、提出していることを証明いたします。</t>
    <rPh sb="0" eb="2">
      <t>ジョウキ</t>
    </rPh>
    <rPh sb="3" eb="5">
      <t>ナイヨウ</t>
    </rPh>
    <rPh sb="10" eb="11">
      <t>スベ</t>
    </rPh>
    <rPh sb="13" eb="15">
      <t>ショクイン</t>
    </rPh>
    <rPh sb="16" eb="17">
      <t>タイ</t>
    </rPh>
    <rPh sb="18" eb="20">
      <t>シュウチ</t>
    </rPh>
    <rPh sb="23" eb="24">
      <t>ウエ</t>
    </rPh>
    <rPh sb="26" eb="28">
      <t>テイシュツ</t>
    </rPh>
    <rPh sb="35" eb="37">
      <t>ショウメイ</t>
    </rPh>
    <phoneticPr fontId="8"/>
  </si>
  <si>
    <t>月</t>
    <rPh sb="0" eb="1">
      <t>ガツ</t>
    </rPh>
    <phoneticPr fontId="8"/>
  </si>
  <si>
    <t>日</t>
    <rPh sb="0" eb="1">
      <t>ニチ</t>
    </rPh>
    <phoneticPr fontId="8"/>
  </si>
  <si>
    <t>賃金改善内訳(職員別内訳)</t>
    <rPh sb="4" eb="6">
      <t>ウチワケ</t>
    </rPh>
    <rPh sb="7" eb="9">
      <t>ショクイン</t>
    </rPh>
    <rPh sb="9" eb="10">
      <t>ベツ</t>
    </rPh>
    <rPh sb="10" eb="12">
      <t>ウチワケ</t>
    </rPh>
    <phoneticPr fontId="8"/>
  </si>
  <si>
    <t>職種
※1</t>
    <rPh sb="0" eb="2">
      <t>ショクシュ</t>
    </rPh>
    <phoneticPr fontId="8"/>
  </si>
  <si>
    <t>常勤・非常勤の別
※2</t>
    <rPh sb="0" eb="2">
      <t>ジョウキン</t>
    </rPh>
    <rPh sb="3" eb="6">
      <t>ヒジョウキン</t>
    </rPh>
    <rPh sb="7" eb="8">
      <t>ベツ</t>
    </rPh>
    <phoneticPr fontId="8"/>
  </si>
  <si>
    <t>常勤換算値
※3</t>
    <rPh sb="0" eb="2">
      <t>ジョウキン</t>
    </rPh>
    <rPh sb="2" eb="4">
      <t>カンサン</t>
    </rPh>
    <rPh sb="4" eb="5">
      <t>チ</t>
    </rPh>
    <phoneticPr fontId="8"/>
  </si>
  <si>
    <t>賃金改善に伴い増加する法定福利費等の事業主負担分　※5</t>
    <phoneticPr fontId="8"/>
  </si>
  <si>
    <t>基本給及び決まって毎月支払う手当</t>
    <rPh sb="0" eb="3">
      <t>キホンキュウ</t>
    </rPh>
    <rPh sb="3" eb="4">
      <t>オヨ</t>
    </rPh>
    <rPh sb="5" eb="6">
      <t>キ</t>
    </rPh>
    <rPh sb="9" eb="11">
      <t>マイツキ</t>
    </rPh>
    <rPh sb="11" eb="13">
      <t>シハラ</t>
    </rPh>
    <rPh sb="14" eb="16">
      <t>テアテ</t>
    </rPh>
    <phoneticPr fontId="8"/>
  </si>
  <si>
    <t>その他</t>
    <rPh sb="2" eb="3">
      <t>ホカ</t>
    </rPh>
    <phoneticPr fontId="8"/>
  </si>
  <si>
    <t>施設・事業所に現に勤務している職員全員(職種を問わず、非常勤を含む。)を記入すること。</t>
    <rPh sb="36" eb="38">
      <t>キニュウ</t>
    </rPh>
    <phoneticPr fontId="8"/>
  </si>
  <si>
    <t>賃金改善に伴い増加する法定福利費等の事業主負担分を除く。</t>
    <phoneticPr fontId="8"/>
  </si>
  <si>
    <t>施設・事業所名※</t>
    <rPh sb="0" eb="2">
      <t>シセツ</t>
    </rPh>
    <rPh sb="3" eb="6">
      <t>ジギョウショ</t>
    </rPh>
    <rPh sb="6" eb="7">
      <t>メイ</t>
    </rPh>
    <phoneticPr fontId="8"/>
  </si>
  <si>
    <t>他事業所への拠出額</t>
    <rPh sb="0" eb="1">
      <t>ホカ</t>
    </rPh>
    <rPh sb="1" eb="3">
      <t>ジギョウ</t>
    </rPh>
    <rPh sb="3" eb="4">
      <t>ショ</t>
    </rPh>
    <rPh sb="6" eb="8">
      <t>キョシュツ</t>
    </rPh>
    <rPh sb="8" eb="9">
      <t>ガク</t>
    </rPh>
    <phoneticPr fontId="8"/>
  </si>
  <si>
    <t>他事業所からの受入額</t>
    <rPh sb="0" eb="1">
      <t>ホカ</t>
    </rPh>
    <rPh sb="1" eb="3">
      <t>ジギョウ</t>
    </rPh>
    <rPh sb="3" eb="4">
      <t>ショ</t>
    </rPh>
    <rPh sb="7" eb="9">
      <t>ウケイレ</t>
    </rPh>
    <rPh sb="9" eb="10">
      <t>ガク</t>
    </rPh>
    <phoneticPr fontId="8"/>
  </si>
  <si>
    <t>同一事業者が運営する全ての施設・事業所(特定教育・保育施設及び特定地域型保育事業所、特例保育を提供する施設)について記入すること。</t>
    <rPh sb="42" eb="44">
      <t>トクレイ</t>
    </rPh>
    <rPh sb="44" eb="46">
      <t>ホイク</t>
    </rPh>
    <rPh sb="47" eb="49">
      <t>テイキョウ</t>
    </rPh>
    <rPh sb="51" eb="53">
      <t>シセツ</t>
    </rPh>
    <phoneticPr fontId="8"/>
  </si>
  <si>
    <t>別紙様式10</t>
    <rPh sb="0" eb="2">
      <t>ベッシ</t>
    </rPh>
    <rPh sb="2" eb="4">
      <t>ヨウシキ</t>
    </rPh>
    <phoneticPr fontId="8"/>
  </si>
  <si>
    <t>（１）前年度の加算残額に対応する賃金改善の状況（前年度の加算残額がある場合のみ記入）</t>
    <rPh sb="3" eb="6">
      <t>ゼンネンド</t>
    </rPh>
    <rPh sb="7" eb="9">
      <t>カサン</t>
    </rPh>
    <rPh sb="9" eb="11">
      <t>ザンガク</t>
    </rPh>
    <rPh sb="12" eb="14">
      <t>タイオウ</t>
    </rPh>
    <rPh sb="16" eb="18">
      <t>チンギン</t>
    </rPh>
    <rPh sb="18" eb="20">
      <t>カイゼン</t>
    </rPh>
    <rPh sb="21" eb="23">
      <t>ジョウキョウ</t>
    </rPh>
    <rPh sb="24" eb="27">
      <t>ゼンネンド</t>
    </rPh>
    <rPh sb="28" eb="30">
      <t>カサン</t>
    </rPh>
    <rPh sb="30" eb="32">
      <t>ザンガク</t>
    </rPh>
    <rPh sb="35" eb="37">
      <t>バアイ</t>
    </rPh>
    <rPh sb="39" eb="41">
      <t>キニュウ</t>
    </rPh>
    <phoneticPr fontId="8"/>
  </si>
  <si>
    <t>⑨事業主負担増加相当総額</t>
    <rPh sb="8" eb="10">
      <t>ソウトウ</t>
    </rPh>
    <rPh sb="10" eb="11">
      <t>ソウ</t>
    </rPh>
    <phoneticPr fontId="8"/>
  </si>
  <si>
    <t>（４）他施設への配分等について</t>
    <rPh sb="3" eb="4">
      <t>ホカ</t>
    </rPh>
    <rPh sb="4" eb="6">
      <t>シセツ</t>
    </rPh>
    <rPh sb="8" eb="10">
      <t>ハイブン</t>
    </rPh>
    <rPh sb="10" eb="11">
      <t>トウ</t>
    </rPh>
    <phoneticPr fontId="13"/>
  </si>
  <si>
    <t>具体的な支払い方法</t>
    <rPh sb="0" eb="3">
      <t>グタイテキ</t>
    </rPh>
    <rPh sb="4" eb="6">
      <t>シハラ</t>
    </rPh>
    <rPh sb="7" eb="9">
      <t>ホウホウ</t>
    </rPh>
    <phoneticPr fontId="8"/>
  </si>
  <si>
    <t>別紙様式10別添１</t>
    <rPh sb="0" eb="2">
      <t>ベッシ</t>
    </rPh>
    <rPh sb="2" eb="4">
      <t>ヨウシキ</t>
    </rPh>
    <rPh sb="6" eb="8">
      <t>ベッテン</t>
    </rPh>
    <phoneticPr fontId="8"/>
  </si>
  <si>
    <t>加算Ⅲによる賃金改善額　※4</t>
    <rPh sb="0" eb="2">
      <t>カサン</t>
    </rPh>
    <rPh sb="6" eb="8">
      <t>チンギン</t>
    </rPh>
    <rPh sb="8" eb="10">
      <t>カイゼン</t>
    </rPh>
    <rPh sb="10" eb="11">
      <t>ガク</t>
    </rPh>
    <phoneticPr fontId="8"/>
  </si>
  <si>
    <t>賃金改善月額※6</t>
    <rPh sb="0" eb="2">
      <t>チンギン</t>
    </rPh>
    <rPh sb="2" eb="4">
      <t>カイゼン</t>
    </rPh>
    <rPh sb="4" eb="6">
      <t>ゲツガク</t>
    </rPh>
    <phoneticPr fontId="8"/>
  </si>
  <si>
    <t>備考　※7</t>
    <rPh sb="0" eb="2">
      <t>ビコウ</t>
    </rPh>
    <phoneticPr fontId="8"/>
  </si>
  <si>
    <t>加算による賃金改善のうち、基本給及び決まって毎月支払う手当によるものの割合※8</t>
    <rPh sb="0" eb="2">
      <t>カサン</t>
    </rPh>
    <rPh sb="5" eb="7">
      <t>チンギン</t>
    </rPh>
    <rPh sb="7" eb="9">
      <t>カイゼン</t>
    </rPh>
    <rPh sb="13" eb="16">
      <t>キホンキュウ</t>
    </rPh>
    <rPh sb="16" eb="17">
      <t>オヨ</t>
    </rPh>
    <rPh sb="18" eb="19">
      <t>キ</t>
    </rPh>
    <rPh sb="22" eb="24">
      <t>マイツキ</t>
    </rPh>
    <rPh sb="24" eb="26">
      <t>シハラ</t>
    </rPh>
    <rPh sb="27" eb="29">
      <t>テアテ</t>
    </rPh>
    <rPh sb="35" eb="37">
      <t>ワリアイ</t>
    </rPh>
    <phoneticPr fontId="13"/>
  </si>
  <si>
    <t>「加算Ⅲによる賃金改善額」に占める「基本給及び決まって毎月支払う手当による金額」の割合が３分の２以上であることが必要。法定福利費等の事業主負担額を除く。</t>
    <rPh sb="1" eb="3">
      <t>カサン</t>
    </rPh>
    <rPh sb="14" eb="15">
      <t>シ</t>
    </rPh>
    <rPh sb="41" eb="43">
      <t>ワリアイ</t>
    </rPh>
    <rPh sb="44" eb="46">
      <t>サンブン</t>
    </rPh>
    <rPh sb="48" eb="50">
      <t>イジョウ</t>
    </rPh>
    <rPh sb="56" eb="58">
      <t>ヒツヨウ</t>
    </rPh>
    <phoneticPr fontId="13"/>
  </si>
  <si>
    <t>別紙様式10別添２</t>
    <rPh sb="0" eb="2">
      <t>ベッシ</t>
    </rPh>
    <rPh sb="2" eb="4">
      <t>ヨウシキ</t>
    </rPh>
    <rPh sb="6" eb="8">
      <t>ベッテン</t>
    </rPh>
    <phoneticPr fontId="8"/>
  </si>
  <si>
    <t>②賃金改善実績総額（③－④－⑤－⑥）</t>
    <rPh sb="5" eb="7">
      <t>ジッセキ</t>
    </rPh>
    <phoneticPr fontId="8"/>
  </si>
  <si>
    <t>※　別紙様式10別添２の「同一事業者内における拠出実績額・受入実績額一覧表」を添付すること。</t>
    <phoneticPr fontId="8"/>
  </si>
  <si>
    <t>作成の手引き</t>
    <rPh sb="0" eb="2">
      <t>サクセイ</t>
    </rPh>
    <rPh sb="3" eb="5">
      <t>テビ</t>
    </rPh>
    <phoneticPr fontId="22"/>
  </si>
  <si>
    <t>まず初めに，</t>
    <rPh sb="2" eb="3">
      <t>ハジ</t>
    </rPh>
    <phoneticPr fontId="8"/>
  </si>
  <si>
    <t>（１）</t>
    <phoneticPr fontId="8"/>
  </si>
  <si>
    <t>下の表から，貴園の施設コードを選択してください。</t>
    <rPh sb="0" eb="1">
      <t>シタ</t>
    </rPh>
    <rPh sb="2" eb="3">
      <t>ヒョウ</t>
    </rPh>
    <rPh sb="6" eb="7">
      <t>キ</t>
    </rPh>
    <rPh sb="7" eb="8">
      <t>エン</t>
    </rPh>
    <rPh sb="9" eb="11">
      <t>シセツ</t>
    </rPh>
    <rPh sb="15" eb="17">
      <t>センタク</t>
    </rPh>
    <phoneticPr fontId="8"/>
  </si>
  <si>
    <t>（２）</t>
    <phoneticPr fontId="8"/>
  </si>
  <si>
    <t>実績報告年度を入力してください。</t>
    <rPh sb="0" eb="2">
      <t>ジッセキ</t>
    </rPh>
    <rPh sb="2" eb="4">
      <t>ホウコク</t>
    </rPh>
    <rPh sb="4" eb="6">
      <t>ネンド</t>
    </rPh>
    <rPh sb="7" eb="9">
      <t>ニュウリョク</t>
    </rPh>
    <phoneticPr fontId="8"/>
  </si>
  <si>
    <t>（３）</t>
    <phoneticPr fontId="8"/>
  </si>
  <si>
    <t>R3不要</t>
    <rPh sb="2" eb="4">
      <t>フヨウ</t>
    </rPh>
    <phoneticPr fontId="22"/>
  </si>
  <si>
    <t>※法定福利費等の事業主負担分を含む</t>
    <rPh sb="1" eb="7">
      <t>ホウテイフクリヒナド</t>
    </rPh>
    <rPh sb="8" eb="11">
      <t>ジギョウヌシ</t>
    </rPh>
    <rPh sb="11" eb="13">
      <t>フタン</t>
    </rPh>
    <rPh sb="13" eb="14">
      <t>ブン</t>
    </rPh>
    <rPh sb="15" eb="16">
      <t>フク</t>
    </rPh>
    <phoneticPr fontId="22"/>
  </si>
  <si>
    <t>（４）</t>
    <phoneticPr fontId="8"/>
  </si>
  <si>
    <t>（５）</t>
    <phoneticPr fontId="22"/>
  </si>
  <si>
    <t>（６）</t>
    <phoneticPr fontId="22"/>
  </si>
  <si>
    <t>（７）</t>
    <phoneticPr fontId="22"/>
  </si>
  <si>
    <t>施設コード一覧</t>
    <rPh sb="0" eb="2">
      <t>シセツ</t>
    </rPh>
    <rPh sb="5" eb="7">
      <t>イチラン</t>
    </rPh>
    <phoneticPr fontId="22"/>
  </si>
  <si>
    <t>私立保育所</t>
    <rPh sb="0" eb="2">
      <t>シリツ</t>
    </rPh>
    <rPh sb="2" eb="4">
      <t>ホイク</t>
    </rPh>
    <rPh sb="4" eb="5">
      <t>ジョ</t>
    </rPh>
    <phoneticPr fontId="22"/>
  </si>
  <si>
    <t>青葉区</t>
    <rPh sb="0" eb="3">
      <t>アオバク</t>
    </rPh>
    <phoneticPr fontId="13"/>
  </si>
  <si>
    <t>太白区</t>
    <rPh sb="0" eb="3">
      <t>タイハクク</t>
    </rPh>
    <phoneticPr fontId="13"/>
  </si>
  <si>
    <t>宮城野区</t>
    <rPh sb="0" eb="4">
      <t>ミヤギノク</t>
    </rPh>
    <phoneticPr fontId="13"/>
  </si>
  <si>
    <t>04116</t>
  </si>
  <si>
    <t>ニチイキッズ仙台あらい保育園</t>
  </si>
  <si>
    <t>01102</t>
  </si>
  <si>
    <t>台の原保育園</t>
  </si>
  <si>
    <t>02101</t>
  </si>
  <si>
    <t>仙台保育所　こじか園</t>
  </si>
  <si>
    <t>03101</t>
  </si>
  <si>
    <t>五城保育園</t>
  </si>
  <si>
    <t>04118</t>
  </si>
  <si>
    <t>仙台こども保育園</t>
    <rPh sb="0" eb="2">
      <t>センダイ</t>
    </rPh>
    <rPh sb="5" eb="8">
      <t>ホイクエン</t>
    </rPh>
    <phoneticPr fontId="13"/>
  </si>
  <si>
    <t>01103</t>
  </si>
  <si>
    <t>和敬保育園</t>
  </si>
  <si>
    <t>02102</t>
  </si>
  <si>
    <t>宝保育園</t>
  </si>
  <si>
    <t>03103</t>
  </si>
  <si>
    <t>小田原保育園</t>
  </si>
  <si>
    <t>04122</t>
  </si>
  <si>
    <t>若林どろんこ保育園</t>
  </si>
  <si>
    <t>01105</t>
  </si>
  <si>
    <t>柏木保育園</t>
  </si>
  <si>
    <t>02103</t>
  </si>
  <si>
    <t>富沢わかば保育園</t>
  </si>
  <si>
    <t>03104</t>
  </si>
  <si>
    <t>乳銀杏保育園</t>
  </si>
  <si>
    <t>04123</t>
  </si>
  <si>
    <t>チャイルドスクエア仙台六丁の目元町</t>
  </si>
  <si>
    <t>01106</t>
  </si>
  <si>
    <t>かたひら保育園</t>
  </si>
  <si>
    <t>03106</t>
  </si>
  <si>
    <t>保育所　新田こばと園</t>
  </si>
  <si>
    <t>04126</t>
  </si>
  <si>
    <t>チャイルドスクエア仙台荒井南</t>
  </si>
  <si>
    <t>01107</t>
  </si>
  <si>
    <t>ことりの家保育園</t>
  </si>
  <si>
    <t>02105</t>
  </si>
  <si>
    <t>長町自由の星保育園</t>
  </si>
  <si>
    <t>03108</t>
  </si>
  <si>
    <t>鶴ケ谷希望園</t>
  </si>
  <si>
    <t>04127</t>
  </si>
  <si>
    <t>仙台荒井雲母保育園</t>
  </si>
  <si>
    <t>01108</t>
  </si>
  <si>
    <t>中江保育園</t>
  </si>
  <si>
    <t>02107</t>
  </si>
  <si>
    <t>茂庭ピッパラ保育園</t>
  </si>
  <si>
    <t>03109</t>
  </si>
  <si>
    <t>福室希望園</t>
  </si>
  <si>
    <t>01109</t>
  </si>
  <si>
    <t>保育所　八幡こばと園</t>
  </si>
  <si>
    <t>03110</t>
  </si>
  <si>
    <t>田子希望園</t>
  </si>
  <si>
    <t>04133</t>
  </si>
  <si>
    <t>ビックママランド卸町園</t>
  </si>
  <si>
    <t>01112</t>
  </si>
  <si>
    <t>マザーズ・ばんすい保育園</t>
  </si>
  <si>
    <t>02110</t>
  </si>
  <si>
    <t>柳生もりの子保育園</t>
  </si>
  <si>
    <t>03111</t>
  </si>
  <si>
    <t>扇町まるさんかくしかく保育園</t>
  </si>
  <si>
    <t>04135</t>
  </si>
  <si>
    <t>六郷ぱれっと保育園</t>
    <phoneticPr fontId="8"/>
  </si>
  <si>
    <t>01114</t>
  </si>
  <si>
    <t>あさひの森保育園</t>
  </si>
  <si>
    <t>02111</t>
  </si>
  <si>
    <t>ますみ保育園</t>
  </si>
  <si>
    <t>03113</t>
  </si>
  <si>
    <t>鶴ケ谷マードレ保育園</t>
  </si>
  <si>
    <t>04136</t>
  </si>
  <si>
    <t>六郷保育園</t>
    <phoneticPr fontId="8"/>
  </si>
  <si>
    <t>01115</t>
  </si>
  <si>
    <t>ワッセ森のひろば保育園</t>
  </si>
  <si>
    <t>02112</t>
  </si>
  <si>
    <t>まつぼっくり保育園</t>
  </si>
  <si>
    <t>03118</t>
  </si>
  <si>
    <t>福田町あしぐろ保育所</t>
  </si>
  <si>
    <t>泉区</t>
    <rPh sb="0" eb="2">
      <t>イズミク</t>
    </rPh>
    <phoneticPr fontId="13"/>
  </si>
  <si>
    <t>01116</t>
  </si>
  <si>
    <t>愛隣こども園</t>
  </si>
  <si>
    <t>02114</t>
  </si>
  <si>
    <t>しげる保育園</t>
  </si>
  <si>
    <t>03120</t>
  </si>
  <si>
    <t>保育園ワタキューキンダーハイム</t>
  </si>
  <si>
    <t>05101</t>
  </si>
  <si>
    <t>南光台保育園</t>
  </si>
  <si>
    <t>01118</t>
  </si>
  <si>
    <t>さねや・ちるどれんず・ふぁあむ</t>
  </si>
  <si>
    <t>02118</t>
  </si>
  <si>
    <t>アスク長町南保育園</t>
  </si>
  <si>
    <t>03121</t>
  </si>
  <si>
    <t>仙台岩切あおぞら保育園</t>
  </si>
  <si>
    <t>05103</t>
  </si>
  <si>
    <t>泉中央保育園</t>
  </si>
  <si>
    <t>01122</t>
  </si>
  <si>
    <t>杜のみらい保育園</t>
  </si>
  <si>
    <t>02119</t>
  </si>
  <si>
    <t>仙台袋原あおぞら保育園</t>
  </si>
  <si>
    <t>03123</t>
  </si>
  <si>
    <t>アスク小鶴新田保育園</t>
  </si>
  <si>
    <t>05106</t>
  </si>
  <si>
    <t>虹の丘保育園</t>
  </si>
  <si>
    <t>01124</t>
  </si>
  <si>
    <t>堤町あしぐろ保育所</t>
  </si>
  <si>
    <t>02120</t>
  </si>
  <si>
    <t>ポポラー仙台長町園</t>
  </si>
  <si>
    <t>03124</t>
  </si>
  <si>
    <t>ニチイキッズ仙台さかえ保育園</t>
  </si>
  <si>
    <t>05108</t>
  </si>
  <si>
    <t>南光のぞみ保育園</t>
  </si>
  <si>
    <t>01128</t>
  </si>
  <si>
    <t>コスモス大手町保育園</t>
    <rPh sb="4" eb="7">
      <t>オオテマチ</t>
    </rPh>
    <rPh sb="9" eb="10">
      <t>エン</t>
    </rPh>
    <phoneticPr fontId="10"/>
  </si>
  <si>
    <t>02121</t>
  </si>
  <si>
    <t>コスモス〆木保育園</t>
  </si>
  <si>
    <t>01129</t>
  </si>
  <si>
    <t>メリーポピンズエスパル仙台ルーム</t>
    <rPh sb="11" eb="13">
      <t>センダイ</t>
    </rPh>
    <phoneticPr fontId="10"/>
  </si>
  <si>
    <t>02123</t>
  </si>
  <si>
    <t>アスク富沢保育園</t>
  </si>
  <si>
    <t>01130</t>
  </si>
  <si>
    <t>パリス錦町保育園</t>
    <rPh sb="3" eb="5">
      <t>ニシキチョウ</t>
    </rPh>
    <rPh sb="5" eb="8">
      <t>ホイクエン</t>
    </rPh>
    <phoneticPr fontId="10"/>
  </si>
  <si>
    <t>02124</t>
  </si>
  <si>
    <t>アスク南仙台保育園</t>
  </si>
  <si>
    <t>03128</t>
  </si>
  <si>
    <t>岩切どろんこ保育園</t>
    <rPh sb="0" eb="2">
      <t>イワキリ</t>
    </rPh>
    <rPh sb="6" eb="9">
      <t>ホイクエン</t>
    </rPh>
    <phoneticPr fontId="10"/>
  </si>
  <si>
    <t>05115</t>
  </si>
  <si>
    <t>アスク八乙女保育園</t>
  </si>
  <si>
    <t>02125</t>
  </si>
  <si>
    <t>03129</t>
  </si>
  <si>
    <t>榴岡はるかぜ保育園</t>
    <rPh sb="0" eb="2">
      <t>ツツジガオカ</t>
    </rPh>
    <rPh sb="6" eb="9">
      <t>ホイクエン</t>
    </rPh>
    <phoneticPr fontId="10"/>
  </si>
  <si>
    <t>05118</t>
  </si>
  <si>
    <t>コスモス将監保育園</t>
    <rPh sb="4" eb="6">
      <t>ショウゲン</t>
    </rPh>
    <rPh sb="6" eb="9">
      <t>ホイクエン</t>
    </rPh>
    <phoneticPr fontId="10"/>
  </si>
  <si>
    <t>01132</t>
  </si>
  <si>
    <t>通町ハピネス保育園</t>
  </si>
  <si>
    <t>02126</t>
  </si>
  <si>
    <t>クリムスポーツ保育園</t>
    <rPh sb="7" eb="10">
      <t>ホイクエン</t>
    </rPh>
    <phoneticPr fontId="10"/>
  </si>
  <si>
    <t>03130</t>
  </si>
  <si>
    <t>岩切たんぽぽ保育園</t>
    <rPh sb="0" eb="2">
      <t>イワキリ</t>
    </rPh>
    <phoneticPr fontId="29"/>
  </si>
  <si>
    <t>05120</t>
  </si>
  <si>
    <t>仙台いずみの森保育園</t>
  </si>
  <si>
    <t>01133</t>
  </si>
  <si>
    <t>ロリポップクラブマザリーズ電力ビル園</t>
  </si>
  <si>
    <t>02127</t>
  </si>
  <si>
    <t>八木山あおば保育園</t>
    <rPh sb="0" eb="2">
      <t>ヤギ</t>
    </rPh>
    <rPh sb="2" eb="3">
      <t>ヤマ</t>
    </rPh>
    <rPh sb="6" eb="9">
      <t>ホイクエン</t>
    </rPh>
    <phoneticPr fontId="10"/>
  </si>
  <si>
    <t>01134</t>
  </si>
  <si>
    <t>マザーズ・エスパル保育園</t>
  </si>
  <si>
    <t>02128</t>
  </si>
  <si>
    <t>アスク山田かぎとり保育園</t>
    <rPh sb="3" eb="5">
      <t>ヤマダ</t>
    </rPh>
    <rPh sb="9" eb="11">
      <t>ホイク</t>
    </rPh>
    <rPh sb="11" eb="12">
      <t>エン</t>
    </rPh>
    <phoneticPr fontId="10"/>
  </si>
  <si>
    <t>03132</t>
  </si>
  <si>
    <t>パプリカ保育園</t>
  </si>
  <si>
    <t>05123</t>
  </si>
  <si>
    <t>パリス将監西保育園</t>
  </si>
  <si>
    <t>01135</t>
  </si>
  <si>
    <t>朝市センター保育園</t>
  </si>
  <si>
    <t>02129</t>
  </si>
  <si>
    <t>富沢自由の星保育園</t>
  </si>
  <si>
    <t>03141</t>
  </si>
  <si>
    <t>つばめ保育園</t>
  </si>
  <si>
    <t>05124</t>
  </si>
  <si>
    <t>仙台八乙女雲母保育園</t>
  </si>
  <si>
    <t>01138</t>
  </si>
  <si>
    <t>仙台らぴあ保育園</t>
    <rPh sb="0" eb="2">
      <t>センダイ</t>
    </rPh>
    <rPh sb="5" eb="8">
      <t>ホイクエン</t>
    </rPh>
    <phoneticPr fontId="30"/>
  </si>
  <si>
    <t>02130</t>
  </si>
  <si>
    <t>アイグラン保育園長町南</t>
    <phoneticPr fontId="8"/>
  </si>
  <si>
    <t>03142</t>
  </si>
  <si>
    <t>榴岡なないろ保育園</t>
  </si>
  <si>
    <t>05126</t>
  </si>
  <si>
    <t>八乙女らぽむ保育園</t>
  </si>
  <si>
    <t>01139</t>
  </si>
  <si>
    <t>マザーズ・かみすぎ保育園</t>
  </si>
  <si>
    <t>02131</t>
  </si>
  <si>
    <t>鹿野なないろ保育園</t>
  </si>
  <si>
    <t>03145</t>
  </si>
  <si>
    <t>鶴ケ谷はぐくみ保育園</t>
    <rPh sb="0" eb="3">
      <t>ツルガヤ</t>
    </rPh>
    <phoneticPr fontId="22"/>
  </si>
  <si>
    <t>05127</t>
  </si>
  <si>
    <t>紫山いちにいさん保育園</t>
  </si>
  <si>
    <t>01142</t>
  </si>
  <si>
    <t>ファニーハート保育園</t>
    <rPh sb="7" eb="10">
      <t>ホイクエン</t>
    </rPh>
    <phoneticPr fontId="10"/>
  </si>
  <si>
    <t>02132</t>
    <phoneticPr fontId="8"/>
  </si>
  <si>
    <t>富沢アリス保育園</t>
    <rPh sb="0" eb="2">
      <t>トミザワ</t>
    </rPh>
    <phoneticPr fontId="8"/>
  </si>
  <si>
    <t>若林区</t>
    <rPh sb="0" eb="2">
      <t>ワカバヤシ</t>
    </rPh>
    <rPh sb="2" eb="3">
      <t>ク</t>
    </rPh>
    <phoneticPr fontId="13"/>
  </si>
  <si>
    <t>02136</t>
  </si>
  <si>
    <t>ロリポップクラブマザリーズ柳生</t>
    <rPh sb="13" eb="15">
      <t>ヤナギウ</t>
    </rPh>
    <phoneticPr fontId="10"/>
  </si>
  <si>
    <t>04102</t>
  </si>
  <si>
    <t>穀町保育園</t>
  </si>
  <si>
    <t>05131</t>
  </si>
  <si>
    <t>やまとみらい南光台東保育園</t>
  </si>
  <si>
    <t>01146</t>
  </si>
  <si>
    <t>ふれあい保育園</t>
    <rPh sb="4" eb="7">
      <t>ホイクエン</t>
    </rPh>
    <phoneticPr fontId="8"/>
  </si>
  <si>
    <t>02138</t>
  </si>
  <si>
    <t>あすと長町めぐみ保育園</t>
    <rPh sb="3" eb="5">
      <t>ナガマチ</t>
    </rPh>
    <rPh sb="8" eb="11">
      <t>ホイクエン</t>
    </rPh>
    <phoneticPr fontId="30"/>
  </si>
  <si>
    <t>04103</t>
  </si>
  <si>
    <t>能仁保児園</t>
  </si>
  <si>
    <t>05132</t>
  </si>
  <si>
    <t>向陽台はるかぜ保育園</t>
  </si>
  <si>
    <t>宮城総合支所</t>
    <rPh sb="0" eb="2">
      <t>ミヤギ</t>
    </rPh>
    <rPh sb="2" eb="4">
      <t>ソウゴウ</t>
    </rPh>
    <rPh sb="4" eb="6">
      <t>シショ</t>
    </rPh>
    <phoneticPr fontId="13"/>
  </si>
  <si>
    <t>02139</t>
  </si>
  <si>
    <t>仙台元氣保育園</t>
  </si>
  <si>
    <t>05134</t>
  </si>
  <si>
    <t>いずみ保育園</t>
    <phoneticPr fontId="8"/>
  </si>
  <si>
    <t>06101</t>
  </si>
  <si>
    <t>国見ケ丘せんだんの杜保育園</t>
  </si>
  <si>
    <t>02140</t>
  </si>
  <si>
    <t>諏訪ぱれっと保育園</t>
    <rPh sb="0" eb="2">
      <t>スワ</t>
    </rPh>
    <phoneticPr fontId="10"/>
  </si>
  <si>
    <t>06104</t>
  </si>
  <si>
    <t>コスモス錦保育所</t>
  </si>
  <si>
    <t>02143</t>
    <phoneticPr fontId="22"/>
  </si>
  <si>
    <t>YMCA長町保育園</t>
  </si>
  <si>
    <t>04108</t>
  </si>
  <si>
    <t>上飯田くるみ保育園</t>
    <phoneticPr fontId="10"/>
  </si>
  <si>
    <t>06106</t>
  </si>
  <si>
    <t>コスモスひろせ保育園</t>
  </si>
  <si>
    <t>04109</t>
  </si>
  <si>
    <t>やまとまちあから保育園</t>
    <phoneticPr fontId="10"/>
  </si>
  <si>
    <t>06108</t>
  </si>
  <si>
    <t>アスク愛子保育園</t>
  </si>
  <si>
    <t>02155</t>
    <phoneticPr fontId="22"/>
  </si>
  <si>
    <t>NOVAインターナショナルスクール仙台八木山校</t>
    <rPh sb="17" eb="19">
      <t>センダイ</t>
    </rPh>
    <rPh sb="19" eb="22">
      <t>ヤギヤマ</t>
    </rPh>
    <rPh sb="22" eb="23">
      <t>コウ</t>
    </rPh>
    <phoneticPr fontId="10"/>
  </si>
  <si>
    <t>04110</t>
  </si>
  <si>
    <t>ダーナ保育園</t>
    <phoneticPr fontId="10"/>
  </si>
  <si>
    <t>06110</t>
  </si>
  <si>
    <t>あっぷる愛子保育園</t>
  </si>
  <si>
    <t>02156</t>
  </si>
  <si>
    <t>アスイク保育園中田町</t>
    <phoneticPr fontId="8"/>
  </si>
  <si>
    <t>04111</t>
  </si>
  <si>
    <t>あっぷる保育園</t>
    <phoneticPr fontId="10"/>
  </si>
  <si>
    <t>06111</t>
  </si>
  <si>
    <t>第２コスモス錦保育所</t>
  </si>
  <si>
    <t>02157</t>
  </si>
  <si>
    <t>NOVAバイリンガル仙台富沢保育園</t>
    <phoneticPr fontId="8"/>
  </si>
  <si>
    <t>04113</t>
  </si>
  <si>
    <t>マザーズ・サンピア保育園</t>
    <phoneticPr fontId="10"/>
  </si>
  <si>
    <t>06112</t>
  </si>
  <si>
    <t>川前ぱれっと保育園</t>
  </si>
  <si>
    <t>02158</t>
  </si>
  <si>
    <t>もりのなかま保育園四郎丸園もぐもぐ＋</t>
    <phoneticPr fontId="8"/>
  </si>
  <si>
    <t>04114</t>
  </si>
  <si>
    <t>アスクやまとまち保育園</t>
    <phoneticPr fontId="10"/>
  </si>
  <si>
    <t>06114</t>
    <phoneticPr fontId="8"/>
  </si>
  <si>
    <t>南吉成すぎのこ保育園</t>
    <rPh sb="0" eb="1">
      <t>ミナミ</t>
    </rPh>
    <rPh sb="1" eb="3">
      <t>ヨシナリ</t>
    </rPh>
    <phoneticPr fontId="10"/>
  </si>
  <si>
    <t>認定こども園</t>
    <rPh sb="0" eb="2">
      <t>ニンテイ</t>
    </rPh>
    <rPh sb="5" eb="6">
      <t>エン</t>
    </rPh>
    <phoneticPr fontId="22"/>
  </si>
  <si>
    <t>71109</t>
    <phoneticPr fontId="32"/>
  </si>
  <si>
    <t>71110</t>
    <phoneticPr fontId="32"/>
  </si>
  <si>
    <t>71210</t>
    <phoneticPr fontId="32"/>
  </si>
  <si>
    <t>71211</t>
    <phoneticPr fontId="32"/>
  </si>
  <si>
    <t>71306</t>
    <phoneticPr fontId="32"/>
  </si>
  <si>
    <t>71509</t>
    <phoneticPr fontId="32"/>
  </si>
  <si>
    <t>71510</t>
    <phoneticPr fontId="32"/>
  </si>
  <si>
    <t>71511</t>
    <phoneticPr fontId="10"/>
  </si>
  <si>
    <t>71512</t>
    <phoneticPr fontId="32"/>
  </si>
  <si>
    <t>71513</t>
    <phoneticPr fontId="32"/>
  </si>
  <si>
    <t>71615</t>
    <phoneticPr fontId="32"/>
  </si>
  <si>
    <t>71616</t>
    <phoneticPr fontId="32"/>
  </si>
  <si>
    <t>72503</t>
    <phoneticPr fontId="10"/>
  </si>
  <si>
    <t>72504</t>
  </si>
  <si>
    <t>72505</t>
  </si>
  <si>
    <t>72506</t>
  </si>
  <si>
    <t>73101</t>
    <phoneticPr fontId="32"/>
  </si>
  <si>
    <t>73203</t>
    <phoneticPr fontId="32"/>
  </si>
  <si>
    <t>73204</t>
    <phoneticPr fontId="32"/>
  </si>
  <si>
    <t>73205</t>
    <phoneticPr fontId="32"/>
  </si>
  <si>
    <t>73303</t>
    <phoneticPr fontId="32"/>
  </si>
  <si>
    <t>73304</t>
  </si>
  <si>
    <t>73305</t>
  </si>
  <si>
    <t>73306</t>
  </si>
  <si>
    <t>73307</t>
  </si>
  <si>
    <t>73402</t>
    <phoneticPr fontId="32"/>
  </si>
  <si>
    <t>73403</t>
  </si>
  <si>
    <t>73404</t>
  </si>
  <si>
    <t>73502</t>
    <phoneticPr fontId="10"/>
  </si>
  <si>
    <t>73503</t>
    <phoneticPr fontId="10"/>
  </si>
  <si>
    <t>73601</t>
    <phoneticPr fontId="32"/>
  </si>
  <si>
    <t>家庭的保育事業</t>
    <rPh sb="0" eb="7">
      <t>カテイテキホイクジギョウ</t>
    </rPh>
    <phoneticPr fontId="22"/>
  </si>
  <si>
    <t>太白区</t>
    <rPh sb="0" eb="2">
      <t>タイハク</t>
    </rPh>
    <rPh sb="2" eb="3">
      <t>ク</t>
    </rPh>
    <phoneticPr fontId="13"/>
  </si>
  <si>
    <t>41102</t>
  </si>
  <si>
    <t>石川　信子</t>
    <rPh sb="0" eb="2">
      <t>イシカワ</t>
    </rPh>
    <rPh sb="3" eb="5">
      <t>ノブコ</t>
    </rPh>
    <phoneticPr fontId="34"/>
  </si>
  <si>
    <t>41403</t>
  </si>
  <si>
    <t>菊地　美夏</t>
    <rPh sb="0" eb="2">
      <t>キクチ</t>
    </rPh>
    <rPh sb="3" eb="5">
      <t>ミカ</t>
    </rPh>
    <phoneticPr fontId="34"/>
  </si>
  <si>
    <t>41502</t>
  </si>
  <si>
    <t>佐藤　恵美子</t>
    <rPh sb="0" eb="2">
      <t>サトウ</t>
    </rPh>
    <rPh sb="3" eb="6">
      <t>エミコ</t>
    </rPh>
    <phoneticPr fontId="34"/>
  </si>
  <si>
    <t>41103</t>
  </si>
  <si>
    <t>東海林　美代子</t>
    <rPh sb="0" eb="3">
      <t>ショウジ</t>
    </rPh>
    <rPh sb="4" eb="7">
      <t>ミ　ヨ　コ</t>
    </rPh>
    <phoneticPr fontId="34"/>
  </si>
  <si>
    <t>41204</t>
  </si>
  <si>
    <t>鈴木　史子</t>
    <rPh sb="0" eb="5">
      <t>スズキ　      フミ    コ</t>
    </rPh>
    <phoneticPr fontId="34"/>
  </si>
  <si>
    <t>41405</t>
  </si>
  <si>
    <t>戸田　由美</t>
    <rPh sb="0" eb="2">
      <t>トダ</t>
    </rPh>
    <rPh sb="3" eb="5">
      <t>ユミ</t>
    </rPh>
    <phoneticPr fontId="34"/>
  </si>
  <si>
    <t>41503</t>
  </si>
  <si>
    <t>伊藤　由美子</t>
    <rPh sb="0" eb="2">
      <t>イトウ</t>
    </rPh>
    <rPh sb="3" eb="6">
      <t>ユミコ</t>
    </rPh>
    <phoneticPr fontId="34"/>
  </si>
  <si>
    <t>41107</t>
  </si>
  <si>
    <t>木村　和子</t>
    <rPh sb="0" eb="2">
      <t>キ　ムラ</t>
    </rPh>
    <rPh sb="3" eb="5">
      <t>カズコ</t>
    </rPh>
    <phoneticPr fontId="34"/>
  </si>
  <si>
    <t>41205</t>
  </si>
  <si>
    <t>仲　　恵美</t>
    <rPh sb="0" eb="1">
      <t>ナカ</t>
    </rPh>
    <rPh sb="3" eb="5">
      <t>エミ</t>
    </rPh>
    <phoneticPr fontId="34"/>
  </si>
  <si>
    <t>41407</t>
  </si>
  <si>
    <t>矢澤　要子</t>
    <rPh sb="0" eb="2">
      <t>ヤザワ</t>
    </rPh>
    <rPh sb="3" eb="4">
      <t>ヨウ</t>
    </rPh>
    <rPh sb="4" eb="5">
      <t>コ</t>
    </rPh>
    <phoneticPr fontId="34"/>
  </si>
  <si>
    <t>41505</t>
  </si>
  <si>
    <t>宇佐美　恵子</t>
    <rPh sb="0" eb="3">
      <t>ウサミ</t>
    </rPh>
    <rPh sb="4" eb="6">
      <t>ケイコ</t>
    </rPh>
    <phoneticPr fontId="34"/>
  </si>
  <si>
    <t>41109</t>
  </si>
  <si>
    <t>41408</t>
  </si>
  <si>
    <t>星野　和枝</t>
    <rPh sb="0" eb="2">
      <t>ホシノ</t>
    </rPh>
    <rPh sb="3" eb="5">
      <t>カズエ</t>
    </rPh>
    <phoneticPr fontId="34"/>
  </si>
  <si>
    <t>41506</t>
  </si>
  <si>
    <t>多田　直美</t>
    <rPh sb="0" eb="2">
      <t>タダ</t>
    </rPh>
    <rPh sb="3" eb="5">
      <t>ナオミ</t>
    </rPh>
    <phoneticPr fontId="34"/>
  </si>
  <si>
    <t>41110</t>
  </si>
  <si>
    <t>佐藤　弘美</t>
    <rPh sb="0" eb="2">
      <t>サトウ</t>
    </rPh>
    <rPh sb="3" eb="5">
      <t>ヒロミ</t>
    </rPh>
    <phoneticPr fontId="34"/>
  </si>
  <si>
    <t>41302</t>
  </si>
  <si>
    <t>齋藤　眞弓</t>
    <rPh sb="0" eb="2">
      <t>サイトウ</t>
    </rPh>
    <rPh sb="3" eb="5">
      <t>マユミ</t>
    </rPh>
    <phoneticPr fontId="34"/>
  </si>
  <si>
    <t>41409</t>
  </si>
  <si>
    <t>鎌田　優子</t>
    <rPh sb="0" eb="2">
      <t>カマタ</t>
    </rPh>
    <rPh sb="3" eb="5">
      <t>ユウコ</t>
    </rPh>
    <phoneticPr fontId="34"/>
  </si>
  <si>
    <t>41512</t>
  </si>
  <si>
    <t>小林　希</t>
    <rPh sb="0" eb="2">
      <t>コバヤシ</t>
    </rPh>
    <rPh sb="3" eb="4">
      <t>ノゾミ</t>
    </rPh>
    <phoneticPr fontId="34"/>
  </si>
  <si>
    <t>41112</t>
  </si>
  <si>
    <t>野村　薫</t>
    <rPh sb="0" eb="2">
      <t>ノムラ</t>
    </rPh>
    <rPh sb="3" eb="4">
      <t>カオル</t>
    </rPh>
    <phoneticPr fontId="34"/>
  </si>
  <si>
    <t>41303</t>
  </si>
  <si>
    <t>菊地　恵子</t>
    <rPh sb="0" eb="2">
      <t>キクチ</t>
    </rPh>
    <rPh sb="3" eb="5">
      <t>ケイコ</t>
    </rPh>
    <phoneticPr fontId="34"/>
  </si>
  <si>
    <t>41410</t>
  </si>
  <si>
    <t>佐藤　勇介</t>
    <rPh sb="0" eb="2">
      <t>サトウ</t>
    </rPh>
    <rPh sb="3" eb="5">
      <t>ユウスケ</t>
    </rPh>
    <phoneticPr fontId="34"/>
  </si>
  <si>
    <t>41514</t>
  </si>
  <si>
    <t>及川　文子</t>
    <rPh sb="0" eb="1">
      <t>オイカワ　　　アヤコ</t>
    </rPh>
    <phoneticPr fontId="34"/>
  </si>
  <si>
    <t>41114</t>
  </si>
  <si>
    <t>小出　美知子</t>
    <rPh sb="0" eb="2">
      <t>コイデ</t>
    </rPh>
    <rPh sb="3" eb="6">
      <t>ミチコ</t>
    </rPh>
    <phoneticPr fontId="34"/>
  </si>
  <si>
    <t>41307</t>
  </si>
  <si>
    <t>佐藤　豊子</t>
    <rPh sb="0" eb="2">
      <t>サトウ</t>
    </rPh>
    <rPh sb="3" eb="5">
      <t>トヨコ</t>
    </rPh>
    <phoneticPr fontId="34"/>
  </si>
  <si>
    <t>41411</t>
  </si>
  <si>
    <t>飛内　侑里</t>
    <rPh sb="0" eb="2">
      <t>トビナイ</t>
    </rPh>
    <rPh sb="3" eb="5">
      <t>ユウリ</t>
    </rPh>
    <phoneticPr fontId="34"/>
  </si>
  <si>
    <t>青葉区・宮城総合支所</t>
    <rPh sb="0" eb="3">
      <t>アオバク</t>
    </rPh>
    <rPh sb="4" eb="6">
      <t>ミヤギ</t>
    </rPh>
    <rPh sb="6" eb="8">
      <t>ソウゴウ</t>
    </rPh>
    <rPh sb="8" eb="10">
      <t>シショ</t>
    </rPh>
    <phoneticPr fontId="13"/>
  </si>
  <si>
    <t>41412</t>
  </si>
  <si>
    <t>齊藤　あゆみ</t>
    <rPh sb="0" eb="2">
      <t>サイトウ</t>
    </rPh>
    <phoneticPr fontId="34"/>
  </si>
  <si>
    <t>41517</t>
  </si>
  <si>
    <t>鈴木　明子</t>
    <rPh sb="0" eb="2">
      <t>スズキ</t>
    </rPh>
    <rPh sb="3" eb="5">
      <t>アキコ</t>
    </rPh>
    <phoneticPr fontId="34"/>
  </si>
  <si>
    <t>41601</t>
  </si>
  <si>
    <t>久光　久美子</t>
    <rPh sb="0" eb="2">
      <t>ヒサミツ</t>
    </rPh>
    <rPh sb="3" eb="6">
      <t>　ク　ミ　　コ</t>
    </rPh>
    <phoneticPr fontId="34"/>
  </si>
  <si>
    <t>41413</t>
  </si>
  <si>
    <t>藤垣　祐子</t>
    <rPh sb="0" eb="2">
      <t>フジガキ</t>
    </rPh>
    <rPh sb="3" eb="5">
      <t>ユウコ</t>
    </rPh>
    <phoneticPr fontId="34"/>
  </si>
  <si>
    <t>41518</t>
  </si>
  <si>
    <t>志小田　舞子</t>
    <rPh sb="0" eb="3">
      <t>シコダ</t>
    </rPh>
    <rPh sb="4" eb="6">
      <t>マイコ</t>
    </rPh>
    <phoneticPr fontId="34"/>
  </si>
  <si>
    <t>41604</t>
  </si>
  <si>
    <t>佐藤　礼子</t>
    <rPh sb="0" eb="2">
      <t>サトウ</t>
    </rPh>
    <rPh sb="3" eb="5">
      <t>レイコ</t>
    </rPh>
    <phoneticPr fontId="34"/>
  </si>
  <si>
    <t>41414</t>
  </si>
  <si>
    <t>石山　立身</t>
    <rPh sb="0" eb="2">
      <t>イシヤマ</t>
    </rPh>
    <rPh sb="3" eb="4">
      <t>タ</t>
    </rPh>
    <rPh sb="4" eb="5">
      <t>ミ</t>
    </rPh>
    <phoneticPr fontId="34"/>
  </si>
  <si>
    <t>41519</t>
  </si>
  <si>
    <t>村田　寿恵</t>
    <rPh sb="0" eb="2">
      <t>ムラタ</t>
    </rPh>
    <rPh sb="3" eb="5">
      <t>ヒサエ</t>
    </rPh>
    <phoneticPr fontId="34"/>
  </si>
  <si>
    <t>41605</t>
  </si>
  <si>
    <t>佐藤　かおり</t>
    <rPh sb="0" eb="2">
      <t>サトウ</t>
    </rPh>
    <phoneticPr fontId="34"/>
  </si>
  <si>
    <t>41415</t>
  </si>
  <si>
    <t>髙橋　加奈</t>
    <rPh sb="0" eb="2">
      <t>タカハシ</t>
    </rPh>
    <rPh sb="3" eb="5">
      <t>カナ</t>
    </rPh>
    <phoneticPr fontId="34"/>
  </si>
  <si>
    <t>41520</t>
  </si>
  <si>
    <t>伊藤　美樹</t>
    <rPh sb="0" eb="2">
      <t>イトウ</t>
    </rPh>
    <rPh sb="3" eb="5">
      <t>ミキ</t>
    </rPh>
    <phoneticPr fontId="34"/>
  </si>
  <si>
    <t>41606</t>
  </si>
  <si>
    <t>佐藤　久美子</t>
    <rPh sb="0" eb="2">
      <t>サトウ</t>
    </rPh>
    <rPh sb="3" eb="6">
      <t>クミコ</t>
    </rPh>
    <phoneticPr fontId="34"/>
  </si>
  <si>
    <t>41607</t>
  </si>
  <si>
    <t>五十嵐　綾芳</t>
    <rPh sb="0" eb="3">
      <t>イガラシ</t>
    </rPh>
    <rPh sb="4" eb="5">
      <t>アヤ</t>
    </rPh>
    <rPh sb="5" eb="6">
      <t>ホウ</t>
    </rPh>
    <phoneticPr fontId="8"/>
  </si>
  <si>
    <t>小規模Ａ型　青葉区</t>
    <rPh sb="0" eb="3">
      <t>ショウキボ</t>
    </rPh>
    <rPh sb="4" eb="5">
      <t>ガタ</t>
    </rPh>
    <rPh sb="6" eb="9">
      <t>アオバク</t>
    </rPh>
    <phoneticPr fontId="22"/>
  </si>
  <si>
    <t>小規模Ａ型　宮城野区</t>
    <rPh sb="0" eb="3">
      <t>ショウキボ</t>
    </rPh>
    <rPh sb="4" eb="5">
      <t>ガタ</t>
    </rPh>
    <rPh sb="6" eb="10">
      <t>ミヤギノク</t>
    </rPh>
    <phoneticPr fontId="22"/>
  </si>
  <si>
    <t>小規模Ａ型　太白区</t>
    <rPh sb="0" eb="3">
      <t>ショウキボ</t>
    </rPh>
    <rPh sb="4" eb="5">
      <t>ガタ</t>
    </rPh>
    <rPh sb="6" eb="9">
      <t>タイハクク</t>
    </rPh>
    <phoneticPr fontId="22"/>
  </si>
  <si>
    <t>小規模Ｂ型</t>
    <rPh sb="0" eb="3">
      <t>ショウキボ</t>
    </rPh>
    <rPh sb="4" eb="5">
      <t>ガタ</t>
    </rPh>
    <phoneticPr fontId="22"/>
  </si>
  <si>
    <t>にじいろ保育園</t>
  </si>
  <si>
    <t>31202</t>
  </si>
  <si>
    <t>ブルーベリーズ保育園</t>
  </si>
  <si>
    <t>31401</t>
  </si>
  <si>
    <t>とみざわ保育園</t>
  </si>
  <si>
    <t>32103</t>
  </si>
  <si>
    <t>キッズガーデン・グランママ</t>
  </si>
  <si>
    <t>31103</t>
  </si>
  <si>
    <t>ニチイキッズ仙台くろまつ保育園</t>
  </si>
  <si>
    <t>31203</t>
  </si>
  <si>
    <t>ぼだい保育園</t>
  </si>
  <si>
    <t>31402</t>
  </si>
  <si>
    <t>ぴっころきっず長町南</t>
  </si>
  <si>
    <t>32105</t>
  </si>
  <si>
    <t>31104</t>
  </si>
  <si>
    <t>パティ保育園</t>
  </si>
  <si>
    <t>31204</t>
  </si>
  <si>
    <t>もりのなかま保育園宮城野園</t>
  </si>
  <si>
    <t>31403</t>
  </si>
  <si>
    <t>もりのなかま保育園　南仙台園</t>
  </si>
  <si>
    <t>32109</t>
  </si>
  <si>
    <t>ひよこ保育園</t>
  </si>
  <si>
    <t>31105</t>
  </si>
  <si>
    <t>ＷＡＣまごころ保育園</t>
  </si>
  <si>
    <t>31205</t>
  </si>
  <si>
    <t>ハニー保育園</t>
  </si>
  <si>
    <t>31404</t>
  </si>
  <si>
    <t>スクルドエンジェル保育園仙台長町園</t>
  </si>
  <si>
    <t>32112</t>
  </si>
  <si>
    <t>まんまる保育園</t>
  </si>
  <si>
    <t>31106</t>
  </si>
  <si>
    <t>おうち保育園こうとう台</t>
  </si>
  <si>
    <t>31206</t>
  </si>
  <si>
    <t>スクルドエンジェル保育園仙台宮城野原園</t>
  </si>
  <si>
    <t>31405</t>
  </si>
  <si>
    <t>星の子保育園</t>
  </si>
  <si>
    <t>32203</t>
  </si>
  <si>
    <t>保育園ソレイユ</t>
  </si>
  <si>
    <t>31108</t>
  </si>
  <si>
    <t>おひさま原っぱ保育園</t>
  </si>
  <si>
    <t>31207</t>
  </si>
  <si>
    <t>ちゃいるどらんど岩切駅前保育園</t>
  </si>
  <si>
    <t>31407</t>
  </si>
  <si>
    <t>バンビのおうち保育園</t>
  </si>
  <si>
    <t>32205</t>
  </si>
  <si>
    <t>にこにこハウス</t>
  </si>
  <si>
    <t>31109</t>
  </si>
  <si>
    <t>おうち保育園木町どおり</t>
  </si>
  <si>
    <t>31210</t>
  </si>
  <si>
    <t>しらとり保育園</t>
  </si>
  <si>
    <t>31408</t>
  </si>
  <si>
    <t>アテナ保育園</t>
  </si>
  <si>
    <t>ぽっかぽか彩保育園</t>
    <phoneticPr fontId="22"/>
  </si>
  <si>
    <t>31110</t>
  </si>
  <si>
    <t>小規模保育事業所ココカラ荒巻</t>
  </si>
  <si>
    <t>31409</t>
  </si>
  <si>
    <t>砂押こころ保育園</t>
  </si>
  <si>
    <t>32306</t>
  </si>
  <si>
    <t>KIDS-Kan</t>
    <phoneticPr fontId="22"/>
  </si>
  <si>
    <t>31212</t>
  </si>
  <si>
    <t>さくらんぼ保育園</t>
  </si>
  <si>
    <t>31410</t>
  </si>
  <si>
    <t>時のかけはし保育園</t>
  </si>
  <si>
    <t>32402</t>
  </si>
  <si>
    <t>太白だんだん保育園</t>
  </si>
  <si>
    <t>31112</t>
  </si>
  <si>
    <t>かみすぎさくら保育園</t>
  </si>
  <si>
    <t>31214</t>
  </si>
  <si>
    <t>キッズフィールド新田東園</t>
  </si>
  <si>
    <t>31411</t>
  </si>
  <si>
    <t>おおぞら保育園</t>
  </si>
  <si>
    <t>32505</t>
  </si>
  <si>
    <t>小羊園</t>
  </si>
  <si>
    <t>31113</t>
  </si>
  <si>
    <t>すまいる立町保育園</t>
  </si>
  <si>
    <t>31215</t>
  </si>
  <si>
    <t>つつじがおか保育園</t>
  </si>
  <si>
    <t>31412</t>
  </si>
  <si>
    <t>袋原ちびっこひろば保育園</t>
  </si>
  <si>
    <t>32507</t>
  </si>
  <si>
    <t>パパママ保育園</t>
  </si>
  <si>
    <t>31114</t>
  </si>
  <si>
    <t>ぷりえ～る保育園あらまき</t>
  </si>
  <si>
    <t>31216</t>
  </si>
  <si>
    <t>ペンギンナーサリースクールせんだい</t>
  </si>
  <si>
    <t>31413</t>
  </si>
  <si>
    <t>こぶたの城おおのだ保育園</t>
  </si>
  <si>
    <t>32603</t>
  </si>
  <si>
    <t>愛子つぼみ保育園</t>
  </si>
  <si>
    <t>31115</t>
  </si>
  <si>
    <t>31414</t>
  </si>
  <si>
    <t>杜のぽかぽか保育園</t>
  </si>
  <si>
    <t>31116</t>
  </si>
  <si>
    <t>北・杜のみらい保育園</t>
  </si>
  <si>
    <t>31220</t>
  </si>
  <si>
    <t>ハピネス保育園中野栄</t>
    <rPh sb="4" eb="7">
      <t>ホイクエン</t>
    </rPh>
    <rPh sb="7" eb="10">
      <t>ナカノサカエ</t>
    </rPh>
    <phoneticPr fontId="22"/>
  </si>
  <si>
    <t>31415</t>
  </si>
  <si>
    <t>富沢こころ保育園</t>
  </si>
  <si>
    <t>33101</t>
  </si>
  <si>
    <t>吉田　一美・皆川　舞</t>
    <rPh sb="0" eb="2">
      <t>ヨシダ</t>
    </rPh>
    <rPh sb="3" eb="5">
      <t>ヒトミ</t>
    </rPh>
    <rPh sb="6" eb="8">
      <t>ミナカワ</t>
    </rPh>
    <rPh sb="9" eb="10">
      <t>マイ</t>
    </rPh>
    <phoneticPr fontId="34"/>
  </si>
  <si>
    <t>31117</t>
  </si>
  <si>
    <t>青葉・杜のみらい保育園</t>
  </si>
  <si>
    <t>31221</t>
  </si>
  <si>
    <t>苦竹ナーサリー</t>
    <rPh sb="0" eb="2">
      <t>ニガタケ</t>
    </rPh>
    <phoneticPr fontId="22"/>
  </si>
  <si>
    <t>31416</t>
  </si>
  <si>
    <t>大野田こころ保育園</t>
  </si>
  <si>
    <t>33102</t>
  </si>
  <si>
    <t>高橋　真由美・鈴木　めぐみ</t>
    <rPh sb="0" eb="2">
      <t>タカハシ</t>
    </rPh>
    <rPh sb="3" eb="6">
      <t>マユミ</t>
    </rPh>
    <phoneticPr fontId="34"/>
  </si>
  <si>
    <t>31118</t>
  </si>
  <si>
    <t>共同保育所ちろりん村</t>
  </si>
  <si>
    <t>31222</t>
  </si>
  <si>
    <t>パリス榴岡保育園</t>
  </si>
  <si>
    <t>31417</t>
  </si>
  <si>
    <t>恵和町いちにいさん保育園</t>
  </si>
  <si>
    <t>33103</t>
  </si>
  <si>
    <t>川村　隆・川村　真紀</t>
    <rPh sb="0" eb="2">
      <t>カワムラ</t>
    </rPh>
    <rPh sb="3" eb="4">
      <t>タカシ</t>
    </rPh>
    <rPh sb="5" eb="7">
      <t>カワムラ</t>
    </rPh>
    <rPh sb="8" eb="10">
      <t>マキ</t>
    </rPh>
    <phoneticPr fontId="34"/>
  </si>
  <si>
    <t>31119</t>
  </si>
  <si>
    <t>きまちこころ保育園</t>
  </si>
  <si>
    <t>31223</t>
  </si>
  <si>
    <t>31418</t>
  </si>
  <si>
    <t>りありのきっず仙台郡山</t>
    <rPh sb="9" eb="11">
      <t>コオリヤマ</t>
    </rPh>
    <phoneticPr fontId="8"/>
  </si>
  <si>
    <t>33202</t>
  </si>
  <si>
    <t>遊佐　ひろ子・畠山　祐子</t>
    <rPh sb="0" eb="2">
      <t>ユサ</t>
    </rPh>
    <rPh sb="5" eb="6">
      <t>コ</t>
    </rPh>
    <phoneticPr fontId="34"/>
  </si>
  <si>
    <t>31120</t>
  </si>
  <si>
    <t>こどもの家エミール</t>
  </si>
  <si>
    <t>31224</t>
  </si>
  <si>
    <t>31419</t>
  </si>
  <si>
    <t>キッズフィールド富沢園</t>
  </si>
  <si>
    <t>33301</t>
  </si>
  <si>
    <t>岸　麻記子・天間　千栄子</t>
    <rPh sb="0" eb="1">
      <t>キシ</t>
    </rPh>
    <rPh sb="2" eb="5">
      <t>マキコ</t>
    </rPh>
    <rPh sb="6" eb="7">
      <t>テン</t>
    </rPh>
    <rPh sb="7" eb="8">
      <t>マ</t>
    </rPh>
    <rPh sb="9" eb="12">
      <t>チエコ</t>
    </rPh>
    <phoneticPr fontId="34"/>
  </si>
  <si>
    <t>31121</t>
  </si>
  <si>
    <t>朝市っ子保育園</t>
  </si>
  <si>
    <t>小規模Ａ型　若林区</t>
    <rPh sb="0" eb="3">
      <t>ショウキボ</t>
    </rPh>
    <rPh sb="4" eb="5">
      <t>ガタ</t>
    </rPh>
    <rPh sb="6" eb="9">
      <t>ワカバヤシク</t>
    </rPh>
    <phoneticPr fontId="22"/>
  </si>
  <si>
    <t>31420</t>
  </si>
  <si>
    <t>33302</t>
  </si>
  <si>
    <t>菅野　淳・菅野　美紀</t>
    <rPh sb="0" eb="2">
      <t>カンノ</t>
    </rPh>
    <rPh sb="3" eb="4">
      <t>アツシ</t>
    </rPh>
    <rPh sb="5" eb="7">
      <t>カンノ</t>
    </rPh>
    <rPh sb="8" eb="10">
      <t>ミキ</t>
    </rPh>
    <phoneticPr fontId="34"/>
  </si>
  <si>
    <t>31122</t>
  </si>
  <si>
    <t>かみすぎさくら第2保育園</t>
  </si>
  <si>
    <t>31301</t>
  </si>
  <si>
    <t>保育ルーム　きらきら</t>
  </si>
  <si>
    <t>31421</t>
  </si>
  <si>
    <t>バイリンガル保育園八木山</t>
  </si>
  <si>
    <t>33401</t>
  </si>
  <si>
    <t>小野　敬子・酒井　リエ子</t>
    <rPh sb="0" eb="2">
      <t>オノ</t>
    </rPh>
    <rPh sb="3" eb="5">
      <t>ケイコ</t>
    </rPh>
    <rPh sb="6" eb="8">
      <t>サカイ</t>
    </rPh>
    <rPh sb="11" eb="12">
      <t>コ</t>
    </rPh>
    <phoneticPr fontId="34"/>
  </si>
  <si>
    <t>31123</t>
  </si>
  <si>
    <t>さくらっこ保育園</t>
  </si>
  <si>
    <t>31302</t>
  </si>
  <si>
    <t>カール大和町ナーサリー</t>
  </si>
  <si>
    <t>31422</t>
  </si>
  <si>
    <t>ビックママランドあすと長町園</t>
  </si>
  <si>
    <t>31124</t>
  </si>
  <si>
    <t>31303</t>
  </si>
  <si>
    <t>小規模保育事業所ココカラ五橋</t>
  </si>
  <si>
    <t>31423</t>
  </si>
  <si>
    <t>長町南こころ保育園</t>
  </si>
  <si>
    <t>31125</t>
  </si>
  <si>
    <t>たっこの家</t>
  </si>
  <si>
    <t>31305</t>
  </si>
  <si>
    <t>すまいる新寺保育園</t>
  </si>
  <si>
    <t>31424</t>
  </si>
  <si>
    <t>太陽と大地の長町南保育園</t>
  </si>
  <si>
    <t>31126</t>
  </si>
  <si>
    <t>愛児園</t>
  </si>
  <si>
    <t>31306</t>
  </si>
  <si>
    <t>ろりぽっぷ小規模保育園おほしさま館</t>
  </si>
  <si>
    <t>小規模Ａ型　泉区・宮総</t>
    <rPh sb="0" eb="3">
      <t>ショウキボ</t>
    </rPh>
    <rPh sb="4" eb="5">
      <t>ガタ</t>
    </rPh>
    <rPh sb="6" eb="7">
      <t>イズミ</t>
    </rPh>
    <rPh sb="7" eb="8">
      <t>ク</t>
    </rPh>
    <rPh sb="9" eb="10">
      <t>ミヤ</t>
    </rPh>
    <rPh sb="10" eb="11">
      <t>ソウ</t>
    </rPh>
    <phoneticPr fontId="22"/>
  </si>
  <si>
    <t>31127</t>
  </si>
  <si>
    <t>カール高松ナーサリー</t>
  </si>
  <si>
    <t>31307</t>
  </si>
  <si>
    <t>ちびっこひろば保育園</t>
  </si>
  <si>
    <t>31503</t>
  </si>
  <si>
    <t>サン・キッズ保育園</t>
  </si>
  <si>
    <t>31128</t>
  </si>
  <si>
    <t>カールリトルプリスクール</t>
  </si>
  <si>
    <t>31308</t>
  </si>
  <si>
    <t>カール荒井ナーサリー</t>
  </si>
  <si>
    <t>31505</t>
  </si>
  <si>
    <t>やまとみらい八乙女保育園</t>
  </si>
  <si>
    <t>31129</t>
  </si>
  <si>
    <t>31309</t>
  </si>
  <si>
    <t>バイリンガル保育園なないろの里</t>
  </si>
  <si>
    <t>31506</t>
  </si>
  <si>
    <t>31310</t>
  </si>
  <si>
    <t>ちゃいるどらんど六丁の目南保育園</t>
  </si>
  <si>
    <t>31507</t>
  </si>
  <si>
    <t>リコリコ保育園</t>
  </si>
  <si>
    <t>31311</t>
  </si>
  <si>
    <t>空飛ぶくぢら保育所</t>
  </si>
  <si>
    <t>31508</t>
  </si>
  <si>
    <t>森のプーさん保育園</t>
  </si>
  <si>
    <t>31312</t>
  </si>
  <si>
    <t>ろりぽっぷ第2小規模保育園おひさま館</t>
  </si>
  <si>
    <t>31510</t>
  </si>
  <si>
    <t>ハピネス保育園南光台東</t>
  </si>
  <si>
    <t>31313</t>
  </si>
  <si>
    <t>グレース保育園</t>
  </si>
  <si>
    <t>31511</t>
  </si>
  <si>
    <t>31314</t>
  </si>
  <si>
    <t>六丁の目保育園中町園</t>
  </si>
  <si>
    <t>31512</t>
  </si>
  <si>
    <t>泉中央さんさん保育室</t>
  </si>
  <si>
    <t>31316</t>
  </si>
  <si>
    <t>アスイク保育園　薬師堂前</t>
  </si>
  <si>
    <t>31516</t>
  </si>
  <si>
    <t>第2紫山いちにいさん保育園</t>
    <phoneticPr fontId="22"/>
  </si>
  <si>
    <t>31517</t>
  </si>
  <si>
    <t>泉ヶ丘保育園</t>
  </si>
  <si>
    <t>31603</t>
  </si>
  <si>
    <t>栗生ひよこ園</t>
  </si>
  <si>
    <t>31604</t>
  </si>
  <si>
    <t>おひさま保育園　</t>
  </si>
  <si>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22"/>
  </si>
  <si>
    <t>幼稚園</t>
    <rPh sb="0" eb="3">
      <t>ヨウチエン</t>
    </rPh>
    <phoneticPr fontId="22"/>
  </si>
  <si>
    <t>Ａ型</t>
    <rPh sb="1" eb="2">
      <t>ガタ</t>
    </rPh>
    <phoneticPr fontId="13"/>
  </si>
  <si>
    <t>61103</t>
  </si>
  <si>
    <t>ワタキュー保育園北四番丁園</t>
    <rPh sb="5" eb="8">
      <t>ホイクエン</t>
    </rPh>
    <rPh sb="8" eb="12">
      <t>キタヨバンチョウ</t>
    </rPh>
    <rPh sb="12" eb="13">
      <t>エン</t>
    </rPh>
    <phoneticPr fontId="18"/>
  </si>
  <si>
    <t>61104</t>
  </si>
  <si>
    <t>ビックママランド支倉園</t>
    <rPh sb="8" eb="10">
      <t>ハセクラ</t>
    </rPh>
    <rPh sb="10" eb="11">
      <t>エン</t>
    </rPh>
    <phoneticPr fontId="18"/>
  </si>
  <si>
    <t>61105</t>
  </si>
  <si>
    <t>わくわくモリモリ保育所</t>
    <rPh sb="8" eb="10">
      <t>ホイク</t>
    </rPh>
    <rPh sb="10" eb="11">
      <t>ショ</t>
    </rPh>
    <phoneticPr fontId="18"/>
  </si>
  <si>
    <t>61107</t>
  </si>
  <si>
    <t>りありのきっず仙台錦町公園</t>
    <rPh sb="7" eb="9">
      <t>センダイ</t>
    </rPh>
    <rPh sb="9" eb="11">
      <t>ニシキマチ</t>
    </rPh>
    <rPh sb="11" eb="13">
      <t>コウエン</t>
    </rPh>
    <phoneticPr fontId="18"/>
  </si>
  <si>
    <t>61401</t>
  </si>
  <si>
    <t>あすと長町保育所</t>
    <rPh sb="3" eb="5">
      <t>ナガマチ</t>
    </rPh>
    <rPh sb="5" eb="7">
      <t>ホイク</t>
    </rPh>
    <rPh sb="7" eb="8">
      <t>ショ</t>
    </rPh>
    <phoneticPr fontId="18"/>
  </si>
  <si>
    <t>61402</t>
  </si>
  <si>
    <t>りっきーぱーく保育園あすと長町</t>
    <rPh sb="7" eb="10">
      <t>ホイクエン</t>
    </rPh>
    <rPh sb="13" eb="15">
      <t>ナガマチ</t>
    </rPh>
    <phoneticPr fontId="18"/>
  </si>
  <si>
    <t>61501</t>
  </si>
  <si>
    <t>もりのひろば保育園</t>
    <rPh sb="6" eb="9">
      <t>ホイクエン</t>
    </rPh>
    <phoneticPr fontId="18"/>
  </si>
  <si>
    <t>Ｂ型</t>
    <rPh sb="1" eb="2">
      <t>ガタ</t>
    </rPh>
    <phoneticPr fontId="13"/>
  </si>
  <si>
    <t>62101</t>
  </si>
  <si>
    <t>ヤクルト二日町つばめ保育園</t>
    <rPh sb="4" eb="7">
      <t>フツカマチ</t>
    </rPh>
    <rPh sb="10" eb="13">
      <t>ホイクエン</t>
    </rPh>
    <phoneticPr fontId="18"/>
  </si>
  <si>
    <t>62501</t>
  </si>
  <si>
    <t>きらきら保育園</t>
    <rPh sb="4" eb="7">
      <t>ホイクエン</t>
    </rPh>
    <phoneticPr fontId="18"/>
  </si>
  <si>
    <t>62601</t>
  </si>
  <si>
    <t>ヤクルトあやしつばめ保育園</t>
    <rPh sb="10" eb="13">
      <t>ホイクエン</t>
    </rPh>
    <phoneticPr fontId="18"/>
  </si>
  <si>
    <t>保育所型</t>
    <rPh sb="0" eb="2">
      <t>ホイク</t>
    </rPh>
    <rPh sb="2" eb="3">
      <t>ショ</t>
    </rPh>
    <rPh sb="3" eb="4">
      <t>ガタ</t>
    </rPh>
    <phoneticPr fontId="13"/>
  </si>
  <si>
    <t>63102</t>
  </si>
  <si>
    <t>エスパルキッズ保育園</t>
    <rPh sb="7" eb="10">
      <t>ホイクエン</t>
    </rPh>
    <phoneticPr fontId="19"/>
  </si>
  <si>
    <t>63103</t>
  </si>
  <si>
    <t>東北大学川内けやき保育園</t>
    <rPh sb="0" eb="2">
      <t>トウホク</t>
    </rPh>
    <rPh sb="2" eb="4">
      <t>ダイガク</t>
    </rPh>
    <rPh sb="4" eb="6">
      <t>カワウチ</t>
    </rPh>
    <rPh sb="9" eb="12">
      <t>ホイクエン</t>
    </rPh>
    <phoneticPr fontId="19"/>
  </si>
  <si>
    <t>63201</t>
  </si>
  <si>
    <t>コープこやぎの保育園</t>
    <rPh sb="7" eb="10">
      <t>ホイクエン</t>
    </rPh>
    <phoneticPr fontId="19"/>
  </si>
  <si>
    <t>63501</t>
  </si>
  <si>
    <t>南中山すいせん保育園</t>
    <phoneticPr fontId="19"/>
  </si>
  <si>
    <t>63502</t>
  </si>
  <si>
    <t>キッズ・マークトゥエイン</t>
    <phoneticPr fontId="13"/>
  </si>
  <si>
    <t>63603</t>
  </si>
  <si>
    <t>せせらぎ保育園</t>
    <rPh sb="4" eb="7">
      <t>ホイクエン</t>
    </rPh>
    <phoneticPr fontId="19"/>
  </si>
  <si>
    <t>【処遇改善等加算Ⅲ実績報告書】</t>
    <rPh sb="1" eb="3">
      <t>ショグウ</t>
    </rPh>
    <rPh sb="3" eb="5">
      <t>カイゼン</t>
    </rPh>
    <rPh sb="5" eb="6">
      <t>ナド</t>
    </rPh>
    <rPh sb="6" eb="8">
      <t>カサン</t>
    </rPh>
    <rPh sb="9" eb="11">
      <t>ジッセキ</t>
    </rPh>
    <rPh sb="11" eb="14">
      <t>ホウコクショ</t>
    </rPh>
    <rPh sb="13" eb="14">
      <t>ショ</t>
    </rPh>
    <phoneticPr fontId="8"/>
  </si>
  <si>
    <t>担当者</t>
    <rPh sb="0" eb="3">
      <t>タントウシャ</t>
    </rPh>
    <phoneticPr fontId="8"/>
  </si>
  <si>
    <t>担当者名</t>
    <rPh sb="0" eb="3">
      <t>タントウシャ</t>
    </rPh>
    <rPh sb="3" eb="4">
      <t>メイ</t>
    </rPh>
    <phoneticPr fontId="8"/>
  </si>
  <si>
    <t>連絡先</t>
    <rPh sb="0" eb="2">
      <t>レンラク</t>
    </rPh>
    <rPh sb="2" eb="3">
      <t>サキ</t>
    </rPh>
    <phoneticPr fontId="8"/>
  </si>
  <si>
    <t>年度賃金改善実績報告書（処遇改善等加算Ⅲ）</t>
  </si>
  <si>
    <t>令和</t>
  </si>
  <si>
    <t>宮城県</t>
    <rPh sb="0" eb="3">
      <t>ミヤギケン</t>
    </rPh>
    <phoneticPr fontId="8"/>
  </si>
  <si>
    <t>仙台市</t>
    <rPh sb="0" eb="3">
      <t>センダイシ</t>
    </rPh>
    <phoneticPr fontId="8"/>
  </si>
  <si>
    <t>施設CD</t>
    <rPh sb="0" eb="2">
      <t>シセツ</t>
    </rPh>
    <phoneticPr fontId="8"/>
  </si>
  <si>
    <t>施設類型</t>
    <rPh sb="0" eb="2">
      <t>シセツ</t>
    </rPh>
    <rPh sb="2" eb="4">
      <t>ルイケイ</t>
    </rPh>
    <phoneticPr fontId="8"/>
  </si>
  <si>
    <t>施設名</t>
    <rPh sb="0" eb="2">
      <t>シセツ</t>
    </rPh>
    <rPh sb="2" eb="3">
      <t>メイ</t>
    </rPh>
    <phoneticPr fontId="8"/>
  </si>
  <si>
    <t>設置者住所</t>
    <rPh sb="0" eb="3">
      <t>セッチシャ</t>
    </rPh>
    <rPh sb="3" eb="5">
      <t>ジュウショ</t>
    </rPh>
    <phoneticPr fontId="10"/>
  </si>
  <si>
    <t>設置者</t>
    <rPh sb="0" eb="3">
      <t>セッチシャ</t>
    </rPh>
    <phoneticPr fontId="10"/>
  </si>
  <si>
    <t>仙台市太白区茂庭台２－１５－２０　</t>
  </si>
  <si>
    <t>社会福祉法人宮城県福祉事業協会</t>
  </si>
  <si>
    <t>仙台市青葉区新坂町１２－１　</t>
  </si>
  <si>
    <t>宗教法人荘厳寺</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</si>
  <si>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</si>
  <si>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</si>
  <si>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</si>
  <si>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</si>
  <si>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</si>
  <si>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</si>
  <si>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</si>
  <si>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　マザーズ・ばんすい保育園</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</si>
  <si>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</si>
  <si>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</si>
  <si>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</si>
  <si>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</si>
  <si>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</si>
  <si>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</si>
  <si>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</si>
  <si>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</si>
  <si>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</si>
  <si>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</si>
  <si>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コスモス大手町保育園</t>
  </si>
  <si>
    <t>新潟市東区粟山７０６－１　</t>
  </si>
  <si>
    <t>社会福祉法人勇樹会</t>
  </si>
  <si>
    <t>メリーポピンズエスパル仙台ルーム</t>
  </si>
  <si>
    <t>東京都渋谷区渋谷１－２－５　MFPR渋谷ビル13階</t>
  </si>
  <si>
    <t>社会福祉法人どろんこ会</t>
  </si>
  <si>
    <t>パリス錦町保育園</t>
  </si>
  <si>
    <t>社会福祉法人みらい</t>
  </si>
  <si>
    <t>仙台市青葉区中山２－１７－１　</t>
  </si>
  <si>
    <t>仙台市青葉区通町一丁目４－１</t>
  </si>
  <si>
    <t>株式会社トムズ</t>
  </si>
  <si>
    <t>仙台市泉区上谷刈１－６－３０　</t>
  </si>
  <si>
    <t>特定非営利活動法人こどもステーション・MIYAGI</t>
  </si>
  <si>
    <t>仙台市青葉区春日町５－２５　</t>
  </si>
  <si>
    <t>株式会社マザーズえりあサービス　マザーズ・エスパル保育園</t>
  </si>
  <si>
    <t>仙台市青葉区中央４－３－２８　朝市ビル３階</t>
  </si>
  <si>
    <t>特定非営利活動法人朝市センター保育園</t>
  </si>
  <si>
    <t>仙台らぴあ保育園</t>
  </si>
  <si>
    <t>仙台市泉区上谷刈１－６－３０</t>
  </si>
  <si>
    <t>仙台市青葉区春日町５－２５</t>
  </si>
  <si>
    <t>社会福祉法人マザーズ福祉会</t>
  </si>
  <si>
    <t>ファニーハート保育園</t>
  </si>
  <si>
    <t>仙台市青葉区土樋一丁目１－１５</t>
  </si>
  <si>
    <t>綾君株式会社</t>
  </si>
  <si>
    <t>東京都文京区小石川１－１－１　</t>
  </si>
  <si>
    <t>公益財団法人鉄道弘済会</t>
  </si>
  <si>
    <t>仙台市太白区袋原字内手７１　</t>
  </si>
  <si>
    <t>宗教法人真宗大谷派宝林寺</t>
  </si>
  <si>
    <t>仙台市青葉区立町９－７　</t>
  </si>
  <si>
    <t>社会福祉法人仙台YMCA福祉会</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</si>
  <si>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</si>
  <si>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</si>
  <si>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</si>
  <si>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</si>
  <si>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</si>
  <si>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</si>
  <si>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</si>
  <si>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</si>
  <si>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</si>
  <si>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</si>
  <si>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</si>
  <si>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</si>
  <si>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愛知県名古屋市東区葵３－１５－３１</t>
  </si>
  <si>
    <t>株式会社日本保育サービス</t>
  </si>
  <si>
    <t>名取市手倉田字山２０８－１　</t>
  </si>
  <si>
    <t>社会福祉法人宮城福祉会</t>
  </si>
  <si>
    <t>大阪市北区堂島１－５－３０　堂島プラザビル９Ｆ</t>
  </si>
  <si>
    <t>株式会社タスク・フォースミテラ</t>
  </si>
  <si>
    <t>仙台市太白区茂庭台２－１５－２５</t>
  </si>
  <si>
    <t>社会福祉法人あおば厚生福祉会</t>
  </si>
  <si>
    <t>クリムスポーツ保育園</t>
  </si>
  <si>
    <t>仙台市太白区茂庭字人来田西３０－１　</t>
  </si>
  <si>
    <t>株式会社仙台ジュニア体育研究所</t>
  </si>
  <si>
    <t>八木山あおば保育園</t>
  </si>
  <si>
    <t>仙台市青葉区宮町１－４－４７　</t>
  </si>
  <si>
    <t>社会福祉法人青葉福祉会</t>
  </si>
  <si>
    <t>アスク山田かぎとり保育園</t>
  </si>
  <si>
    <t>広島市西区庚午中１－７－２４　</t>
  </si>
  <si>
    <t>株式会社アイグラン</t>
  </si>
  <si>
    <t>02132</t>
  </si>
  <si>
    <t>富沢アリス保育園</t>
  </si>
  <si>
    <t>株式会社アリスカンパニー</t>
  </si>
  <si>
    <t>ロリポップクラブマザリーズ柳生</t>
  </si>
  <si>
    <t>あすと長町めぐみ保育園</t>
  </si>
  <si>
    <t>宮城県名取市愛の杜１－２－１０</t>
  </si>
  <si>
    <t>株式会社たけやま</t>
  </si>
  <si>
    <t>埼玉県飯能市永田５２７－２</t>
  </si>
  <si>
    <t>社会福祉法人埼玉現成会</t>
  </si>
  <si>
    <t>諏訪ぱれっと保育園</t>
  </si>
  <si>
    <t>株式会社JCIきっず</t>
  </si>
  <si>
    <t>02143</t>
  </si>
  <si>
    <t>仙台市若林区土樋１０４</t>
  </si>
  <si>
    <t>02155</t>
  </si>
  <si>
    <t>NOVAインターナショナルスクール仙台八木山校</t>
  </si>
  <si>
    <t>株式会社NOVA</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</si>
  <si>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</si>
  <si>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</si>
  <si>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</si>
  <si>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</si>
  <si>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</si>
  <si>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</si>
  <si>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</si>
  <si>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京都府綴喜郡井手町大字多賀小字茶臼塚１２－２　</t>
  </si>
  <si>
    <t>ワタキューセイモア株式会社</t>
  </si>
  <si>
    <t>株式会社ニチイ学館</t>
  </si>
  <si>
    <t>仙台市宮城野区小田原２－１－３２　</t>
  </si>
  <si>
    <t>仙台市青葉区栗生１－２５－１　</t>
  </si>
  <si>
    <t>岩切どろんこ保育園</t>
  </si>
  <si>
    <t>榴岡はるかぜ保育園</t>
  </si>
  <si>
    <t>岩沼市押分字水先５－６　</t>
  </si>
  <si>
    <t>社会福祉法人はるかぜ福祉会</t>
  </si>
  <si>
    <t>岩切たんぽぽ保育園</t>
  </si>
  <si>
    <t>仙台市泉区北中山４－２６－１８　</t>
  </si>
  <si>
    <t>仙台市宮城野区苦竹２－３－２　</t>
  </si>
  <si>
    <t>株式会社秋桜</t>
  </si>
  <si>
    <t>宮城県石巻市大街道西２－７－４７</t>
  </si>
  <si>
    <t>社会福祉法人喬希会</t>
  </si>
  <si>
    <t>鶴ケ谷はぐくみ保育園</t>
  </si>
  <si>
    <t>角田市島田字御蔵林５９　</t>
  </si>
  <si>
    <t>社会福祉法人恵萩会</t>
  </si>
  <si>
    <t>仙台市若林区元茶畑１０－２１　</t>
  </si>
  <si>
    <t>社会福祉法人仙台愛隣会</t>
  </si>
  <si>
    <t>仙台市若林区新寺３－８－５　</t>
  </si>
  <si>
    <t>社会福祉法人仙慈会</t>
  </si>
  <si>
    <t>仙台市若林区卸町２－１－１７　</t>
  </si>
  <si>
    <t>上飯田くるみ保育園</t>
  </si>
  <si>
    <t>仙台市若林区上飯田１－３－４６　</t>
  </si>
  <si>
    <t>株式会社NOZOMI</t>
  </si>
  <si>
    <t>やまとまちあから保育園</t>
  </si>
  <si>
    <t>仙台市若林区大和町５－６－３３　</t>
  </si>
  <si>
    <t>株式会社瑞穂</t>
  </si>
  <si>
    <t>ダーナ保育園</t>
  </si>
  <si>
    <t>社会福祉法人瑞鳳福祉会</t>
  </si>
  <si>
    <t>あっぷる保育園</t>
  </si>
  <si>
    <t>仙台市青葉区芋沢字畑前北６２　</t>
  </si>
  <si>
    <t>社会福祉法人千代福祉会</t>
  </si>
  <si>
    <t>マザーズ・サンピア保育園</t>
  </si>
  <si>
    <t>株式会社マザーズえりあサービス</t>
  </si>
  <si>
    <t>アスクやまとまち保育園</t>
  </si>
  <si>
    <t>仙台こども保育園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</si>
  <si>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</si>
  <si>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</si>
  <si>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</si>
  <si>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</si>
  <si>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</si>
  <si>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</si>
  <si>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</si>
  <si>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</si>
  <si>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</si>
  <si>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</si>
  <si>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</si>
  <si>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</si>
  <si>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</si>
  <si>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</si>
  <si>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</si>
  <si>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</si>
  <si>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</si>
  <si>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</si>
  <si>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コスモス将監保育園</t>
  </si>
  <si>
    <t>富谷市上桜木２－１－９　</t>
  </si>
  <si>
    <t>社会福祉法人三矢会</t>
  </si>
  <si>
    <t>柴田郡村田町大字足立字上ヶ戸１７－５　</t>
  </si>
  <si>
    <t>社会福祉法人柏松会</t>
  </si>
  <si>
    <t>仙台市泉区八乙女中央２－２－１０</t>
  </si>
  <si>
    <t>株式会社らぽむ</t>
  </si>
  <si>
    <t>仙台市泉区紫山４－２０－２</t>
  </si>
  <si>
    <t>株式会社いちにいさん</t>
  </si>
  <si>
    <t>仙台市泉区上谷刈字向原３－３０</t>
  </si>
  <si>
    <t>社会福祉法人やまとみらい福祉会</t>
  </si>
  <si>
    <t>仙台市青葉区国見ヶ丘６－１４９－１　</t>
  </si>
  <si>
    <t>社会福祉法人東北福祉会</t>
  </si>
  <si>
    <t>06114</t>
  </si>
  <si>
    <t>南吉成すぎのこ保育園</t>
  </si>
  <si>
    <t>11117</t>
  </si>
  <si>
    <t>聖クリストファ幼稚園</t>
  </si>
  <si>
    <t>11122</t>
  </si>
  <si>
    <t>仙台バプテスト教会幼稚園</t>
  </si>
  <si>
    <t>11209</t>
  </si>
  <si>
    <t>しらとり幼稚園</t>
  </si>
  <si>
    <t>11222</t>
  </si>
  <si>
    <t>ふくむろ幼稚園</t>
  </si>
  <si>
    <t>11224</t>
  </si>
  <si>
    <t>上田子幼稚園</t>
  </si>
  <si>
    <t>11225</t>
  </si>
  <si>
    <t>はなぶさ幼稚園</t>
  </si>
  <si>
    <t>11301</t>
  </si>
  <si>
    <t>エコールノワール幼稚園</t>
  </si>
  <si>
    <t>11311</t>
  </si>
  <si>
    <t>やまと幼稚園</t>
  </si>
  <si>
    <t>11316</t>
  </si>
  <si>
    <t>小さき花幼稚園</t>
  </si>
  <si>
    <t>11406</t>
  </si>
  <si>
    <t>聖ルカ幼稚園</t>
  </si>
  <si>
    <t>11408</t>
  </si>
  <si>
    <t>太陽幼稚園</t>
  </si>
  <si>
    <t>11412</t>
  </si>
  <si>
    <t>中田幼稚園</t>
  </si>
  <si>
    <t>11424</t>
  </si>
  <si>
    <t>八木山カトリック幼稚園</t>
  </si>
  <si>
    <t>仙台市青葉区柏木1丁目3-23</t>
  </si>
  <si>
    <t>仙台市宮城野区燕沢1丁目15-25</t>
  </si>
  <si>
    <t>仙台市青葉区上杉1-16-4ｾﾝﾁｭﾘｰ青葉601</t>
  </si>
  <si>
    <t>仙台市青葉区角五郎1丁目9-5</t>
  </si>
  <si>
    <t>福島県郡山市開成4-9-17 あさか102</t>
  </si>
  <si>
    <t>仙台市青葉区木町通2-3-39</t>
  </si>
  <si>
    <t>仙台市青葉区上杉4丁目5-5</t>
  </si>
  <si>
    <t>神奈川県横浜市西区平沼1-13-14</t>
  </si>
  <si>
    <t>仙台市泉区南中山4-27-16</t>
  </si>
  <si>
    <t>仙台市青葉区中央2丁目5-9</t>
  </si>
  <si>
    <t>仙台市青葉区柏木1-1-36</t>
  </si>
  <si>
    <t>仙台市青葉区東勝山1-19-7</t>
  </si>
  <si>
    <t>一般社団法人　共同保育所ちろりん村</t>
  </si>
  <si>
    <t>仙台市青葉区木町通2-4-16</t>
  </si>
  <si>
    <t>株式会社　Ｆ＆Ｓ</t>
  </si>
  <si>
    <t>仙台市青葉区二日町17-17BRAVI北四番丁2F</t>
  </si>
  <si>
    <t>仙台市青葉区中央4-3-28-3F</t>
  </si>
  <si>
    <t>東京都立川市砂川町2-36-13</t>
  </si>
  <si>
    <t>仙台市青葉区西花苑1丁目10-7</t>
  </si>
  <si>
    <t>仙台市青葉区高松1丁目11番13号</t>
  </si>
  <si>
    <t>仙台市若林区卸町3丁目1-4</t>
  </si>
  <si>
    <t>有限会社　カール英会話ほいくえん</t>
  </si>
  <si>
    <t>一般社団法人　アイルアーク</t>
  </si>
  <si>
    <t>仙台市宮城野区中野字阿弥陀堂39</t>
  </si>
  <si>
    <t>株式会社　Lateral Kids</t>
  </si>
  <si>
    <t>仙台市宮城野区萩野町3丁目8-12</t>
  </si>
  <si>
    <t>仙台市若林区六丁の目西町3-41</t>
  </si>
  <si>
    <t>株式会社　ちゃいるどらんど</t>
  </si>
  <si>
    <t>仙台市宮城野区白鳥2-11-24</t>
  </si>
  <si>
    <t>仙台市宮城野区出花1-3-10</t>
  </si>
  <si>
    <t>宮城県柴田郡大河原町大谷字町向199-3</t>
  </si>
  <si>
    <t>株式会社　佐藤商会</t>
  </si>
  <si>
    <t>福島県福島市方木田字北白家5-2</t>
  </si>
  <si>
    <t>仙台市宮城野区新田東1-8-4　クリアフォレスト1階</t>
  </si>
  <si>
    <t>仙台ナーサリー　株式会社</t>
  </si>
  <si>
    <t>ハピネス保育園中野栄</t>
  </si>
  <si>
    <t>宮城県石巻市南境字鶴巻52番地</t>
  </si>
  <si>
    <t>苦竹ナーサリー</t>
  </si>
  <si>
    <t xml:space="preserve">東京都渋谷区道玄坂1－12－1渋谷マークシティウェスト17階 </t>
  </si>
  <si>
    <t>仙台市若林区沖野字高野南197-1</t>
  </si>
  <si>
    <t>学校法人　ろりぽっぷ学園</t>
  </si>
  <si>
    <t>仙台市若林区若林1丁目6-17</t>
  </si>
  <si>
    <t>株式会社　ちびっこひろば保育園</t>
  </si>
  <si>
    <t>宮城県大崎市古川穂波3-8-50</t>
  </si>
  <si>
    <t>カラマンディ　株式会社</t>
  </si>
  <si>
    <t>仙台市若林区木ノ下4-8-6</t>
  </si>
  <si>
    <t>特定非営利活動法人　空飛ぶくぢらの会</t>
  </si>
  <si>
    <t>宮城県岩沼市桜3-8-15</t>
  </si>
  <si>
    <t>学校法人　岩沼学園</t>
  </si>
  <si>
    <t>仙台市若林区六丁の目東町3-17</t>
  </si>
  <si>
    <t>仙台市宮城野区鉄砲町中3-14　テラス仙台駅東口2階</t>
  </si>
  <si>
    <t>特定非営利活動法人　アスイク</t>
  </si>
  <si>
    <t>仙台市泉区上谷刈1-6-30</t>
  </si>
  <si>
    <t>札幌市豊平区月寒東5条10-3-3</t>
  </si>
  <si>
    <t>株式会社　プライムツーワン</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</si>
  <si>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</si>
  <si>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</si>
  <si>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</si>
  <si>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</si>
  <si>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</si>
  <si>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仙台市泉区紫山4-20-2</t>
  </si>
  <si>
    <t>株式会社　いちにいさん</t>
  </si>
  <si>
    <t>大阪府大阪市北区天神橋7-12-6グレーシィ天神橋ビル2号館1Ｆ</t>
  </si>
  <si>
    <t>株式会社　リアリノ</t>
  </si>
  <si>
    <t>仙台市泉区将監10丁目33-17</t>
  </si>
  <si>
    <t>仙台市泉区上谷刈字向原3-30</t>
  </si>
  <si>
    <t>仙台市泉区七北田字東裏41-11</t>
  </si>
  <si>
    <t>仙台市泉区将監13-1-1</t>
  </si>
  <si>
    <t>仙台市泉区南光台3丁目17-22</t>
  </si>
  <si>
    <t>仙台市太白区長町7-19-23　TK7ビル3階</t>
  </si>
  <si>
    <t>一般社団法人　Ｐｌｕｍ</t>
  </si>
  <si>
    <t>仙台市若林区若林6丁目10番35号</t>
  </si>
  <si>
    <t>仙台市青葉区中江2丁目9-7</t>
  </si>
  <si>
    <t>仙台市宮城野区岩切字洞ノ口43-1</t>
  </si>
  <si>
    <t>一般社団法人　ぽっかぽか</t>
  </si>
  <si>
    <t>仙台市若林区木ノ下1-20-21</t>
  </si>
  <si>
    <t>株式会社　きっずかん</t>
  </si>
  <si>
    <t>東京都豊島区東池袋1-44-3　池袋ISPタマビル</t>
  </si>
  <si>
    <t>仙台市泉区高森3丁目4-169</t>
  </si>
  <si>
    <t>宮城県富谷市上桜木2丁目1-9</t>
  </si>
  <si>
    <t>仙台市泉区山の寺3丁目27-10</t>
  </si>
  <si>
    <t>仙台市青葉区郷六字沼田45-6</t>
  </si>
  <si>
    <t>家庭的保育事業</t>
  </si>
  <si>
    <t>石川　信子</t>
  </si>
  <si>
    <t>東海林　美代子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</si>
  <si>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</si>
  <si>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</si>
  <si>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</si>
  <si>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</si>
  <si>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</si>
  <si>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</si>
  <si>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</si>
  <si>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</si>
  <si>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</si>
  <si>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</si>
  <si>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</si>
  <si>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</si>
  <si>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</si>
  <si>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</si>
  <si>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</si>
  <si>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</si>
  <si>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</si>
  <si>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</si>
  <si>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</si>
  <si>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</si>
  <si>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佐藤　恵美子</t>
  </si>
  <si>
    <t>伊藤　由美子</t>
  </si>
  <si>
    <t>宇佐美　恵子</t>
  </si>
  <si>
    <t>多田　直美</t>
  </si>
  <si>
    <t>子育てサポート　ばんそうこう　小林　希</t>
  </si>
  <si>
    <t>及川　文子</t>
  </si>
  <si>
    <t>鈴木　明子</t>
  </si>
  <si>
    <t>志小田　舞子</t>
  </si>
  <si>
    <t>村田　寿恵</t>
  </si>
  <si>
    <t>伊藤　美樹</t>
  </si>
  <si>
    <t>久光　久美子</t>
  </si>
  <si>
    <t>佐藤　礼子</t>
  </si>
  <si>
    <t>佐藤　かおり</t>
  </si>
  <si>
    <t>佐藤　久美子</t>
  </si>
  <si>
    <t>株式会社　ビック・ママ</t>
  </si>
  <si>
    <t>宮城中央ヤクルト販売　株式会社</t>
  </si>
  <si>
    <t>南中山すいせん保育園</t>
  </si>
  <si>
    <t>キッズ・マークトゥエイン</t>
  </si>
  <si>
    <t>71102</t>
  </si>
  <si>
    <t>71103</t>
  </si>
  <si>
    <t>71104</t>
  </si>
  <si>
    <t>71105</t>
  </si>
  <si>
    <t>71201</t>
  </si>
  <si>
    <t>71202</t>
  </si>
  <si>
    <t>71203</t>
  </si>
  <si>
    <t>71204</t>
  </si>
  <si>
    <t>71205</t>
  </si>
  <si>
    <t>仙台市宮城野区東仙台６－８－２０　</t>
  </si>
  <si>
    <t>71206</t>
  </si>
  <si>
    <t>仙台市宮城野区枡江１－２　</t>
  </si>
  <si>
    <t>71207</t>
  </si>
  <si>
    <t>仙台市宮城野区岩切字高江45</t>
  </si>
  <si>
    <t>71208</t>
  </si>
  <si>
    <t>宮城県石巻市大街道西二丁目7-47</t>
  </si>
  <si>
    <t>71301</t>
  </si>
  <si>
    <t>71302</t>
  </si>
  <si>
    <t>71303</t>
  </si>
  <si>
    <t>71304</t>
  </si>
  <si>
    <t>71305</t>
  </si>
  <si>
    <t>71401</t>
  </si>
  <si>
    <t>仙台市太白区西中田6－8－20</t>
  </si>
  <si>
    <t>71402</t>
  </si>
  <si>
    <t>71403</t>
  </si>
  <si>
    <t>71404</t>
  </si>
  <si>
    <t>仙台市太白区西多賀三丁目1-20</t>
  </si>
  <si>
    <t>71405</t>
  </si>
  <si>
    <t>71406</t>
  </si>
  <si>
    <t>71407</t>
  </si>
  <si>
    <t>仙台市太白区中田４－１－３－１　</t>
  </si>
  <si>
    <t>71408</t>
  </si>
  <si>
    <t>71501</t>
  </si>
  <si>
    <t>71502</t>
  </si>
  <si>
    <t>71503</t>
  </si>
  <si>
    <t>71504</t>
  </si>
  <si>
    <t>71505</t>
  </si>
  <si>
    <t>仙台市泉区小角字大満寺22-4</t>
  </si>
  <si>
    <t>71506</t>
  </si>
  <si>
    <t>仙台市若林区新寺3-8-5　</t>
  </si>
  <si>
    <t>71507</t>
  </si>
  <si>
    <t>71508</t>
  </si>
  <si>
    <t>71614</t>
  </si>
  <si>
    <t>72101</t>
  </si>
  <si>
    <t>72104</t>
  </si>
  <si>
    <t>仙台市青葉区旭ケ丘二丁目22-21</t>
  </si>
  <si>
    <t>72201</t>
  </si>
  <si>
    <t>72301</t>
  </si>
  <si>
    <t>仙台市若林区六丁の目南町4-38</t>
  </si>
  <si>
    <t>72401</t>
  </si>
  <si>
    <t>72501</t>
  </si>
  <si>
    <t>72502</t>
  </si>
  <si>
    <t>72605</t>
  </si>
  <si>
    <t>73201</t>
  </si>
  <si>
    <t>73202</t>
  </si>
  <si>
    <t>仙台市若林区六丁の目西町３－４１　</t>
  </si>
  <si>
    <t>73301</t>
  </si>
  <si>
    <t>73302</t>
  </si>
  <si>
    <t>73501</t>
  </si>
  <si>
    <t>99999</t>
    <phoneticPr fontId="13"/>
  </si>
  <si>
    <t>私立保育所</t>
    <rPh sb="0" eb="4">
      <t>シリツホイク</t>
    </rPh>
    <rPh sb="4" eb="5">
      <t>ショ</t>
    </rPh>
    <phoneticPr fontId="13"/>
  </si>
  <si>
    <t>給付のおうち保育園</t>
    <rPh sb="0" eb="2">
      <t>キュウフ</t>
    </rPh>
    <rPh sb="6" eb="9">
      <t>ホイクエン</t>
    </rPh>
    <phoneticPr fontId="13"/>
  </si>
  <si>
    <t>仙台市青葉区上杉１丁目10-100</t>
    <rPh sb="0" eb="3">
      <t>センダイシ</t>
    </rPh>
    <rPh sb="3" eb="6">
      <t>アオバク</t>
    </rPh>
    <rPh sb="6" eb="8">
      <t>カミスギ</t>
    </rPh>
    <rPh sb="9" eb="11">
      <t>チョウメ</t>
    </rPh>
    <phoneticPr fontId="13"/>
  </si>
  <si>
    <t>株式会社　かみすぎ</t>
    <rPh sb="0" eb="4">
      <t>カブシキガイシャ</t>
    </rPh>
    <phoneticPr fontId="42"/>
  </si>
  <si>
    <t>年</t>
    <rPh sb="0" eb="1">
      <t>ネン</t>
    </rPh>
    <phoneticPr fontId="8"/>
  </si>
  <si>
    <t>令和</t>
    <rPh sb="0" eb="2">
      <t>レイワ</t>
    </rPh>
    <phoneticPr fontId="8"/>
  </si>
  <si>
    <t>★　施設が定める常勤職員の１か月の所定労働時間</t>
    <rPh sb="2" eb="4">
      <t>シセツ</t>
    </rPh>
    <rPh sb="5" eb="6">
      <t>サダ</t>
    </rPh>
    <rPh sb="8" eb="10">
      <t>ジョウキン</t>
    </rPh>
    <rPh sb="10" eb="12">
      <t>ショクイン</t>
    </rPh>
    <rPh sb="15" eb="16">
      <t>ゲツ</t>
    </rPh>
    <rPh sb="17" eb="19">
      <t>ショテイ</t>
    </rPh>
    <rPh sb="19" eb="21">
      <t>ロウドウ</t>
    </rPh>
    <rPh sb="21" eb="23">
      <t>ジカン</t>
    </rPh>
    <phoneticPr fontId="8"/>
  </si>
  <si>
    <t>時間</t>
    <rPh sb="0" eb="2">
      <t>ジカン</t>
    </rPh>
    <phoneticPr fontId="8"/>
  </si>
  <si>
    <t>非常勤職員の勤務時間／月
（非常勤職員のみ記載）</t>
    <rPh sb="0" eb="3">
      <t>ヒジョウキン</t>
    </rPh>
    <rPh sb="3" eb="5">
      <t>ショクイン</t>
    </rPh>
    <rPh sb="6" eb="8">
      <t>キンム</t>
    </rPh>
    <rPh sb="8" eb="10">
      <t>ジカン</t>
    </rPh>
    <rPh sb="11" eb="12">
      <t>ツキ</t>
    </rPh>
    <rPh sb="14" eb="17">
      <t>ヒジョウキン</t>
    </rPh>
    <rPh sb="17" eb="19">
      <t>ショクイン</t>
    </rPh>
    <rPh sb="21" eb="23">
      <t>キサイ</t>
    </rPh>
    <phoneticPr fontId="8"/>
  </si>
  <si>
    <t>～</t>
    <phoneticPr fontId="8"/>
  </si>
  <si>
    <t>（３）賃金改善等実績総額</t>
    <rPh sb="3" eb="5">
      <t>チンギン</t>
    </rPh>
    <rPh sb="5" eb="7">
      <t>カイゼン</t>
    </rPh>
    <rPh sb="7" eb="8">
      <t>トウ</t>
    </rPh>
    <rPh sb="8" eb="10">
      <t>ジッセキ</t>
    </rPh>
    <rPh sb="10" eb="12">
      <t>ソウガク</t>
    </rPh>
    <phoneticPr fontId="8"/>
  </si>
  <si>
    <t>「処遇改善等加算の賃金改善実績報告書に係る加算額等のお知らせ」に記載のある金額等を選択及び転記してください。このシート以降の様式に自動で反映されます。
※【】内に記載のアルファベットは，通知の記載と対応しています。</t>
    <rPh sb="32" eb="34">
      <t>キサイ</t>
    </rPh>
    <rPh sb="37" eb="39">
      <t>キンガク</t>
    </rPh>
    <rPh sb="39" eb="40">
      <t>ナド</t>
    </rPh>
    <rPh sb="41" eb="43">
      <t>センタク</t>
    </rPh>
    <rPh sb="43" eb="44">
      <t>オヨ</t>
    </rPh>
    <rPh sb="45" eb="47">
      <t>テンキ</t>
    </rPh>
    <rPh sb="59" eb="61">
      <t>イコウ</t>
    </rPh>
    <rPh sb="62" eb="64">
      <t>ヨウシキ</t>
    </rPh>
    <rPh sb="65" eb="67">
      <t>ジドウ</t>
    </rPh>
    <rPh sb="68" eb="70">
      <t>ハンエイ</t>
    </rPh>
    <phoneticPr fontId="22"/>
  </si>
  <si>
    <t>別紙様式10に担当者及び連絡先を記載ください。また，加算前年度に残額が生じている場合は，所定の欄に残額の支払い方法等を記載ください。</t>
    <rPh sb="0" eb="2">
      <t>ベッシ</t>
    </rPh>
    <rPh sb="2" eb="4">
      <t>ヨウシキ</t>
    </rPh>
    <rPh sb="7" eb="9">
      <t>タントウ</t>
    </rPh>
    <rPh sb="9" eb="10">
      <t>シャ</t>
    </rPh>
    <rPh sb="10" eb="11">
      <t>オヨ</t>
    </rPh>
    <rPh sb="12" eb="15">
      <t>レンラクサキ</t>
    </rPh>
    <rPh sb="16" eb="18">
      <t>キサイ</t>
    </rPh>
    <rPh sb="26" eb="28">
      <t>カサン</t>
    </rPh>
    <rPh sb="28" eb="31">
      <t>ゼンネンド</t>
    </rPh>
    <rPh sb="32" eb="34">
      <t>ザンガク</t>
    </rPh>
    <rPh sb="35" eb="36">
      <t>ショウ</t>
    </rPh>
    <rPh sb="40" eb="42">
      <t>バアイ</t>
    </rPh>
    <rPh sb="44" eb="46">
      <t>ショテイ</t>
    </rPh>
    <rPh sb="47" eb="48">
      <t>ラン</t>
    </rPh>
    <rPh sb="49" eb="51">
      <t>ザンガク</t>
    </rPh>
    <rPh sb="52" eb="54">
      <t>シハラ</t>
    </rPh>
    <rPh sb="55" eb="57">
      <t>ホウホウ</t>
    </rPh>
    <rPh sb="57" eb="58">
      <t>ナド</t>
    </rPh>
    <rPh sb="59" eb="61">
      <t>キサイ</t>
    </rPh>
    <phoneticPr fontId="22"/>
  </si>
  <si>
    <t>別紙様式10別添1を作成ください。作成後，別紙様式10に自動で金額が転記されます。</t>
    <rPh sb="0" eb="2">
      <t>ベッシ</t>
    </rPh>
    <rPh sb="2" eb="4">
      <t>ヨウシキ</t>
    </rPh>
    <rPh sb="6" eb="8">
      <t>ベッテン</t>
    </rPh>
    <rPh sb="10" eb="12">
      <t>サクセイ</t>
    </rPh>
    <rPh sb="17" eb="20">
      <t>サクセイゴ</t>
    </rPh>
    <rPh sb="21" eb="23">
      <t>ベッシ</t>
    </rPh>
    <rPh sb="23" eb="25">
      <t>ヨウシキ</t>
    </rPh>
    <rPh sb="28" eb="30">
      <t>ジドウ</t>
    </rPh>
    <rPh sb="31" eb="33">
      <t>キンガク</t>
    </rPh>
    <rPh sb="34" eb="36">
      <t>テンキ</t>
    </rPh>
    <phoneticPr fontId="22"/>
  </si>
  <si>
    <t>法人内配分をしている場合は別紙様式10別添2を作成ください。作成後，別紙様式10に自動で金額が転記されます。</t>
    <rPh sb="0" eb="2">
      <t>ホウジン</t>
    </rPh>
    <rPh sb="2" eb="3">
      <t>ナイ</t>
    </rPh>
    <rPh sb="3" eb="5">
      <t>ハイブン</t>
    </rPh>
    <rPh sb="10" eb="12">
      <t>バアイ</t>
    </rPh>
    <rPh sb="13" eb="15">
      <t>ベッシ</t>
    </rPh>
    <rPh sb="15" eb="17">
      <t>ヨウシキ</t>
    </rPh>
    <rPh sb="19" eb="21">
      <t>ベッテン</t>
    </rPh>
    <rPh sb="23" eb="25">
      <t>サクセイ</t>
    </rPh>
    <rPh sb="30" eb="32">
      <t>サクセイ</t>
    </rPh>
    <rPh sb="32" eb="33">
      <t>ゴ</t>
    </rPh>
    <rPh sb="34" eb="36">
      <t>ベッシ</t>
    </rPh>
    <rPh sb="36" eb="38">
      <t>ヨウシキ</t>
    </rPh>
    <rPh sb="41" eb="43">
      <t>ジドウ</t>
    </rPh>
    <rPh sb="44" eb="46">
      <t>キンガク</t>
    </rPh>
    <rPh sb="47" eb="49">
      <t>テンキ</t>
    </rPh>
    <phoneticPr fontId="22"/>
  </si>
  <si>
    <t>別紙様式10に戻り，金額が転記されていることをご確認ください。加算当年度に残額が生じている場合（別紙様式10（5）①に金額が表示されている場合）は，所定の欄に残額の支払い方法等について記載ください。</t>
    <rPh sb="0" eb="2">
      <t>ベッシ</t>
    </rPh>
    <rPh sb="2" eb="4">
      <t>ヨウシキ</t>
    </rPh>
    <rPh sb="7" eb="8">
      <t>モド</t>
    </rPh>
    <rPh sb="10" eb="12">
      <t>キンガク</t>
    </rPh>
    <rPh sb="13" eb="15">
      <t>テンキ</t>
    </rPh>
    <rPh sb="24" eb="26">
      <t>カクニン</t>
    </rPh>
    <rPh sb="31" eb="33">
      <t>カサン</t>
    </rPh>
    <rPh sb="33" eb="36">
      <t>トウネンド</t>
    </rPh>
    <rPh sb="37" eb="39">
      <t>ザンガク</t>
    </rPh>
    <rPh sb="40" eb="41">
      <t>ショウ</t>
    </rPh>
    <rPh sb="45" eb="47">
      <t>バアイ</t>
    </rPh>
    <rPh sb="48" eb="49">
      <t>ベツ</t>
    </rPh>
    <rPh sb="49" eb="50">
      <t>カミ</t>
    </rPh>
    <rPh sb="50" eb="52">
      <t>ヨウシキ</t>
    </rPh>
    <rPh sb="59" eb="61">
      <t>キンガク</t>
    </rPh>
    <rPh sb="62" eb="64">
      <t>ヒョウジ</t>
    </rPh>
    <rPh sb="69" eb="71">
      <t>バアイ</t>
    </rPh>
    <rPh sb="74" eb="76">
      <t>ショテイ</t>
    </rPh>
    <rPh sb="77" eb="78">
      <t>ラン</t>
    </rPh>
    <rPh sb="79" eb="81">
      <t>ザンガク</t>
    </rPh>
    <rPh sb="82" eb="84">
      <t>シハラ</t>
    </rPh>
    <rPh sb="85" eb="87">
      <t>ホウホウ</t>
    </rPh>
    <rPh sb="87" eb="88">
      <t>ナド</t>
    </rPh>
    <rPh sb="92" eb="94">
      <t>キサイ</t>
    </rPh>
    <phoneticPr fontId="22"/>
  </si>
  <si>
    <t>別紙様式10については，押印不要となっております。</t>
    <rPh sb="0" eb="2">
      <t>ベッシ</t>
    </rPh>
    <rPh sb="2" eb="4">
      <t>ヨウシキ</t>
    </rPh>
    <phoneticPr fontId="22"/>
  </si>
  <si>
    <t>最後に，全ての様式について内容に誤りがないことを確認して印刷し，賃金改善前後の賃金を定める規定等、必要な書類を添付し、ご提出ください。</t>
    <phoneticPr fontId="8"/>
  </si>
  <si>
    <t>（8）</t>
    <phoneticPr fontId="22"/>
  </si>
  <si>
    <t>月内訳</t>
    <rPh sb="0" eb="1">
      <t>ツキ</t>
    </rPh>
    <rPh sb="1" eb="3">
      <t>ウチワケ</t>
    </rPh>
    <phoneticPr fontId="8"/>
  </si>
  <si>
    <t>4月</t>
    <rPh sb="1" eb="2">
      <t>ガツ</t>
    </rPh>
    <phoneticPr fontId="8"/>
  </si>
  <si>
    <t>5月</t>
  </si>
  <si>
    <t>6月</t>
  </si>
  <si>
    <t>7月</t>
  </si>
  <si>
    <t>8月</t>
  </si>
  <si>
    <t>9月</t>
  </si>
  <si>
    <t>10月</t>
  </si>
  <si>
    <t>11月</t>
  </si>
  <si>
    <t>12月</t>
  </si>
  <si>
    <t>1月</t>
  </si>
  <si>
    <t>2月</t>
  </si>
  <si>
    <t>3月</t>
  </si>
  <si>
    <t>常勤換算値について、常勤の者については1.0とし、非常勤の者については、以下の算式によって得た値を記入すること。
〔算式〕　常勤以外の職員の１か月の勤務時間数の合計÷各施設・事業所の就業規則等で定めた常勤職員の１か月の勤務時間数＝常勤換算値</t>
    <rPh sb="0" eb="2">
      <t>ジョウキン</t>
    </rPh>
    <rPh sb="2" eb="4">
      <t>カンサン</t>
    </rPh>
    <rPh sb="4" eb="5">
      <t>チ</t>
    </rPh>
    <rPh sb="10" eb="12">
      <t>ジョウキン</t>
    </rPh>
    <rPh sb="13" eb="14">
      <t>モノ</t>
    </rPh>
    <rPh sb="25" eb="28">
      <t>ヒジョウキン</t>
    </rPh>
    <rPh sb="29" eb="30">
      <t>モノ</t>
    </rPh>
    <rPh sb="36" eb="38">
      <t>イカ</t>
    </rPh>
    <rPh sb="39" eb="41">
      <t>サンシキ</t>
    </rPh>
    <rPh sb="45" eb="46">
      <t>エ</t>
    </rPh>
    <rPh sb="47" eb="48">
      <t>アタイ</t>
    </rPh>
    <rPh sb="49" eb="51">
      <t>キニュウ</t>
    </rPh>
    <phoneticPr fontId="8"/>
  </si>
  <si>
    <t xml:space="preserve">※3
</t>
    <phoneticPr fontId="8"/>
  </si>
  <si>
    <t>賃金改善に伴い増加する法定福利費等の事業主負担分については以下の算式により算定することを標準とする。
〔算式〕 加算前年度における法定福利費等の事業主負担分の総額÷加算前年度における賃金の総額×賃金改善額</t>
    <rPh sb="29" eb="31">
      <t>イカ</t>
    </rPh>
    <rPh sb="32" eb="34">
      <t>サンシキ</t>
    </rPh>
    <rPh sb="37" eb="39">
      <t>サンテイ</t>
    </rPh>
    <rPh sb="44" eb="46">
      <t>ヒョウジュン</t>
    </rPh>
    <rPh sb="52" eb="54">
      <t>サンシキ</t>
    </rPh>
    <phoneticPr fontId="8"/>
  </si>
  <si>
    <t xml:space="preserve">※5
</t>
    <phoneticPr fontId="8"/>
  </si>
  <si>
    <t>職員ごとの賃金改善月額について以下の算式によって得た金額を記入すること。
〔算式〕 当該年における賃金改善額÷賃金改善実施期間÷常勤換算値＝賃金改善月額</t>
    <rPh sb="0" eb="2">
      <t>ショクイン</t>
    </rPh>
    <rPh sb="5" eb="7">
      <t>チンギン</t>
    </rPh>
    <rPh sb="7" eb="9">
      <t>カイゼン</t>
    </rPh>
    <rPh sb="9" eb="11">
      <t>ゲツガク</t>
    </rPh>
    <rPh sb="15" eb="17">
      <t>イカ</t>
    </rPh>
    <rPh sb="18" eb="20">
      <t>サンシキ</t>
    </rPh>
    <rPh sb="24" eb="25">
      <t>エ</t>
    </rPh>
    <rPh sb="26" eb="28">
      <t>キンガク</t>
    </rPh>
    <rPh sb="29" eb="31">
      <t>キニュウ</t>
    </rPh>
    <rPh sb="38" eb="40">
      <t>サンシキ</t>
    </rPh>
    <rPh sb="42" eb="44">
      <t>トウガイ</t>
    </rPh>
    <rPh sb="44" eb="45">
      <t>ネン</t>
    </rPh>
    <rPh sb="49" eb="51">
      <t>チンギン</t>
    </rPh>
    <rPh sb="51" eb="53">
      <t>カイゼン</t>
    </rPh>
    <rPh sb="53" eb="54">
      <t>ガク</t>
    </rPh>
    <rPh sb="55" eb="57">
      <t>チンギン</t>
    </rPh>
    <rPh sb="57" eb="59">
      <t>カイゼン</t>
    </rPh>
    <rPh sb="59" eb="61">
      <t>ジッシ</t>
    </rPh>
    <rPh sb="61" eb="63">
      <t>キカン</t>
    </rPh>
    <rPh sb="64" eb="66">
      <t>ジョウキン</t>
    </rPh>
    <rPh sb="66" eb="68">
      <t>カンサン</t>
    </rPh>
    <rPh sb="68" eb="69">
      <t>チ</t>
    </rPh>
    <rPh sb="70" eb="72">
      <t>チンギン</t>
    </rPh>
    <rPh sb="72" eb="74">
      <t>カイゼン</t>
    </rPh>
    <phoneticPr fontId="8"/>
  </si>
  <si>
    <t xml:space="preserve">※6
</t>
    <phoneticPr fontId="8"/>
  </si>
  <si>
    <t>備考欄には、賃金改善実施期間中の採用や退職がある場合にはその旨、また、賃金改善額が他の職員と比較して高額(低額、賃金改善を実施しない場合も含む)である場合についてはその理由を記入すること。</t>
    <rPh sb="6" eb="8">
      <t>チンギン</t>
    </rPh>
    <rPh sb="8" eb="10">
      <t>カイゼン</t>
    </rPh>
    <rPh sb="10" eb="12">
      <t>ジッシ</t>
    </rPh>
    <rPh sb="12" eb="14">
      <t>キカン</t>
    </rPh>
    <rPh sb="87" eb="89">
      <t>キニュウ</t>
    </rPh>
    <phoneticPr fontId="8"/>
  </si>
  <si>
    <t>令和</t>
    <rPh sb="0" eb="2">
      <t>レイワ</t>
    </rPh>
    <phoneticPr fontId="8"/>
  </si>
  <si>
    <t>年</t>
    <rPh sb="0" eb="1">
      <t>ネン</t>
    </rPh>
    <phoneticPr fontId="8"/>
  </si>
  <si>
    <t>月</t>
    <rPh sb="0" eb="1">
      <t>ツキ</t>
    </rPh>
    <phoneticPr fontId="8"/>
  </si>
  <si>
    <t>月</t>
    <phoneticPr fontId="8"/>
  </si>
  <si>
    <t>手当（</t>
    <rPh sb="0" eb="1">
      <t>テ</t>
    </rPh>
    <rPh sb="1" eb="2">
      <t>トウ</t>
    </rPh>
    <phoneticPr fontId="8"/>
  </si>
  <si>
    <t>賞与（</t>
    <rPh sb="0" eb="1">
      <t>ショウ</t>
    </rPh>
    <rPh sb="1" eb="2">
      <t>ヨ</t>
    </rPh>
    <phoneticPr fontId="8"/>
  </si>
  <si>
    <t>その他（</t>
    <rPh sb="2" eb="3">
      <t>ホカ</t>
    </rPh>
    <phoneticPr fontId="8"/>
  </si>
  <si>
    <t>）</t>
    <phoneticPr fontId="8"/>
  </si>
  <si>
    <t>加算前年度の加算残額に対応した支払い賃金額
（法定福利費等の事業主負担増加額を含む）</t>
    <rPh sb="0" eb="2">
      <t>カサン</t>
    </rPh>
    <rPh sb="2" eb="5">
      <t>ゼンネンド</t>
    </rPh>
    <rPh sb="6" eb="8">
      <t>カサン</t>
    </rPh>
    <rPh sb="8" eb="10">
      <t>ザンガク</t>
    </rPh>
    <rPh sb="11" eb="13">
      <t>タイオウ</t>
    </rPh>
    <rPh sb="15" eb="17">
      <t>シハラ</t>
    </rPh>
    <rPh sb="18" eb="20">
      <t>チンギン</t>
    </rPh>
    <rPh sb="20" eb="21">
      <t>ガク</t>
    </rPh>
    <phoneticPr fontId="8"/>
  </si>
  <si>
    <t>⑦加算前年度の賃金水準
（当該年度に係る加算残額を含む）</t>
    <rPh sb="1" eb="3">
      <t>カサン</t>
    </rPh>
    <rPh sb="3" eb="4">
      <t>ゼン</t>
    </rPh>
    <rPh sb="4" eb="6">
      <t>ネンド</t>
    </rPh>
    <rPh sb="7" eb="9">
      <t>チンギン</t>
    </rPh>
    <rPh sb="9" eb="11">
      <t>スイジュン</t>
    </rPh>
    <rPh sb="13" eb="15">
      <t>トウガイ</t>
    </rPh>
    <rPh sb="15" eb="17">
      <t>ネンド</t>
    </rPh>
    <rPh sb="18" eb="19">
      <t>カカ</t>
    </rPh>
    <rPh sb="20" eb="22">
      <t>カサン</t>
    </rPh>
    <rPh sb="22" eb="24">
      <t>ザンガク</t>
    </rPh>
    <rPh sb="25" eb="26">
      <t>フク</t>
    </rPh>
    <phoneticPr fontId="8"/>
  </si>
  <si>
    <t>＜算式（参考）＞　※標準的な算出方法を示したものであり、他の算出方法によることも可</t>
    <rPh sb="1" eb="3">
      <t>サンシキ</t>
    </rPh>
    <rPh sb="4" eb="6">
      <t>サンコウ</t>
    </rPh>
    <rPh sb="10" eb="13">
      <t>ヒョウジュンテキ</t>
    </rPh>
    <rPh sb="14" eb="16">
      <t>サンシュツ</t>
    </rPh>
    <rPh sb="16" eb="18">
      <t>ホウホウ</t>
    </rPh>
    <rPh sb="19" eb="20">
      <t>シメ</t>
    </rPh>
    <rPh sb="28" eb="29">
      <t>タ</t>
    </rPh>
    <rPh sb="30" eb="32">
      <t>サンシュツ</t>
    </rPh>
    <rPh sb="32" eb="34">
      <t>ホウホウ</t>
    </rPh>
    <rPh sb="40" eb="41">
      <t>カ</t>
    </rPh>
    <phoneticPr fontId="8"/>
  </si>
  <si>
    <t>①／②×③→</t>
    <phoneticPr fontId="8"/>
  </si>
  <si>
    <t>手当（</t>
    <rPh sb="0" eb="2">
      <t>テアテ</t>
    </rPh>
    <phoneticPr fontId="8"/>
  </si>
  <si>
    <t>賞与（</t>
    <rPh sb="0" eb="2">
      <t>ショウヨ</t>
    </rPh>
    <phoneticPr fontId="8"/>
  </si>
  <si>
    <t>⑤</t>
    <phoneticPr fontId="8"/>
  </si>
  <si>
    <t>①処遇改善等加算Ⅲ加算実績額【f】</t>
    <rPh sb="1" eb="3">
      <t>ショグウ</t>
    </rPh>
    <rPh sb="3" eb="5">
      <t>カイゼン</t>
    </rPh>
    <rPh sb="5" eb="6">
      <t>トウ</t>
    </rPh>
    <rPh sb="6" eb="8">
      <t>カサン</t>
    </rPh>
    <rPh sb="9" eb="11">
      <t>カサン</t>
    </rPh>
    <rPh sb="11" eb="14">
      <t>ジッセキガク</t>
    </rPh>
    <phoneticPr fontId="22"/>
  </si>
  <si>
    <t>99999</t>
    <phoneticPr fontId="8"/>
  </si>
  <si>
    <t>代表取締役　■■　●●</t>
    <phoneticPr fontId="8"/>
  </si>
  <si>
    <t>□川　◇朗</t>
  </si>
  <si>
    <t>施設長</t>
  </si>
  <si>
    <t>常勤</t>
  </si>
  <si>
    <t>○山　△子</t>
  </si>
  <si>
    <t>主任保育士</t>
  </si>
  <si>
    <t>◇藤　○美</t>
  </si>
  <si>
    <t>△池　□江</t>
  </si>
  <si>
    <t>保育士</t>
  </si>
  <si>
    <t>◎辺　◇平</t>
  </si>
  <si>
    <t>□野　〇代</t>
  </si>
  <si>
    <t>△水　◇恵</t>
  </si>
  <si>
    <t>◎田　▽輔</t>
  </si>
  <si>
    <t>○根　□子</t>
  </si>
  <si>
    <t>☆谷　○枝</t>
  </si>
  <si>
    <t>□坂　◎香</t>
  </si>
  <si>
    <t>◇浦　□介</t>
  </si>
  <si>
    <t>〇原　☆彩</t>
  </si>
  <si>
    <t>△葉　□也</t>
  </si>
  <si>
    <t>◎木　◇久</t>
  </si>
  <si>
    <t>□井　▽夫</t>
  </si>
  <si>
    <t>〇嶋　◇穂</t>
  </si>
  <si>
    <t>非常勤</t>
  </si>
  <si>
    <t>☆沢　□咲</t>
  </si>
  <si>
    <t>◇村　〇佳</t>
  </si>
  <si>
    <t>△沼　□輝</t>
  </si>
  <si>
    <t>□松　◇子</t>
    <rPh sb="1" eb="2">
      <t>マツ</t>
    </rPh>
    <rPh sb="4" eb="5">
      <t>コ</t>
    </rPh>
    <phoneticPr fontId="3"/>
  </si>
  <si>
    <t>調理員</t>
  </si>
  <si>
    <t>○橋　△未</t>
    <rPh sb="1" eb="2">
      <t>ハシ</t>
    </rPh>
    <rPh sb="4" eb="5">
      <t>ミ</t>
    </rPh>
    <phoneticPr fontId="3"/>
  </si>
  <si>
    <t>栄養士</t>
  </si>
  <si>
    <t>◇崎　○絵</t>
    <rPh sb="1" eb="2">
      <t>サキ</t>
    </rPh>
    <rPh sb="4" eb="5">
      <t>エ</t>
    </rPh>
    <phoneticPr fontId="3"/>
  </si>
  <si>
    <t>管理栄養士</t>
  </si>
  <si>
    <t>△海　□江</t>
    <rPh sb="1" eb="2">
      <t>ウミ</t>
    </rPh>
    <phoneticPr fontId="3"/>
  </si>
  <si>
    <t>看護師</t>
  </si>
  <si>
    <t>◎森　◇世</t>
    <rPh sb="1" eb="2">
      <t>モリ</t>
    </rPh>
    <rPh sb="4" eb="5">
      <t>ヨ</t>
    </rPh>
    <phoneticPr fontId="3"/>
  </si>
  <si>
    <t>事務員</t>
  </si>
  <si>
    <t>□江　〇雄</t>
    <rPh sb="1" eb="2">
      <t>エ</t>
    </rPh>
    <rPh sb="4" eb="5">
      <t>オ</t>
    </rPh>
    <phoneticPr fontId="3"/>
  </si>
  <si>
    <t>その他</t>
  </si>
  <si>
    <t>令和4年12月末退職</t>
    <rPh sb="0" eb="2">
      <t>レイワ</t>
    </rPh>
    <rPh sb="3" eb="4">
      <t>ネン</t>
    </rPh>
    <rPh sb="6" eb="7">
      <t>ガツ</t>
    </rPh>
    <rPh sb="7" eb="8">
      <t>マツ</t>
    </rPh>
    <rPh sb="8" eb="10">
      <t>タイショク</t>
    </rPh>
    <phoneticPr fontId="8"/>
  </si>
  <si>
    <t>産休中</t>
    <rPh sb="0" eb="3">
      <t>サンキュウチュウ</t>
    </rPh>
    <phoneticPr fontId="8"/>
  </si>
  <si>
    <t>みんなの調整保育園</t>
    <rPh sb="4" eb="6">
      <t>チョウセイ</t>
    </rPh>
    <rPh sb="6" eb="9">
      <t>ホイクエン</t>
    </rPh>
    <phoneticPr fontId="8"/>
  </si>
  <si>
    <t>きゅうふっこ保育園</t>
    <rPh sb="6" eb="9">
      <t>ホイクエン</t>
    </rPh>
    <phoneticPr fontId="8"/>
  </si>
  <si>
    <t>ちょうせいっこ保育園</t>
    <rPh sb="7" eb="10">
      <t>ホイクエン</t>
    </rPh>
    <phoneticPr fontId="8"/>
  </si>
  <si>
    <t>022-●●●-●●●●</t>
    <phoneticPr fontId="8"/>
  </si>
  <si>
    <t>●●　●●</t>
    <phoneticPr fontId="8"/>
  </si>
  <si>
    <t>東京都千代田区神田駿河台4-6 御茶ノ水ソラシティ</t>
  </si>
  <si>
    <t>東京都千代田区神田神保町1-14-1</t>
  </si>
  <si>
    <t>ぶんぶん保育園二日町園</t>
  </si>
  <si>
    <t>栃木県宇都宮市南大通り2-6-1 KIDS 1ST BLD</t>
  </si>
  <si>
    <t>ぶんぶん保育園小田原園</t>
  </si>
  <si>
    <t>仙台市宮城野区萩野町3-8-11</t>
  </si>
  <si>
    <t>仙台市宮城野区萩野町3-8-11 木村ビル1F</t>
  </si>
  <si>
    <t>山形県新庄市金沢1917-7</t>
  </si>
  <si>
    <t>社会福祉法人　みらい</t>
  </si>
  <si>
    <t>東京都新宿区高田馬場4-13-11　松島第一ビル6階</t>
  </si>
  <si>
    <t>仙台市若林区東八番丁183</t>
  </si>
  <si>
    <t>仙台市青葉区北山3-9-20</t>
  </si>
  <si>
    <t>東京都品川区東品川1-3-10</t>
  </si>
  <si>
    <t>仙台市泉区泉中央1-45-3</t>
  </si>
  <si>
    <t>第2紫山いちにいさん保育園</t>
  </si>
  <si>
    <t>仙台市青葉区落合2-6-8-1F</t>
  </si>
  <si>
    <t>仙台市青葉区錦町1-12-1　錦町パークマンション105</t>
  </si>
  <si>
    <t>仙台市青葉区大町2-7-20</t>
  </si>
  <si>
    <t>仙台市宮城野区幸町2丁目16-13</t>
  </si>
  <si>
    <t>KIDS-Kan</t>
  </si>
  <si>
    <t>吉田　一美</t>
  </si>
  <si>
    <t>高橋　真由美</t>
  </si>
  <si>
    <t>川村　隆</t>
  </si>
  <si>
    <t>仙台市家庭保育室ちゅうりっぷ　代表　遊佐　ひろ子</t>
  </si>
  <si>
    <t>岸　麻記子</t>
  </si>
  <si>
    <t>菅野　淳</t>
  </si>
  <si>
    <t>小野　敬子</t>
  </si>
  <si>
    <t>ワタキュー保育園北四番丁園</t>
    <rPh sb="5" eb="8">
      <t>ホイクエン</t>
    </rPh>
    <rPh sb="8" eb="12">
      <t>キタヨバンチョウ</t>
    </rPh>
    <rPh sb="12" eb="13">
      <t>エン</t>
    </rPh>
    <phoneticPr fontId="8"/>
  </si>
  <si>
    <t>ビックママランド支倉園</t>
    <rPh sb="8" eb="10">
      <t>ハセクラ</t>
    </rPh>
    <rPh sb="10" eb="11">
      <t>エン</t>
    </rPh>
    <phoneticPr fontId="8"/>
  </si>
  <si>
    <t>あすと長町保育所</t>
    <rPh sb="3" eb="5">
      <t>ナガマチ</t>
    </rPh>
    <rPh sb="5" eb="7">
      <t>ホイク</t>
    </rPh>
    <rPh sb="7" eb="8">
      <t>ショ</t>
    </rPh>
    <phoneticPr fontId="8"/>
  </si>
  <si>
    <t>もりのひろば保育園</t>
    <rPh sb="6" eb="9">
      <t>ホイクエン</t>
    </rPh>
    <phoneticPr fontId="8"/>
  </si>
  <si>
    <t>せせらぎ保育園</t>
    <rPh sb="4" eb="7">
      <t>ホイクエン</t>
    </rPh>
    <phoneticPr fontId="8"/>
  </si>
  <si>
    <t>山形県新庄市金沢１９１７－７　</t>
  </si>
  <si>
    <t>ふれあい保育園</t>
  </si>
  <si>
    <t>仙台市青葉区旭ヶ丘１－３９－６</t>
  </si>
  <si>
    <t>一般社団法人ふれあいファミリーパートナー</t>
  </si>
  <si>
    <t>アイグラン保育園長町南</t>
  </si>
  <si>
    <t>仙台市太白区柳生４－１２－１１</t>
  </si>
  <si>
    <t>アスイク保育園中田町</t>
  </si>
  <si>
    <t>仙台市宮城野区鉄砲町中３－１４　テラス仙台駅東口２階</t>
  </si>
  <si>
    <t>社会福祉法人明日育福祉会</t>
  </si>
  <si>
    <t>NOVAバイリンガル仙台富沢保育園</t>
  </si>
  <si>
    <t>もりのなかま保育園四郎丸園もぐもぐ＋</t>
  </si>
  <si>
    <t>仙台市青葉区花京院２－１－６５　花京院プラザ６階</t>
  </si>
  <si>
    <t>株式会社Lateral Kids</t>
  </si>
  <si>
    <t>東京都千代田区神田駿河台４－６　御茶ノ水ソラシティ</t>
  </si>
  <si>
    <t>六郷ぱれっと保育園</t>
  </si>
  <si>
    <t>社会福祉法人仙台ぱれっと福祉会</t>
  </si>
  <si>
    <t>六郷保育園</t>
  </si>
  <si>
    <t>仙台市若林区六郷７－１０</t>
  </si>
  <si>
    <t>一般社団法人保育アートラボ</t>
  </si>
  <si>
    <t>山形県新庄市金沢１９１７－７</t>
  </si>
  <si>
    <t>いずみ保育園</t>
  </si>
  <si>
    <t>仙台市泉区泉中央３－２８－１１　</t>
  </si>
  <si>
    <t>株式会社いずみ保育園</t>
  </si>
  <si>
    <t>有</t>
  </si>
  <si>
    <t>5</t>
    <phoneticPr fontId="22"/>
  </si>
  <si>
    <r>
      <t>①</t>
    </r>
    <r>
      <rPr>
        <sz val="11"/>
        <color rgb="FFFF0000"/>
        <rFont val="ＭＳ Ｐゴシック"/>
        <family val="3"/>
        <charset val="128"/>
        <scheme val="minor"/>
      </rPr>
      <t>令和４年度</t>
    </r>
    <r>
      <rPr>
        <sz val="11"/>
        <rFont val="ＭＳ Ｐゴシック"/>
        <family val="3"/>
        <charset val="128"/>
        <scheme val="minor"/>
      </rPr>
      <t>における法定福利費等の事業主負担分の総額</t>
    </r>
    <rPh sb="1" eb="3">
      <t>レイワ</t>
    </rPh>
    <rPh sb="4" eb="6">
      <t>ネンド</t>
    </rPh>
    <rPh sb="5" eb="6">
      <t>ド</t>
    </rPh>
    <rPh sb="10" eb="12">
      <t>ホウテイ</t>
    </rPh>
    <rPh sb="12" eb="14">
      <t>フクリ</t>
    </rPh>
    <rPh sb="14" eb="15">
      <t>ヒ</t>
    </rPh>
    <rPh sb="15" eb="16">
      <t>トウ</t>
    </rPh>
    <rPh sb="17" eb="20">
      <t>ジギョウヌシ</t>
    </rPh>
    <rPh sb="20" eb="22">
      <t>フタン</t>
    </rPh>
    <rPh sb="22" eb="23">
      <t>ブン</t>
    </rPh>
    <rPh sb="24" eb="26">
      <t>ソウガク</t>
    </rPh>
    <phoneticPr fontId="8"/>
  </si>
  <si>
    <r>
      <t>②</t>
    </r>
    <r>
      <rPr>
        <sz val="12"/>
        <color rgb="FFFF0000"/>
        <rFont val="ＭＳ Ｐゴシック"/>
        <family val="3"/>
        <charset val="128"/>
        <scheme val="minor"/>
      </rPr>
      <t>令和４年度</t>
    </r>
    <r>
      <rPr>
        <sz val="12"/>
        <rFont val="ＭＳ Ｐゴシック"/>
        <family val="3"/>
        <charset val="128"/>
        <scheme val="minor"/>
      </rPr>
      <t>における賃金の総額</t>
    </r>
    <rPh sb="1" eb="3">
      <t>レイワ</t>
    </rPh>
    <rPh sb="4" eb="6">
      <t>ネンド</t>
    </rPh>
    <rPh sb="5" eb="6">
      <t>ド</t>
    </rPh>
    <rPh sb="10" eb="12">
      <t>チンギン</t>
    </rPh>
    <rPh sb="13" eb="15">
      <t>ソウガク</t>
    </rPh>
    <phoneticPr fontId="8"/>
  </si>
  <si>
    <r>
      <t>③</t>
    </r>
    <r>
      <rPr>
        <sz val="12"/>
        <color rgb="FFFF0000"/>
        <rFont val="ＭＳ Ｐゴシック"/>
        <family val="3"/>
        <charset val="128"/>
        <scheme val="minor"/>
      </rPr>
      <t>令和５年度</t>
    </r>
    <r>
      <rPr>
        <sz val="12"/>
        <rFont val="ＭＳ Ｐゴシック"/>
        <family val="3"/>
        <charset val="128"/>
        <scheme val="minor"/>
      </rPr>
      <t>の賃金改善実績額</t>
    </r>
    <rPh sb="1" eb="3">
      <t>レイワ</t>
    </rPh>
    <rPh sb="4" eb="6">
      <t>ネンド</t>
    </rPh>
    <rPh sb="7" eb="9">
      <t>チンギン</t>
    </rPh>
    <rPh sb="9" eb="11">
      <t>カイゼン</t>
    </rPh>
    <rPh sb="11" eb="14">
      <t>ジッセキガク</t>
    </rPh>
    <phoneticPr fontId="8"/>
  </si>
  <si>
    <t>無</t>
  </si>
  <si>
    <t>②処遇改善等加算Ⅲ加算実績額【f】</t>
    <rPh sb="1" eb="3">
      <t>ショグウ</t>
    </rPh>
    <rPh sb="3" eb="5">
      <t>カイゼン</t>
    </rPh>
    <rPh sb="5" eb="6">
      <t>トウ</t>
    </rPh>
    <rPh sb="6" eb="8">
      <t>カサン</t>
    </rPh>
    <rPh sb="9" eb="11">
      <t>カサン</t>
    </rPh>
    <rPh sb="11" eb="14">
      <t>ジッセキガク</t>
    </rPh>
    <phoneticPr fontId="22"/>
  </si>
  <si>
    <t>⑤処遇改善加算Ⅱ　特定加算実績額【e】
（※新規事由有の施設のみ）</t>
    <rPh sb="1" eb="7">
      <t>ショグウカイゼンカサン</t>
    </rPh>
    <rPh sb="9" eb="11">
      <t>トクテイ</t>
    </rPh>
    <rPh sb="11" eb="13">
      <t>カサン</t>
    </rPh>
    <rPh sb="13" eb="16">
      <t>ジッセキガク</t>
    </rPh>
    <rPh sb="22" eb="24">
      <t>シンキ</t>
    </rPh>
    <rPh sb="24" eb="26">
      <t>ジユウ</t>
    </rPh>
    <rPh sb="26" eb="27">
      <t>アリ</t>
    </rPh>
    <rPh sb="28" eb="30">
      <t>シセツ</t>
    </rPh>
    <phoneticPr fontId="22"/>
  </si>
  <si>
    <t>（２）加算実績額</t>
    <rPh sb="3" eb="5">
      <t>カサン</t>
    </rPh>
    <rPh sb="5" eb="7">
      <t>ジッセキ</t>
    </rPh>
    <rPh sb="7" eb="8">
      <t>ガク</t>
    </rPh>
    <phoneticPr fontId="8"/>
  </si>
  <si>
    <t>加算Ⅲ新規事由</t>
    <rPh sb="0" eb="2">
      <t>カサン</t>
    </rPh>
    <rPh sb="3" eb="5">
      <t>シンキ</t>
    </rPh>
    <rPh sb="5" eb="7">
      <t>ジユウ</t>
    </rPh>
    <phoneticPr fontId="8"/>
  </si>
  <si>
    <t>加算Ⅲ算定対象人数</t>
  </si>
  <si>
    <t>人</t>
    <rPh sb="0" eb="1">
      <t>ニン</t>
    </rPh>
    <phoneticPr fontId="8"/>
  </si>
  <si>
    <t>加算実績額（※）</t>
    <rPh sb="0" eb="2">
      <t>カサン</t>
    </rPh>
    <rPh sb="2" eb="4">
      <t>ジッセキ</t>
    </rPh>
    <rPh sb="4" eb="5">
      <t>ガク</t>
    </rPh>
    <phoneticPr fontId="8"/>
  </si>
  <si>
    <t>特定加算実績額（千円未満の端数は切り捨て）※</t>
    <rPh sb="0" eb="2">
      <t>トクテイ</t>
    </rPh>
    <rPh sb="2" eb="4">
      <t>カサン</t>
    </rPh>
    <rPh sb="4" eb="6">
      <t>ジッセキ</t>
    </rPh>
    <rPh sb="6" eb="7">
      <t>ガク</t>
    </rPh>
    <phoneticPr fontId="8"/>
  </si>
  <si>
    <t>幼稚園</t>
    <rPh sb="0" eb="3">
      <t>ヨウチエン</t>
    </rPh>
    <phoneticPr fontId="8"/>
  </si>
  <si>
    <t>賃金改善実施期間</t>
    <rPh sb="0" eb="2">
      <t>チンギン</t>
    </rPh>
    <rPh sb="2" eb="4">
      <t>カイゼン</t>
    </rPh>
    <rPh sb="4" eb="6">
      <t>ジッシ</t>
    </rPh>
    <rPh sb="6" eb="8">
      <t>キカン</t>
    </rPh>
    <phoneticPr fontId="8"/>
  </si>
  <si>
    <t>(</t>
    <phoneticPr fontId="8"/>
  </si>
  <si>
    <t>ヶ月</t>
    <rPh sb="1" eb="2">
      <t>ゲツ</t>
    </rPh>
    <phoneticPr fontId="8"/>
  </si>
  <si>
    <t>保育所等</t>
    <rPh sb="0" eb="2">
      <t>ホイク</t>
    </rPh>
    <rPh sb="2" eb="3">
      <t>ジョ</t>
    </rPh>
    <rPh sb="3" eb="4">
      <t>トウ</t>
    </rPh>
    <phoneticPr fontId="8"/>
  </si>
  <si>
    <t>施設・事業所間で加算額の一部の配分を調整する場合の「加算実績額」及び「特定加算実績額」については、調整による加算額の増減を反映した（加算実績額にあっては（４）①の額を減じ、（４）③の額を加えた後の、特定加算実績額にあっては（４）②の額を減じ、（４）④の額を加えた後の）金額を記入すること。</t>
    <phoneticPr fontId="8"/>
  </si>
  <si>
    <t>認定こども園</t>
    <rPh sb="0" eb="2">
      <t>ニンテイ</t>
    </rPh>
    <rPh sb="5" eb="6">
      <t>エン</t>
    </rPh>
    <phoneticPr fontId="8"/>
  </si>
  <si>
    <t>拠出見込額</t>
    <rPh sb="0" eb="2">
      <t>キョシュツ</t>
    </rPh>
    <rPh sb="2" eb="4">
      <t>ミコミ</t>
    </rPh>
    <rPh sb="4" eb="5">
      <t>ガク</t>
    </rPh>
    <phoneticPr fontId="8"/>
  </si>
  <si>
    <t>②うち基準年度からの増減分</t>
    <rPh sb="3" eb="5">
      <t>キジュン</t>
    </rPh>
    <rPh sb="5" eb="7">
      <t>ネンド</t>
    </rPh>
    <rPh sb="10" eb="12">
      <t>ゾウゲン</t>
    </rPh>
    <rPh sb="12" eb="13">
      <t>ブン</t>
    </rPh>
    <phoneticPr fontId="8"/>
  </si>
  <si>
    <t>受入見込額</t>
    <rPh sb="0" eb="1">
      <t>ウ</t>
    </rPh>
    <rPh sb="1" eb="2">
      <t>イ</t>
    </rPh>
    <rPh sb="2" eb="4">
      <t>ミコミ</t>
    </rPh>
    <rPh sb="4" eb="5">
      <t>ガク</t>
    </rPh>
    <phoneticPr fontId="8"/>
  </si>
  <si>
    <t>④うち基準年度からの増減分</t>
    <rPh sb="3" eb="5">
      <t>キジュン</t>
    </rPh>
    <rPh sb="5" eb="7">
      <t>ネンド</t>
    </rPh>
    <rPh sb="10" eb="12">
      <t>ゾウゲン</t>
    </rPh>
    <rPh sb="12" eb="13">
      <t>ブン</t>
    </rPh>
    <phoneticPr fontId="8"/>
  </si>
  <si>
    <t>※加算Ⅲ新規事由ありの場合、以下についても算出すること。
（２）④－（３）①</t>
    <phoneticPr fontId="8"/>
  </si>
  <si>
    <t>加算実績額に要した費用の総額との差額（千円未満の端数は切り捨て）
（２）①－別紙様式10別添１の「加算Ⅲによる賃金改善額」と「賃金改善に伴い増加する法定福利費等の事業主負担分」の総額欄の合計</t>
    <rPh sb="0" eb="2">
      <t>カサン</t>
    </rPh>
    <rPh sb="2" eb="4">
      <t>ジッセキ</t>
    </rPh>
    <rPh sb="4" eb="5">
      <t>ガク</t>
    </rPh>
    <rPh sb="6" eb="7">
      <t>ヨウ</t>
    </rPh>
    <rPh sb="9" eb="11">
      <t>ヒヨウ</t>
    </rPh>
    <rPh sb="12" eb="14">
      <t>ソウガク</t>
    </rPh>
    <rPh sb="16" eb="18">
      <t>サガク</t>
    </rPh>
    <rPh sb="19" eb="21">
      <t>センエン</t>
    </rPh>
    <rPh sb="21" eb="23">
      <t>ミマン</t>
    </rPh>
    <rPh sb="24" eb="26">
      <t>ハスウ</t>
    </rPh>
    <rPh sb="27" eb="28">
      <t>キ</t>
    </rPh>
    <rPh sb="29" eb="30">
      <t>ス</t>
    </rPh>
    <rPh sb="39" eb="41">
      <t>ベッシ</t>
    </rPh>
    <rPh sb="41" eb="43">
      <t>ヨウシキ</t>
    </rPh>
    <rPh sb="45" eb="47">
      <t>ベッテン</t>
    </rPh>
    <rPh sb="50" eb="52">
      <t>カサン</t>
    </rPh>
    <rPh sb="56" eb="61">
      <t>チンギンカイゼンガク</t>
    </rPh>
    <rPh sb="64" eb="66">
      <t>チンギン</t>
    </rPh>
    <rPh sb="66" eb="68">
      <t>カイゼン</t>
    </rPh>
    <rPh sb="69" eb="70">
      <t>トモナ</t>
    </rPh>
    <rPh sb="71" eb="73">
      <t>ゾウカ</t>
    </rPh>
    <rPh sb="75" eb="77">
      <t>ホウテイ</t>
    </rPh>
    <rPh sb="77" eb="79">
      <t>フクリ</t>
    </rPh>
    <rPh sb="79" eb="80">
      <t>ヒ</t>
    </rPh>
    <rPh sb="80" eb="81">
      <t>トウ</t>
    </rPh>
    <rPh sb="82" eb="85">
      <t>ジギョウヌシ</t>
    </rPh>
    <rPh sb="85" eb="87">
      <t>フタン</t>
    </rPh>
    <rPh sb="87" eb="88">
      <t>ブン</t>
    </rPh>
    <rPh sb="90" eb="92">
      <t>ソウガク</t>
    </rPh>
    <rPh sb="92" eb="93">
      <t>ラン</t>
    </rPh>
    <rPh sb="94" eb="96">
      <t>ゴウケイ</t>
    </rPh>
    <phoneticPr fontId="8"/>
  </si>
  <si>
    <t>※確認欄</t>
    <rPh sb="1" eb="3">
      <t>カクニン</t>
    </rPh>
    <rPh sb="3" eb="4">
      <t>ラン</t>
    </rPh>
    <phoneticPr fontId="13"/>
  </si>
  <si>
    <t>＜加算Ⅲ新規事由がある場合＞（以下のＢの額がＡの額以上であること（※1）かつＤの額がＣの額以上であること（※２））</t>
    <rPh sb="1" eb="3">
      <t>カサン</t>
    </rPh>
    <rPh sb="4" eb="6">
      <t>シンキ</t>
    </rPh>
    <rPh sb="6" eb="8">
      <t>ジユウ</t>
    </rPh>
    <rPh sb="11" eb="13">
      <t>バアイ</t>
    </rPh>
    <phoneticPr fontId="8"/>
  </si>
  <si>
    <t>Ａ</t>
    <phoneticPr fontId="8"/>
  </si>
  <si>
    <t>Ｂ</t>
    <phoneticPr fontId="8"/>
  </si>
  <si>
    <t>Ｃ</t>
    <phoneticPr fontId="8"/>
  </si>
  <si>
    <t>Ｄ</t>
    <phoneticPr fontId="8"/>
  </si>
  <si>
    <t>加算Ⅲによる賃金改善額の総額【別紙様式１０別添１の「加算Ⅲによる賃金改善額」と「賃金改善に伴い増加する法定福利費等の事業主負担分」の総額欄の合計】</t>
    <rPh sb="0" eb="2">
      <t>カサン</t>
    </rPh>
    <rPh sb="6" eb="8">
      <t>チンギン</t>
    </rPh>
    <rPh sb="8" eb="10">
      <t>カイゼン</t>
    </rPh>
    <rPh sb="10" eb="11">
      <t>ガク</t>
    </rPh>
    <rPh sb="12" eb="14">
      <t>ソウガク</t>
    </rPh>
    <rPh sb="15" eb="17">
      <t>ベッシ</t>
    </rPh>
    <rPh sb="17" eb="19">
      <t>ヨウシキ</t>
    </rPh>
    <rPh sb="21" eb="23">
      <t>ベッテン</t>
    </rPh>
    <rPh sb="36" eb="37">
      <t>ガク</t>
    </rPh>
    <rPh sb="70" eb="72">
      <t>ゴウケイ</t>
    </rPh>
    <phoneticPr fontId="13"/>
  </si>
  <si>
    <t>＜加算Ⅲ新規事由がない場合＞（以下のＢの額がＡの額以上であること（※１）かつＤの額がＣの額以上であること（※2））</t>
    <rPh sb="1" eb="3">
      <t>カサン</t>
    </rPh>
    <rPh sb="4" eb="6">
      <t>シンキ</t>
    </rPh>
    <rPh sb="6" eb="8">
      <t>ジユウ</t>
    </rPh>
    <rPh sb="11" eb="13">
      <t>バアイ</t>
    </rPh>
    <phoneticPr fontId="8"/>
  </si>
  <si>
    <t>Ａ</t>
  </si>
  <si>
    <t>加算Ⅲによる賃金改善額の総額【別紙様式１０別添１の「加算Ⅲによる賃金改善見込額」と「賃金改善に伴い増加する法定福利費等の事業主負担分」の総額欄の合計】</t>
    <rPh sb="0" eb="2">
      <t>カサン</t>
    </rPh>
    <rPh sb="6" eb="8">
      <t>チンギン</t>
    </rPh>
    <rPh sb="8" eb="10">
      <t>カイゼン</t>
    </rPh>
    <rPh sb="10" eb="11">
      <t>ガク</t>
    </rPh>
    <rPh sb="12" eb="14">
      <t>ソウガク</t>
    </rPh>
    <rPh sb="15" eb="17">
      <t>ベッシ</t>
    </rPh>
    <rPh sb="17" eb="19">
      <t>ヨウシキ</t>
    </rPh>
    <rPh sb="21" eb="23">
      <t>ベッテン</t>
    </rPh>
    <rPh sb="36" eb="38">
      <t>ミコ</t>
    </rPh>
    <rPh sb="72" eb="74">
      <t>ゴウケイ</t>
    </rPh>
    <phoneticPr fontId="13"/>
  </si>
  <si>
    <t>※1</t>
  </si>
  <si>
    <t>原則、賃金改善等実績総額Ｂ（賃金改善額D）は、特定加算実績額Ａ（加算実績額C)以上であることが必要だが、法定福利費の事業主負担増加額が少ないことにより、Ａ（C)の額を下回ることは差し支えない。その場合、その差額については、別途、職員の処遇改善に充てること。</t>
    <rPh sb="8" eb="10">
      <t>ジッセキ</t>
    </rPh>
    <rPh sb="14" eb="16">
      <t>チンギン</t>
    </rPh>
    <rPh sb="16" eb="18">
      <t>カイゼン</t>
    </rPh>
    <rPh sb="18" eb="19">
      <t>ガク</t>
    </rPh>
    <rPh sb="27" eb="29">
      <t>ジッセキ</t>
    </rPh>
    <rPh sb="32" eb="34">
      <t>カサン</t>
    </rPh>
    <rPh sb="34" eb="36">
      <t>ジッセキ</t>
    </rPh>
    <rPh sb="36" eb="37">
      <t>ガク</t>
    </rPh>
    <phoneticPr fontId="8"/>
  </si>
  <si>
    <t>うち基準年度からの増減額(円）</t>
    <rPh sb="2" eb="4">
      <t>キジュン</t>
    </rPh>
    <rPh sb="4" eb="5">
      <t>ネン</t>
    </rPh>
    <rPh sb="5" eb="6">
      <t>ド</t>
    </rPh>
    <rPh sb="9" eb="12">
      <t>ゾウゲンガク</t>
    </rPh>
    <rPh sb="13" eb="14">
      <t>エン</t>
    </rPh>
    <phoneticPr fontId="8"/>
  </si>
  <si>
    <t>特定加算実績額【（2）④】</t>
    <rPh sb="0" eb="2">
      <t>トクテイ</t>
    </rPh>
    <rPh sb="2" eb="4">
      <t>カサン</t>
    </rPh>
    <rPh sb="4" eb="6">
      <t>ジッセキ</t>
    </rPh>
    <rPh sb="6" eb="7">
      <t>ガク</t>
    </rPh>
    <phoneticPr fontId="8"/>
  </si>
  <si>
    <t>賃金改善等実績総額【（3）①】</t>
    <rPh sb="0" eb="2">
      <t>チンギン</t>
    </rPh>
    <rPh sb="2" eb="4">
      <t>カイゼン</t>
    </rPh>
    <rPh sb="5" eb="7">
      <t>ジッセキ</t>
    </rPh>
    <rPh sb="8" eb="9">
      <t>ガク</t>
    </rPh>
    <phoneticPr fontId="8"/>
  </si>
  <si>
    <t>加算実績額【（2）③】</t>
    <rPh sb="0" eb="2">
      <t>カサン</t>
    </rPh>
    <rPh sb="2" eb="4">
      <t>ジッセキ</t>
    </rPh>
    <rPh sb="4" eb="5">
      <t>ガク</t>
    </rPh>
    <phoneticPr fontId="8"/>
  </si>
  <si>
    <t>支払賃金総額【（3）③－（3）④－（3）⑤】</t>
    <rPh sb="0" eb="2">
      <t>シハラ</t>
    </rPh>
    <phoneticPr fontId="8"/>
  </si>
  <si>
    <t>基準年度の賃金水準（起点賃金水準）【（3）⑥－（4）②＋（4）④ 】</t>
    <rPh sb="0" eb="2">
      <t>キジュン</t>
    </rPh>
    <rPh sb="2" eb="4">
      <t>ネンド</t>
    </rPh>
    <rPh sb="5" eb="7">
      <t>チンギン</t>
    </rPh>
    <rPh sb="7" eb="9">
      <t>スイジュン</t>
    </rPh>
    <rPh sb="10" eb="12">
      <t>キテン</t>
    </rPh>
    <rPh sb="12" eb="14">
      <t>チンギン</t>
    </rPh>
    <rPh sb="14" eb="16">
      <t>スイジュン</t>
    </rPh>
    <phoneticPr fontId="8"/>
  </si>
  <si>
    <t>「常勤」とは、当該施設・事業所の就業規則において定められている常勤の従事者が勤務すべき時間数（教育・保育に従事する者にあっては、１か月に勤務すべき時間数が120時間以上であるものに限る。）に達している者又は当該者以外の者であって１日６時間以上かつ月20日以上勤務するものをいい、「非常勤」とは常勤以外の者をいう。</t>
    <phoneticPr fontId="8"/>
  </si>
  <si>
    <t>別紙様式10別添3</t>
    <rPh sb="6" eb="8">
      <t>ベッテン</t>
    </rPh>
    <phoneticPr fontId="22"/>
  </si>
  <si>
    <t>賃金改善確認書（処遇改善等加算Ⅲ）</t>
    <rPh sb="0" eb="1">
      <t>チン</t>
    </rPh>
    <rPh sb="1" eb="2">
      <t>キン</t>
    </rPh>
    <rPh sb="2" eb="3">
      <t>カイ</t>
    </rPh>
    <rPh sb="3" eb="4">
      <t>ゼン</t>
    </rPh>
    <rPh sb="4" eb="6">
      <t>カクニン</t>
    </rPh>
    <rPh sb="6" eb="7">
      <t>ショ</t>
    </rPh>
    <rPh sb="8" eb="10">
      <t>ショグウ</t>
    </rPh>
    <rPh sb="10" eb="12">
      <t>カイゼン</t>
    </rPh>
    <rPh sb="12" eb="13">
      <t>トウ</t>
    </rPh>
    <rPh sb="13" eb="15">
      <t>カサン</t>
    </rPh>
    <phoneticPr fontId="8"/>
  </si>
  <si>
    <t>　施設・事業所から説明を受け，令和５年度処遇改善等加算Ⅲにより，令和５年度において，下記基準年度の賃金水準が維持された，または基準年度を上回る賃金改善が行われたことを確認しました。</t>
    <rPh sb="1" eb="3">
      <t>シセツ</t>
    </rPh>
    <rPh sb="4" eb="6">
      <t>ジギョウ</t>
    </rPh>
    <rPh sb="6" eb="7">
      <t>ショ</t>
    </rPh>
    <rPh sb="9" eb="11">
      <t>セツメイ</t>
    </rPh>
    <rPh sb="12" eb="13">
      <t>ウ</t>
    </rPh>
    <rPh sb="15" eb="17">
      <t>レイワ</t>
    </rPh>
    <rPh sb="18" eb="20">
      <t>ネンド</t>
    </rPh>
    <rPh sb="20" eb="22">
      <t>ショグウ</t>
    </rPh>
    <rPh sb="22" eb="24">
      <t>カイゼン</t>
    </rPh>
    <rPh sb="24" eb="25">
      <t>トウ</t>
    </rPh>
    <rPh sb="25" eb="27">
      <t>カサン</t>
    </rPh>
    <rPh sb="32" eb="34">
      <t>レイワ</t>
    </rPh>
    <rPh sb="35" eb="37">
      <t>ネンド</t>
    </rPh>
    <rPh sb="42" eb="44">
      <t>カキ</t>
    </rPh>
    <rPh sb="44" eb="46">
      <t>キジュン</t>
    </rPh>
    <rPh sb="46" eb="48">
      <t>ネンド</t>
    </rPh>
    <rPh sb="49" eb="51">
      <t>チンギン</t>
    </rPh>
    <rPh sb="51" eb="53">
      <t>スイジュン</t>
    </rPh>
    <rPh sb="54" eb="56">
      <t>イジ</t>
    </rPh>
    <rPh sb="63" eb="65">
      <t>キジュン</t>
    </rPh>
    <rPh sb="65" eb="67">
      <t>ネンド</t>
    </rPh>
    <rPh sb="68" eb="70">
      <t>ウワマワ</t>
    </rPh>
    <rPh sb="71" eb="73">
      <t>チンギン</t>
    </rPh>
    <rPh sb="73" eb="75">
      <t>カイゼン</t>
    </rPh>
    <rPh sb="76" eb="77">
      <t>オコナ</t>
    </rPh>
    <rPh sb="83" eb="85">
      <t>カクニン</t>
    </rPh>
    <phoneticPr fontId="22"/>
  </si>
  <si>
    <t>★</t>
    <phoneticPr fontId="22"/>
  </si>
  <si>
    <t>の令和５年度処遇改善等加算Ⅲ基準年度</t>
    <rPh sb="1" eb="3">
      <t>レイワ</t>
    </rPh>
    <rPh sb="4" eb="6">
      <t>ネンド</t>
    </rPh>
    <rPh sb="6" eb="8">
      <t>ショグウ</t>
    </rPh>
    <rPh sb="8" eb="10">
      <t>カイゼン</t>
    </rPh>
    <rPh sb="10" eb="11">
      <t>トウ</t>
    </rPh>
    <rPh sb="11" eb="13">
      <t>カサン</t>
    </rPh>
    <rPh sb="14" eb="18">
      <t>キジュンネンド</t>
    </rPh>
    <phoneticPr fontId="22"/>
  </si>
  <si>
    <t>……</t>
    <phoneticPr fontId="22"/>
  </si>
  <si>
    <t>年度</t>
    <rPh sb="0" eb="2">
      <t>ネンド</t>
    </rPh>
    <phoneticPr fontId="22"/>
  </si>
  <si>
    <t>施 設 名</t>
    <rPh sb="0" eb="1">
      <t>シ</t>
    </rPh>
    <rPh sb="2" eb="3">
      <t>セツ</t>
    </rPh>
    <rPh sb="4" eb="5">
      <t>メイ</t>
    </rPh>
    <phoneticPr fontId="8"/>
  </si>
  <si>
    <t>職員氏名</t>
    <rPh sb="0" eb="2">
      <t>ショクイン</t>
    </rPh>
    <rPh sb="2" eb="4">
      <t>シメイ</t>
    </rPh>
    <phoneticPr fontId="8"/>
  </si>
  <si>
    <t>印</t>
    <rPh sb="0" eb="1">
      <t>イン</t>
    </rPh>
    <phoneticPr fontId="8"/>
  </si>
  <si>
    <t>差込用</t>
    <rPh sb="0" eb="3">
      <t>サシコミヨウ</t>
    </rPh>
    <phoneticPr fontId="8"/>
  </si>
  <si>
    <t>対象者氏名</t>
    <rPh sb="0" eb="2">
      <t>タイショウ</t>
    </rPh>
    <rPh sb="2" eb="3">
      <t>シャ</t>
    </rPh>
    <rPh sb="3" eb="5">
      <t>シメイ</t>
    </rPh>
    <phoneticPr fontId="8"/>
  </si>
  <si>
    <t>基準年度①</t>
    <rPh sb="0" eb="4">
      <t>キジュンネンド</t>
    </rPh>
    <phoneticPr fontId="22"/>
  </si>
  <si>
    <t>基準年度②</t>
    <rPh sb="0" eb="2">
      <t>キジュン</t>
    </rPh>
    <rPh sb="2" eb="3">
      <t>ネン</t>
    </rPh>
    <rPh sb="3" eb="4">
      <t>ド</t>
    </rPh>
    <phoneticPr fontId="22"/>
  </si>
  <si>
    <t>提出不要</t>
    <rPh sb="0" eb="2">
      <t>テイシュツ</t>
    </rPh>
    <rPh sb="2" eb="4">
      <t>フヨウ</t>
    </rPh>
    <phoneticPr fontId="8"/>
  </si>
  <si>
    <t>シートロックなし</t>
    <phoneticPr fontId="8"/>
  </si>
  <si>
    <t>4</t>
    <phoneticPr fontId="8"/>
  </si>
  <si>
    <t>富沢南なないろ保育園</t>
    <phoneticPr fontId="22"/>
  </si>
  <si>
    <t>02161</t>
    <phoneticPr fontId="32"/>
  </si>
  <si>
    <t>中田なないろ保育園</t>
    <phoneticPr fontId="8"/>
  </si>
  <si>
    <t>02162</t>
    <phoneticPr fontId="32"/>
  </si>
  <si>
    <t>幼保連携型認定こども園</t>
    <rPh sb="0" eb="2">
      <t>ヨウホ</t>
    </rPh>
    <rPh sb="2" eb="5">
      <t>レンケイガタ</t>
    </rPh>
    <rPh sb="5" eb="7">
      <t>ニンテイ</t>
    </rPh>
    <rPh sb="10" eb="11">
      <t>エン</t>
    </rPh>
    <phoneticPr fontId="13"/>
  </si>
  <si>
    <t>幼稚園型認定こども園</t>
    <rPh sb="0" eb="3">
      <t>ヨウチエン</t>
    </rPh>
    <rPh sb="3" eb="4">
      <t>ガタ</t>
    </rPh>
    <rPh sb="4" eb="6">
      <t>ニンテイ</t>
    </rPh>
    <rPh sb="9" eb="10">
      <t>エン</t>
    </rPh>
    <phoneticPr fontId="13"/>
  </si>
  <si>
    <t>保育所型認定こども園</t>
    <rPh sb="0" eb="2">
      <t>ホイク</t>
    </rPh>
    <rPh sb="2" eb="3">
      <t>ショ</t>
    </rPh>
    <rPh sb="3" eb="4">
      <t>ガタ</t>
    </rPh>
    <rPh sb="4" eb="6">
      <t>ニンテイ</t>
    </rPh>
    <rPh sb="9" eb="10">
      <t>エン</t>
    </rPh>
    <phoneticPr fontId="13"/>
  </si>
  <si>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3"/>
  </si>
  <si>
    <t>認定こども園　くり幼稚園・くりっこ保育園</t>
    <rPh sb="0" eb="2">
      <t>ニンテイ</t>
    </rPh>
    <rPh sb="5" eb="6">
      <t>エン</t>
    </rPh>
    <rPh sb="9" eb="12">
      <t>ヨウチエン</t>
    </rPh>
    <rPh sb="17" eb="20">
      <t>ホイクエン</t>
    </rPh>
    <phoneticPr fontId="13"/>
  </si>
  <si>
    <t>認定こども園　仙台YMCA幼稚園</t>
    <rPh sb="0" eb="2">
      <t>ニンテイ</t>
    </rPh>
    <rPh sb="5" eb="6">
      <t>エン</t>
    </rPh>
    <rPh sb="7" eb="9">
      <t>センダイ</t>
    </rPh>
    <rPh sb="13" eb="16">
      <t>ヨウチエン</t>
    </rPh>
    <phoneticPr fontId="13"/>
  </si>
  <si>
    <t>カール英会話プリスクール</t>
    <rPh sb="3" eb="6">
      <t>エイカイワ</t>
    </rPh>
    <phoneticPr fontId="13"/>
  </si>
  <si>
    <t>福聚幼稚園</t>
    <rPh sb="0" eb="2">
      <t>フクジュ</t>
    </rPh>
    <rPh sb="2" eb="5">
      <t>ヨウチエン</t>
    </rPh>
    <phoneticPr fontId="13"/>
  </si>
  <si>
    <t>認定向山こども園</t>
    <rPh sb="0" eb="2">
      <t>ニンテイ</t>
    </rPh>
    <rPh sb="2" eb="4">
      <t>ムカイヤマ</t>
    </rPh>
    <rPh sb="7" eb="8">
      <t>エン</t>
    </rPh>
    <phoneticPr fontId="13"/>
  </si>
  <si>
    <t>認定こども園　旭ケ丘幼稚園</t>
    <rPh sb="0" eb="2">
      <t>ニンテイ</t>
    </rPh>
    <rPh sb="5" eb="6">
      <t>エン</t>
    </rPh>
    <rPh sb="7" eb="8">
      <t>アサヒ</t>
    </rPh>
    <rPh sb="9" eb="10">
      <t>オカ</t>
    </rPh>
    <rPh sb="10" eb="13">
      <t>ヨウチエン</t>
    </rPh>
    <phoneticPr fontId="13"/>
  </si>
  <si>
    <t>73102</t>
    <phoneticPr fontId="32"/>
  </si>
  <si>
    <t>みのりこども園</t>
    <rPh sb="6" eb="7">
      <t>エン</t>
    </rPh>
    <phoneticPr fontId="13"/>
  </si>
  <si>
    <t>幼保連携型認定こども園みどりの森</t>
    <rPh sb="0" eb="1">
      <t>ヨウ</t>
    </rPh>
    <rPh sb="1" eb="2">
      <t>ホ</t>
    </rPh>
    <rPh sb="2" eb="5">
      <t>レンケイガタ</t>
    </rPh>
    <rPh sb="5" eb="7">
      <t>ニンテイ</t>
    </rPh>
    <rPh sb="10" eb="11">
      <t>エン</t>
    </rPh>
    <rPh sb="15" eb="16">
      <t>モリ</t>
    </rPh>
    <phoneticPr fontId="13"/>
  </si>
  <si>
    <t>ゆりかご認定こども園</t>
    <rPh sb="4" eb="6">
      <t>ニンテイ</t>
    </rPh>
    <rPh sb="9" eb="10">
      <t>エン</t>
    </rPh>
    <phoneticPr fontId="13"/>
  </si>
  <si>
    <t>認定こども園　東仙台幼稚園</t>
    <rPh sb="0" eb="2">
      <t>ニンテイ</t>
    </rPh>
    <rPh sb="5" eb="6">
      <t>エン</t>
    </rPh>
    <rPh sb="7" eb="8">
      <t>ヒガシ</t>
    </rPh>
    <rPh sb="8" eb="10">
      <t>センダイ</t>
    </rPh>
    <rPh sb="10" eb="13">
      <t>ヨウチエン</t>
    </rPh>
    <phoneticPr fontId="13"/>
  </si>
  <si>
    <t>73103</t>
    <phoneticPr fontId="32"/>
  </si>
  <si>
    <t>認定こども園 TOBINOKO</t>
    <rPh sb="0" eb="2">
      <t>ニンテイ</t>
    </rPh>
    <rPh sb="5" eb="6">
      <t>エン</t>
    </rPh>
    <phoneticPr fontId="13"/>
  </si>
  <si>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3"/>
  </si>
  <si>
    <t>西多賀チェリーこども園　</t>
    <rPh sb="0" eb="3">
      <t>ニシタガ</t>
    </rPh>
    <rPh sb="10" eb="11">
      <t>エン</t>
    </rPh>
    <phoneticPr fontId="13"/>
  </si>
  <si>
    <t>認定こども園　るり幼稚園</t>
    <rPh sb="0" eb="2">
      <t>ニンテイ</t>
    </rPh>
    <rPh sb="5" eb="6">
      <t>エン</t>
    </rPh>
    <rPh sb="9" eb="12">
      <t>ヨウチエン</t>
    </rPh>
    <phoneticPr fontId="13"/>
  </si>
  <si>
    <t>ますえの森どうわこども園　</t>
    <rPh sb="4" eb="5">
      <t>モリ</t>
    </rPh>
    <rPh sb="11" eb="12">
      <t>エン</t>
    </rPh>
    <phoneticPr fontId="13"/>
  </si>
  <si>
    <t>幼保連携型認定こども園　はせくらまち杜のこども園</t>
    <rPh sb="0" eb="7">
      <t>ヨウホレンケイガタニンテイ</t>
    </rPh>
    <rPh sb="10" eb="11">
      <t>エン</t>
    </rPh>
    <rPh sb="18" eb="19">
      <t>モリ</t>
    </rPh>
    <rPh sb="23" eb="24">
      <t>エン</t>
    </rPh>
    <phoneticPr fontId="13"/>
  </si>
  <si>
    <t>太子堂すいせんこども園　</t>
    <rPh sb="0" eb="3">
      <t>タイシドウ</t>
    </rPh>
    <rPh sb="10" eb="11">
      <t>エン</t>
    </rPh>
    <phoneticPr fontId="13"/>
  </si>
  <si>
    <t>72302</t>
    <phoneticPr fontId="13"/>
  </si>
  <si>
    <t>幼稚園型認定こども園　聖ウルスラ学院英智幼稚園</t>
    <rPh sb="0" eb="3">
      <t>ヨウチエン</t>
    </rPh>
    <rPh sb="3" eb="4">
      <t>ガタ</t>
    </rPh>
    <rPh sb="4" eb="6">
      <t>ニンテイ</t>
    </rPh>
    <rPh sb="9" eb="10">
      <t>エン</t>
    </rPh>
    <rPh sb="11" eb="12">
      <t>セイ</t>
    </rPh>
    <rPh sb="16" eb="18">
      <t>ガクイン</t>
    </rPh>
    <rPh sb="18" eb="20">
      <t>エイチ</t>
    </rPh>
    <rPh sb="20" eb="23">
      <t>ヨウチエン</t>
    </rPh>
    <phoneticPr fontId="13"/>
  </si>
  <si>
    <t>ちゃいるどらんど岩切こども園</t>
    <rPh sb="8" eb="10">
      <t>イワキリ</t>
    </rPh>
    <rPh sb="13" eb="14">
      <t>エン</t>
    </rPh>
    <phoneticPr fontId="13"/>
  </si>
  <si>
    <t>青葉こども園</t>
    <rPh sb="0" eb="2">
      <t>アオバ</t>
    </rPh>
    <rPh sb="5" eb="6">
      <t>エン</t>
    </rPh>
    <phoneticPr fontId="13"/>
  </si>
  <si>
    <t>太白すぎのここども園　</t>
    <rPh sb="0" eb="2">
      <t>タイハク</t>
    </rPh>
    <rPh sb="9" eb="10">
      <t>エン</t>
    </rPh>
    <phoneticPr fontId="13"/>
  </si>
  <si>
    <t>幼稚園型認定こども園　若竹幼稚園</t>
    <rPh sb="0" eb="3">
      <t>ヨウチエン</t>
    </rPh>
    <rPh sb="3" eb="4">
      <t>ガタ</t>
    </rPh>
    <rPh sb="4" eb="6">
      <t>ニンテイ</t>
    </rPh>
    <rPh sb="9" eb="10">
      <t>エン</t>
    </rPh>
    <rPh sb="11" eb="13">
      <t>ワカタケ</t>
    </rPh>
    <rPh sb="13" eb="16">
      <t>ヨウチエン</t>
    </rPh>
    <phoneticPr fontId="13"/>
  </si>
  <si>
    <t>ニューフィールド保育園</t>
    <rPh sb="8" eb="11">
      <t>ホイクエン</t>
    </rPh>
    <phoneticPr fontId="13"/>
  </si>
  <si>
    <t>幼保連携型認定こども園　折立幼稚園・ナーサリールーム</t>
    <rPh sb="0" eb="7">
      <t>ヨウホレンケイガタニンテイ</t>
    </rPh>
    <rPh sb="10" eb="11">
      <t>エン</t>
    </rPh>
    <rPh sb="12" eb="14">
      <t>オリタテ</t>
    </rPh>
    <rPh sb="14" eb="17">
      <t>ヨウチエン</t>
    </rPh>
    <phoneticPr fontId="13"/>
  </si>
  <si>
    <t>バンビの森こども園　</t>
    <rPh sb="4" eb="5">
      <t>モリ</t>
    </rPh>
    <rPh sb="8" eb="9">
      <t>エン</t>
    </rPh>
    <phoneticPr fontId="13"/>
  </si>
  <si>
    <t>泉第二幼稚園</t>
    <rPh sb="0" eb="1">
      <t>イズミ</t>
    </rPh>
    <rPh sb="1" eb="3">
      <t>ダイニ</t>
    </rPh>
    <rPh sb="3" eb="6">
      <t>ヨウチエン</t>
    </rPh>
    <phoneticPr fontId="13"/>
  </si>
  <si>
    <t>ピースフル保育園</t>
    <rPh sb="5" eb="8">
      <t>ホイクエン</t>
    </rPh>
    <phoneticPr fontId="13"/>
  </si>
  <si>
    <t>食と森のこども園小松島</t>
    <rPh sb="0" eb="1">
      <t>ショク</t>
    </rPh>
    <rPh sb="2" eb="3">
      <t>モリ</t>
    </rPh>
    <rPh sb="7" eb="8">
      <t>エン</t>
    </rPh>
    <rPh sb="8" eb="11">
      <t>コマツシマ</t>
    </rPh>
    <phoneticPr fontId="13"/>
  </si>
  <si>
    <t>大野田すぎのここども園</t>
    <rPh sb="0" eb="3">
      <t>オオノダ</t>
    </rPh>
    <rPh sb="10" eb="11">
      <t>エン</t>
    </rPh>
    <phoneticPr fontId="13"/>
  </si>
  <si>
    <t>ねのしろいし幼稚園</t>
    <rPh sb="6" eb="9">
      <t>ヨウチエン</t>
    </rPh>
    <phoneticPr fontId="13"/>
  </si>
  <si>
    <t>認定こども園 れいんぼーなーさりー原ノ町館</t>
    <rPh sb="0" eb="2">
      <t>ニンテイ</t>
    </rPh>
    <rPh sb="5" eb="6">
      <t>エン</t>
    </rPh>
    <rPh sb="17" eb="18">
      <t>ハラ</t>
    </rPh>
    <rPh sb="19" eb="20">
      <t>マチ</t>
    </rPh>
    <rPh sb="20" eb="21">
      <t>カン</t>
    </rPh>
    <phoneticPr fontId="13"/>
  </si>
  <si>
    <t>ミッキー北仙台こども園</t>
    <rPh sb="4" eb="5">
      <t>キタ</t>
    </rPh>
    <rPh sb="5" eb="7">
      <t>センダイ</t>
    </rPh>
    <rPh sb="10" eb="11">
      <t>エン</t>
    </rPh>
    <phoneticPr fontId="13"/>
  </si>
  <si>
    <t>71409</t>
    <phoneticPr fontId="13"/>
  </si>
  <si>
    <t>YMCA西中田こども園</t>
    <rPh sb="4" eb="5">
      <t>ニシ</t>
    </rPh>
    <rPh sb="5" eb="7">
      <t>ナカタ</t>
    </rPh>
    <rPh sb="10" eb="11">
      <t>エン</t>
    </rPh>
    <phoneticPr fontId="13"/>
  </si>
  <si>
    <t>幼稚園型認定こども園　いずみ松陵幼稚園</t>
    <rPh sb="0" eb="6">
      <t>ヨウチエンカタニンテイ</t>
    </rPh>
    <rPh sb="9" eb="10">
      <t>エン</t>
    </rPh>
    <rPh sb="14" eb="16">
      <t>ショウリョウ</t>
    </rPh>
    <rPh sb="16" eb="19">
      <t>ヨウチエン</t>
    </rPh>
    <phoneticPr fontId="13"/>
  </si>
  <si>
    <t>73206</t>
  </si>
  <si>
    <t>ミッキー榴岡公園前こども園</t>
    <rPh sb="4" eb="6">
      <t>ツツジガオカ</t>
    </rPh>
    <rPh sb="6" eb="8">
      <t>コウエン</t>
    </rPh>
    <rPh sb="8" eb="9">
      <t>マエ</t>
    </rPh>
    <rPh sb="12" eb="13">
      <t>エン</t>
    </rPh>
    <phoneticPr fontId="13"/>
  </si>
  <si>
    <t>71111</t>
    <phoneticPr fontId="32"/>
  </si>
  <si>
    <t>幼保連携型認定こども園　中山保育園</t>
    <rPh sb="0" eb="4">
      <t>ヨウホレンケイ</t>
    </rPh>
    <rPh sb="4" eb="5">
      <t>ガタ</t>
    </rPh>
    <rPh sb="5" eb="7">
      <t>ニンテイ</t>
    </rPh>
    <rPh sb="10" eb="11">
      <t>エン</t>
    </rPh>
    <rPh sb="12" eb="14">
      <t>ナカヤマ</t>
    </rPh>
    <rPh sb="14" eb="17">
      <t>ホイクエン</t>
    </rPh>
    <phoneticPr fontId="13"/>
  </si>
  <si>
    <t>71410</t>
    <phoneticPr fontId="13"/>
  </si>
  <si>
    <t>YMCA南大野田こども園</t>
    <rPh sb="4" eb="5">
      <t>ミナミ</t>
    </rPh>
    <rPh sb="5" eb="7">
      <t>オオノ</t>
    </rPh>
    <rPh sb="7" eb="8">
      <t>ダ</t>
    </rPh>
    <rPh sb="11" eb="12">
      <t>エン</t>
    </rPh>
    <phoneticPr fontId="13"/>
  </si>
  <si>
    <t>幼稚園型認定こども園　南光幼稚園</t>
    <rPh sb="0" eb="6">
      <t>ヨウチエンカタニンテイ</t>
    </rPh>
    <rPh sb="9" eb="10">
      <t>エン</t>
    </rPh>
    <rPh sb="11" eb="13">
      <t>ナンコウ</t>
    </rPh>
    <rPh sb="13" eb="16">
      <t>ヨウチエン</t>
    </rPh>
    <phoneticPr fontId="13"/>
  </si>
  <si>
    <t>73207</t>
  </si>
  <si>
    <t>つつじがおかもりのいえこども園</t>
    <rPh sb="14" eb="15">
      <t>エン</t>
    </rPh>
    <phoneticPr fontId="13"/>
  </si>
  <si>
    <t>立華認定こども園</t>
    <rPh sb="0" eb="2">
      <t>タチバナ</t>
    </rPh>
    <rPh sb="2" eb="4">
      <t>ニンテイ</t>
    </rPh>
    <rPh sb="7" eb="8">
      <t>エン</t>
    </rPh>
    <phoneticPr fontId="13"/>
  </si>
  <si>
    <t>泉第2チェリーこども園</t>
    <rPh sb="0" eb="1">
      <t>イズミ</t>
    </rPh>
    <rPh sb="1" eb="2">
      <t>ダイ</t>
    </rPh>
    <rPh sb="10" eb="11">
      <t>エン</t>
    </rPh>
    <phoneticPr fontId="13"/>
  </si>
  <si>
    <t>幼稚園型認定こども園　南光第二幼稚園</t>
    <rPh sb="0" eb="6">
      <t>ヨウチエンカタニンテイ</t>
    </rPh>
    <rPh sb="9" eb="10">
      <t>エン</t>
    </rPh>
    <rPh sb="11" eb="13">
      <t>ナンコウ</t>
    </rPh>
    <rPh sb="13" eb="15">
      <t>ダイニ</t>
    </rPh>
    <rPh sb="15" eb="18">
      <t>ヨウチエン</t>
    </rPh>
    <phoneticPr fontId="13"/>
  </si>
  <si>
    <t>73208</t>
  </si>
  <si>
    <t>幸町すいせんこども園</t>
    <rPh sb="0" eb="2">
      <t>サイワイチョウ</t>
    </rPh>
    <rPh sb="9" eb="10">
      <t>エン</t>
    </rPh>
    <phoneticPr fontId="13"/>
  </si>
  <si>
    <t>新田すいせんこども園　</t>
    <rPh sb="0" eb="2">
      <t>シンデン</t>
    </rPh>
    <rPh sb="9" eb="10">
      <t>エン</t>
    </rPh>
    <phoneticPr fontId="13"/>
  </si>
  <si>
    <t>幼保連携型認定こども園　やかまし村　</t>
    <rPh sb="0" eb="2">
      <t>ヨウホ</t>
    </rPh>
    <rPh sb="2" eb="5">
      <t>レンケイガタ</t>
    </rPh>
    <rPh sb="5" eb="7">
      <t>ニンテイ</t>
    </rPh>
    <rPh sb="10" eb="11">
      <t>エン</t>
    </rPh>
    <rPh sb="16" eb="17">
      <t>ムラ</t>
    </rPh>
    <phoneticPr fontId="13"/>
  </si>
  <si>
    <t>幼稚園型認定こども園　南光シオン幼稚園</t>
    <rPh sb="0" eb="6">
      <t>ヨウチエンカタニンテイ</t>
    </rPh>
    <rPh sb="9" eb="10">
      <t>エン</t>
    </rPh>
    <rPh sb="11" eb="13">
      <t>ナンコウ</t>
    </rPh>
    <rPh sb="16" eb="19">
      <t>ヨウチエン</t>
    </rPh>
    <phoneticPr fontId="13"/>
  </si>
  <si>
    <t>73209</t>
  </si>
  <si>
    <t>ちいさなこどもえん</t>
  </si>
  <si>
    <t>原町すいせんこども園　</t>
    <rPh sb="0" eb="2">
      <t>ハラマチ</t>
    </rPh>
    <rPh sb="9" eb="10">
      <t>エン</t>
    </rPh>
    <phoneticPr fontId="13"/>
  </si>
  <si>
    <r>
      <t>泉チェリーこども園</t>
    </r>
    <r>
      <rPr>
        <b/>
        <sz val="11"/>
        <rFont val="HGPｺﾞｼｯｸM"/>
        <family val="3"/>
        <charset val="128"/>
      </rPr>
      <t>　</t>
    </r>
    <rPh sb="0" eb="1">
      <t>イズミ</t>
    </rPh>
    <rPh sb="8" eb="9">
      <t>エン</t>
    </rPh>
    <phoneticPr fontId="13"/>
  </si>
  <si>
    <t>72507</t>
    <phoneticPr fontId="8"/>
  </si>
  <si>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13"/>
  </si>
  <si>
    <t>73210</t>
  </si>
  <si>
    <t>認定こども園 れいんぼーなーさりー田子館</t>
    <rPh sb="0" eb="2">
      <t>ニンテイ</t>
    </rPh>
    <rPh sb="5" eb="6">
      <t>エン</t>
    </rPh>
    <rPh sb="17" eb="19">
      <t>タゴ</t>
    </rPh>
    <rPh sb="19" eb="20">
      <t>カン</t>
    </rPh>
    <phoneticPr fontId="13"/>
  </si>
  <si>
    <t>新田東すいせんこども園</t>
    <rPh sb="0" eb="2">
      <t>シンデン</t>
    </rPh>
    <rPh sb="2" eb="3">
      <t>ヒガシ</t>
    </rPh>
    <rPh sb="10" eb="11">
      <t>エン</t>
    </rPh>
    <phoneticPr fontId="13"/>
  </si>
  <si>
    <t>寺岡すいせんこども園　</t>
    <rPh sb="0" eb="2">
      <t>テラオカ</t>
    </rPh>
    <rPh sb="9" eb="10">
      <t>エン</t>
    </rPh>
    <phoneticPr fontId="13"/>
  </si>
  <si>
    <t>認定こども園友愛幼稚園</t>
    <rPh sb="0" eb="2">
      <t>ニンテイ</t>
    </rPh>
    <rPh sb="5" eb="6">
      <t>エン</t>
    </rPh>
    <rPh sb="6" eb="8">
      <t>ユウアイ</t>
    </rPh>
    <rPh sb="8" eb="11">
      <t>ヨウチエン</t>
    </rPh>
    <phoneticPr fontId="13"/>
  </si>
  <si>
    <t>73211</t>
  </si>
  <si>
    <t>小田原ことりのうたこども園</t>
    <rPh sb="0" eb="3">
      <t>オダワラ</t>
    </rPh>
    <rPh sb="12" eb="13">
      <t>エン</t>
    </rPh>
    <phoneticPr fontId="13"/>
  </si>
  <si>
    <t>認定こども園ナザレト愛児園</t>
    <rPh sb="0" eb="2">
      <t>ニンテイ</t>
    </rPh>
    <rPh sb="5" eb="6">
      <t>エン</t>
    </rPh>
    <rPh sb="10" eb="11">
      <t>アイ</t>
    </rPh>
    <rPh sb="11" eb="12">
      <t>ジ</t>
    </rPh>
    <rPh sb="12" eb="13">
      <t>エン</t>
    </rPh>
    <phoneticPr fontId="13"/>
  </si>
  <si>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3"/>
  </si>
  <si>
    <t>73214</t>
  </si>
  <si>
    <t>ありすの国こども園</t>
    <rPh sb="4" eb="5">
      <t>クニ</t>
    </rPh>
    <rPh sb="8" eb="9">
      <t>エン</t>
    </rPh>
    <phoneticPr fontId="13"/>
  </si>
  <si>
    <t>さゆりこども園　</t>
    <rPh sb="6" eb="7">
      <t>エン</t>
    </rPh>
    <phoneticPr fontId="13"/>
  </si>
  <si>
    <t>幼保連携型認定こども園　高森サーラこども園　</t>
    <rPh sb="0" eb="2">
      <t>ヨウホ</t>
    </rPh>
    <rPh sb="2" eb="7">
      <t>レンケイガタニンテイ</t>
    </rPh>
    <rPh sb="10" eb="11">
      <t>エン</t>
    </rPh>
    <rPh sb="12" eb="14">
      <t>タカモリ</t>
    </rPh>
    <rPh sb="20" eb="21">
      <t>エン</t>
    </rPh>
    <phoneticPr fontId="13"/>
  </si>
  <si>
    <t>ちゃいるどらんど荒井こども園</t>
    <rPh sb="8" eb="10">
      <t>アライ</t>
    </rPh>
    <rPh sb="13" eb="14">
      <t>エン</t>
    </rPh>
    <phoneticPr fontId="1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</si>
  <si>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1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</si>
  <si>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3"/>
  </si>
  <si>
    <t>六丁の目マザーグースこども園</t>
    <rPh sb="0" eb="2">
      <t>ロクチョウ</t>
    </rPh>
    <rPh sb="3" eb="4">
      <t>メ</t>
    </rPh>
    <rPh sb="13" eb="14">
      <t>エン</t>
    </rPh>
    <phoneticPr fontId="13"/>
  </si>
  <si>
    <t>認定こども園　東盛マイトリー幼稚園</t>
    <rPh sb="0" eb="2">
      <t>ニンテイ</t>
    </rPh>
    <rPh sb="5" eb="6">
      <t>エン</t>
    </rPh>
    <rPh sb="7" eb="8">
      <t>ヒガシ</t>
    </rPh>
    <rPh sb="8" eb="9">
      <t>モリ</t>
    </rPh>
    <rPh sb="14" eb="17">
      <t>ヨウチエン</t>
    </rPh>
    <phoneticPr fontId="1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</si>
  <si>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3"/>
  </si>
  <si>
    <t>蒲町おもちゃばここども園</t>
    <rPh sb="0" eb="2">
      <t>カバノマチ</t>
    </rPh>
    <rPh sb="11" eb="12">
      <t>エン</t>
    </rPh>
    <phoneticPr fontId="13"/>
  </si>
  <si>
    <t>幼保連携型認定こども園　中野栄あしぐろこども園</t>
    <rPh sb="0" eb="7">
      <t>ヨウホレンケイガタニンテイ</t>
    </rPh>
    <rPh sb="10" eb="11">
      <t>エン</t>
    </rPh>
    <rPh sb="12" eb="14">
      <t>ナカノ</t>
    </rPh>
    <rPh sb="14" eb="15">
      <t>サカエ</t>
    </rPh>
    <rPh sb="22" eb="23">
      <t>エン</t>
    </rPh>
    <phoneticPr fontId="13"/>
  </si>
  <si>
    <t>幼保連携型認定こども園　明石南こどもの城</t>
    <rPh sb="0" eb="7">
      <t>ヨウホレンケイガタニンテイ</t>
    </rPh>
    <rPh sb="10" eb="11">
      <t>エン</t>
    </rPh>
    <rPh sb="12" eb="15">
      <t>アカイシミナミ</t>
    </rPh>
    <rPh sb="19" eb="20">
      <t>シロ</t>
    </rPh>
    <phoneticPr fontId="13"/>
  </si>
  <si>
    <t>六丁の目こども園</t>
    <rPh sb="0" eb="2">
      <t>ロクチョウ</t>
    </rPh>
    <rPh sb="3" eb="4">
      <t>メ</t>
    </rPh>
    <rPh sb="7" eb="8">
      <t>エン</t>
    </rPh>
    <phoneticPr fontId="13"/>
  </si>
  <si>
    <t>幼保連携型認定こども園　ろりぽっぷ出花園</t>
    <rPh sb="0" eb="7">
      <t>ヨウホレンケイガタニンテイ</t>
    </rPh>
    <rPh sb="10" eb="11">
      <t>エン</t>
    </rPh>
    <rPh sb="17" eb="19">
      <t>イデカ</t>
    </rPh>
    <rPh sb="19" eb="20">
      <t>エン</t>
    </rPh>
    <phoneticPr fontId="13"/>
  </si>
  <si>
    <t>幼保連携型認定こども園　桂こどもの城</t>
    <rPh sb="0" eb="7">
      <t>ヨウホレンケイガタニンテイ</t>
    </rPh>
    <rPh sb="10" eb="11">
      <t>エン</t>
    </rPh>
    <rPh sb="12" eb="13">
      <t>カツラ</t>
    </rPh>
    <rPh sb="17" eb="18">
      <t>シロ</t>
    </rPh>
    <phoneticPr fontId="13"/>
  </si>
  <si>
    <t>カール英会話ほいくえん</t>
    <rPh sb="3" eb="6">
      <t>エイカイワ</t>
    </rPh>
    <phoneticPr fontId="13"/>
  </si>
  <si>
    <t>学校法人七郷学園　蒲町こども園</t>
    <rPh sb="0" eb="2">
      <t>ガッコウ</t>
    </rPh>
    <rPh sb="2" eb="4">
      <t>ホウジン</t>
    </rPh>
    <rPh sb="4" eb="5">
      <t>シチ</t>
    </rPh>
    <rPh sb="5" eb="6">
      <t>ゴウ</t>
    </rPh>
    <rPh sb="6" eb="8">
      <t>ガクエン</t>
    </rPh>
    <rPh sb="9" eb="11">
      <t>カバノマチ</t>
    </rPh>
    <rPh sb="14" eb="15">
      <t>エン</t>
    </rPh>
    <phoneticPr fontId="13"/>
  </si>
  <si>
    <t>ミッキー八乙女こども園</t>
    <rPh sb="4" eb="7">
      <t>ヤオトメ</t>
    </rPh>
    <rPh sb="10" eb="11">
      <t>エン</t>
    </rPh>
    <phoneticPr fontId="13"/>
  </si>
  <si>
    <t>カール英会話こども園</t>
    <rPh sb="3" eb="6">
      <t>エイカイワ</t>
    </rPh>
    <rPh sb="9" eb="10">
      <t>エン</t>
    </rPh>
    <phoneticPr fontId="13"/>
  </si>
  <si>
    <t>河原町すいせんこども園　</t>
    <rPh sb="0" eb="3">
      <t>カワラマチ</t>
    </rPh>
    <rPh sb="10" eb="11">
      <t>エン</t>
    </rPh>
    <phoneticPr fontId="13"/>
  </si>
  <si>
    <t>認定こども園　ろりぽっぷ泉中央南園</t>
    <rPh sb="0" eb="2">
      <t>ニンテイ</t>
    </rPh>
    <rPh sb="5" eb="6">
      <t>エン</t>
    </rPh>
    <rPh sb="12" eb="17">
      <t>イズミチュウオウミナミエン</t>
    </rPh>
    <phoneticPr fontId="13"/>
  </si>
  <si>
    <t>ちゃいるどらんどなないろの里こども園</t>
    <rPh sb="13" eb="14">
      <t>サト</t>
    </rPh>
    <rPh sb="17" eb="18">
      <t>エン</t>
    </rPh>
    <phoneticPr fontId="13"/>
  </si>
  <si>
    <t>幼保連携型認定こども園　荒井マーヤこども園</t>
    <rPh sb="0" eb="2">
      <t>ヨウホ</t>
    </rPh>
    <rPh sb="2" eb="7">
      <t>レンケイガタニンテイ</t>
    </rPh>
    <rPh sb="10" eb="11">
      <t>エン</t>
    </rPh>
    <rPh sb="12" eb="14">
      <t>アライ</t>
    </rPh>
    <rPh sb="20" eb="21">
      <t>エン</t>
    </rPh>
    <phoneticPr fontId="13"/>
  </si>
  <si>
    <t>認定こども園　ろりぽっぷ赤い屋根の保育園</t>
    <rPh sb="0" eb="2">
      <t>ニンテイ</t>
    </rPh>
    <rPh sb="5" eb="6">
      <t>エン</t>
    </rPh>
    <rPh sb="12" eb="13">
      <t>アカ</t>
    </rPh>
    <rPh sb="14" eb="16">
      <t>ヤネ</t>
    </rPh>
    <rPh sb="17" eb="20">
      <t>ホイクエン</t>
    </rPh>
    <phoneticPr fontId="13"/>
  </si>
  <si>
    <t>73309</t>
    <phoneticPr fontId="13"/>
  </si>
  <si>
    <t>あそびまショーこども園</t>
    <rPh sb="10" eb="11">
      <t>エン</t>
    </rPh>
    <phoneticPr fontId="13"/>
  </si>
  <si>
    <t>幼保連携型認定こども園　仙台保育園</t>
    <rPh sb="0" eb="7">
      <t>ヨウホレンケイガタニンテイ</t>
    </rPh>
    <rPh sb="10" eb="11">
      <t>エン</t>
    </rPh>
    <rPh sb="12" eb="14">
      <t>センダイ</t>
    </rPh>
    <rPh sb="14" eb="17">
      <t>ホイクエン</t>
    </rPh>
    <phoneticPr fontId="13"/>
  </si>
  <si>
    <t>71514</t>
    <phoneticPr fontId="32"/>
  </si>
  <si>
    <t>YMCA加茂こども園</t>
    <rPh sb="4" eb="6">
      <t>カモ</t>
    </rPh>
    <rPh sb="9" eb="10">
      <t>エン</t>
    </rPh>
    <phoneticPr fontId="13"/>
  </si>
  <si>
    <t>ひまわりこども園</t>
    <rPh sb="7" eb="8">
      <t>エン</t>
    </rPh>
    <phoneticPr fontId="13"/>
  </si>
  <si>
    <t>認定ろりぽっぷこども園</t>
    <rPh sb="0" eb="2">
      <t>ニンテイ</t>
    </rPh>
    <rPh sb="10" eb="11">
      <t>エン</t>
    </rPh>
    <phoneticPr fontId="13"/>
  </si>
  <si>
    <t>71515</t>
    <phoneticPr fontId="32"/>
  </si>
  <si>
    <t>南光台すいせんこども園</t>
    <rPh sb="0" eb="2">
      <t>ナンコウ</t>
    </rPh>
    <rPh sb="2" eb="3">
      <t>ダイ</t>
    </rPh>
    <rPh sb="10" eb="11">
      <t>エン</t>
    </rPh>
    <phoneticPr fontId="13"/>
  </si>
  <si>
    <t>あすと長町こぶたの城こども園</t>
    <rPh sb="3" eb="5">
      <t>ナガマチ</t>
    </rPh>
    <rPh sb="9" eb="10">
      <t>シロ</t>
    </rPh>
    <rPh sb="13" eb="14">
      <t>エン</t>
    </rPh>
    <phoneticPr fontId="13"/>
  </si>
  <si>
    <t>認定こども園　ろりぽっぷ保育園</t>
    <rPh sb="0" eb="2">
      <t>ニンテイ</t>
    </rPh>
    <rPh sb="5" eb="6">
      <t>エン</t>
    </rPh>
    <rPh sb="12" eb="15">
      <t>ホイクエン</t>
    </rPh>
    <phoneticPr fontId="13"/>
  </si>
  <si>
    <t>栗生あおばこども園</t>
    <rPh sb="0" eb="2">
      <t>クリュウ</t>
    </rPh>
    <rPh sb="8" eb="9">
      <t>エン</t>
    </rPh>
    <phoneticPr fontId="13"/>
  </si>
  <si>
    <t>仙台ちびっこひろばこども園</t>
    <rPh sb="0" eb="2">
      <t>センダイ</t>
    </rPh>
    <rPh sb="12" eb="13">
      <t>エン</t>
    </rPh>
    <phoneticPr fontId="13"/>
  </si>
  <si>
    <t>71307</t>
    <phoneticPr fontId="32"/>
  </si>
  <si>
    <t>荒井あおばこども園</t>
    <rPh sb="0" eb="2">
      <t>アライ</t>
    </rPh>
    <rPh sb="8" eb="9">
      <t>エン</t>
    </rPh>
    <phoneticPr fontId="13"/>
  </si>
  <si>
    <t>落合はぐくみこども園</t>
    <rPh sb="0" eb="2">
      <t>オチアイ</t>
    </rPh>
    <rPh sb="9" eb="10">
      <t>エン</t>
    </rPh>
    <phoneticPr fontId="13"/>
  </si>
  <si>
    <t>73405</t>
    <phoneticPr fontId="13"/>
  </si>
  <si>
    <t>ぷらざこども園長町</t>
    <rPh sb="6" eb="7">
      <t>エン</t>
    </rPh>
    <rPh sb="7" eb="9">
      <t>ナガマチ</t>
    </rPh>
    <phoneticPr fontId="13"/>
  </si>
  <si>
    <t>幼保連携型認定こども園　光の子</t>
    <rPh sb="0" eb="7">
      <t>ヨウホレンケイガタニンテイ</t>
    </rPh>
    <rPh sb="10" eb="11">
      <t>エン</t>
    </rPh>
    <rPh sb="12" eb="13">
      <t>ヒカリ</t>
    </rPh>
    <rPh sb="14" eb="15">
      <t>コ</t>
    </rPh>
    <phoneticPr fontId="13"/>
  </si>
  <si>
    <t>愛子すぎのここども園</t>
    <rPh sb="0" eb="2">
      <t>アヤシ</t>
    </rPh>
    <rPh sb="9" eb="10">
      <t>エン</t>
    </rPh>
    <phoneticPr fontId="13"/>
  </si>
  <si>
    <t>鶴が丘マミーこども園</t>
    <rPh sb="0" eb="1">
      <t>ツル</t>
    </rPh>
    <rPh sb="2" eb="3">
      <t>オカ</t>
    </rPh>
    <rPh sb="9" eb="10">
      <t>エン</t>
    </rPh>
    <phoneticPr fontId="13"/>
  </si>
  <si>
    <t>ミッキー泉中央こども園</t>
    <rPh sb="4" eb="7">
      <t>イズミチュウオウ</t>
    </rPh>
    <rPh sb="10" eb="11">
      <t>エン</t>
    </rPh>
    <phoneticPr fontId="13"/>
  </si>
  <si>
    <t>ぷりえーる南中山認定こども園</t>
    <rPh sb="5" eb="6">
      <t>ミナミ</t>
    </rPh>
    <rPh sb="6" eb="8">
      <t>ナカヤマ</t>
    </rPh>
    <rPh sb="8" eb="10">
      <t>ニンテイ</t>
    </rPh>
    <rPh sb="13" eb="14">
      <t>エン</t>
    </rPh>
    <phoneticPr fontId="13"/>
  </si>
  <si>
    <t>73506</t>
    <phoneticPr fontId="10"/>
  </si>
  <si>
    <t>泉すぎのここども園</t>
    <rPh sb="0" eb="1">
      <t>イズミ</t>
    </rPh>
    <rPh sb="8" eb="9">
      <t>エン</t>
    </rPh>
    <phoneticPr fontId="13"/>
  </si>
  <si>
    <t>73507</t>
    <phoneticPr fontId="10"/>
  </si>
  <si>
    <t>そらのここども園</t>
    <rPh sb="7" eb="8">
      <t>エン</t>
    </rPh>
    <phoneticPr fontId="13"/>
  </si>
  <si>
    <t>73508</t>
    <phoneticPr fontId="10"/>
  </si>
  <si>
    <t>ミッキー八乙女中央こども園</t>
    <rPh sb="4" eb="7">
      <t>ヤオトメ</t>
    </rPh>
    <rPh sb="7" eb="9">
      <t>チュウオウ</t>
    </rPh>
    <rPh sb="12" eb="13">
      <t>エン</t>
    </rPh>
    <phoneticPr fontId="13"/>
  </si>
  <si>
    <t>まつもりこども園</t>
    <rPh sb="7" eb="8">
      <t>エン</t>
    </rPh>
    <phoneticPr fontId="13"/>
  </si>
  <si>
    <t>カール英会話チルドレン</t>
    <rPh sb="3" eb="6">
      <t>エイカイワ</t>
    </rPh>
    <phoneticPr fontId="13"/>
  </si>
  <si>
    <t>濱中　明美</t>
    <phoneticPr fontId="34"/>
  </si>
  <si>
    <t>菊地　由美子</t>
    <rPh sb="0" eb="2">
      <t>キクチ</t>
    </rPh>
    <rPh sb="3" eb="6">
      <t>ユミコ</t>
    </rPh>
    <phoneticPr fontId="34"/>
  </si>
  <si>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22"/>
  </si>
  <si>
    <t>ぽっかぽか栞保育園</t>
    <rPh sb="5" eb="6">
      <t>シオリ</t>
    </rPh>
    <phoneticPr fontId="22"/>
  </si>
  <si>
    <t>ぶんぶん保育園二日町園</t>
    <rPh sb="7" eb="11">
      <t>フツカマチエン</t>
    </rPh>
    <phoneticPr fontId="73"/>
  </si>
  <si>
    <t>小規模保育事業Ｃ型</t>
    <rPh sb="0" eb="3">
      <t>ショウキボ</t>
    </rPh>
    <rPh sb="3" eb="5">
      <t>ホイク</t>
    </rPh>
    <rPh sb="5" eb="7">
      <t>ジギョウ</t>
    </rPh>
    <rPh sb="8" eb="9">
      <t>ガタ</t>
    </rPh>
    <phoneticPr fontId="22"/>
  </si>
  <si>
    <t>しあわせいっぱい保育園　新田</t>
    <phoneticPr fontId="22"/>
  </si>
  <si>
    <t>もりのなかま保育園小田原園もぐもぐ+</t>
    <rPh sb="12" eb="13">
      <t>エン</t>
    </rPh>
    <phoneticPr fontId="22"/>
  </si>
  <si>
    <t>恵和町いちにいさん保育園</t>
    <rPh sb="0" eb="2">
      <t>ケイワ</t>
    </rPh>
    <rPh sb="2" eb="3">
      <t>マチ</t>
    </rPh>
    <rPh sb="9" eb="12">
      <t>ホイクエン</t>
    </rPh>
    <phoneticPr fontId="32"/>
  </si>
  <si>
    <t>ピーターパン東勝山園</t>
    <rPh sb="9" eb="10">
      <t>エン</t>
    </rPh>
    <phoneticPr fontId="22"/>
  </si>
  <si>
    <t>ぶんぶん保育園小田原園</t>
    <rPh sb="7" eb="10">
      <t>オダワラ</t>
    </rPh>
    <rPh sb="10" eb="11">
      <t>エン</t>
    </rPh>
    <phoneticPr fontId="73"/>
  </si>
  <si>
    <t>アートチャイルドケア仙台泉中央保育園</t>
    <rPh sb="15" eb="18">
      <t>ホイクエン</t>
    </rPh>
    <phoneticPr fontId="22"/>
  </si>
  <si>
    <t>アクアイグニス保育園</t>
    <rPh sb="7" eb="9">
      <t>ホイク</t>
    </rPh>
    <rPh sb="9" eb="10">
      <t>エン</t>
    </rPh>
    <phoneticPr fontId="22"/>
  </si>
  <si>
    <t>ピーターパン北中山園</t>
    <rPh sb="9" eb="10">
      <t>エン</t>
    </rPh>
    <phoneticPr fontId="22"/>
  </si>
  <si>
    <t>11135</t>
  </si>
  <si>
    <t>双葉幼稚園</t>
  </si>
  <si>
    <t>11136</t>
  </si>
  <si>
    <t>ふたばバンビ幼稚園</t>
  </si>
  <si>
    <t>居宅訪問型保育事業</t>
    <rPh sb="0" eb="9">
      <t>キョタクホウモンガタホイクジギョウ</t>
    </rPh>
    <phoneticPr fontId="22"/>
  </si>
  <si>
    <t>居宅訪問型保育事業（フローレンス）</t>
    <rPh sb="0" eb="2">
      <t>キョタク</t>
    </rPh>
    <rPh sb="2" eb="4">
      <t>ホウモン</t>
    </rPh>
    <rPh sb="4" eb="5">
      <t>ガタ</t>
    </rPh>
    <rPh sb="5" eb="7">
      <t>ホイク</t>
    </rPh>
    <rPh sb="7" eb="9">
      <t>ジギョウ</t>
    </rPh>
    <phoneticPr fontId="34"/>
  </si>
  <si>
    <t>11226</t>
  </si>
  <si>
    <t>東岡幼稚園</t>
  </si>
  <si>
    <t>11317</t>
  </si>
  <si>
    <t>七郷幼稚園</t>
  </si>
  <si>
    <t>11318</t>
  </si>
  <si>
    <t>若林幼稚園</t>
  </si>
  <si>
    <t>11319</t>
  </si>
  <si>
    <t>古城幼稚園</t>
  </si>
  <si>
    <t>11425</t>
  </si>
  <si>
    <t>東北生活文化大学短期大学部附属ますみ幼稚園</t>
  </si>
  <si>
    <t>11526</t>
  </si>
  <si>
    <t>ふたばエンゼル幼稚園</t>
  </si>
  <si>
    <t>11527</t>
  </si>
  <si>
    <t>ふたばハイジ幼稚園</t>
  </si>
  <si>
    <t>幼稚園</t>
  </si>
  <si>
    <t>仙台市青葉区小松島三丁目1-77</t>
  </si>
  <si>
    <t>学校法人　聖公会青葉学園</t>
  </si>
  <si>
    <t>仙台市青葉区木町通二丁目1-5</t>
  </si>
  <si>
    <t>宗教法人　日本バプテスト仙台基督教会</t>
  </si>
  <si>
    <t>双葉幼稚園</t>
    <rPh sb="0" eb="2">
      <t>フタバ</t>
    </rPh>
    <rPh sb="2" eb="5">
      <t>ヨウチエン</t>
    </rPh>
    <phoneticPr fontId="74"/>
  </si>
  <si>
    <t>仙台市青葉区中山八丁目12-15</t>
  </si>
  <si>
    <t>学校法人　双葉学園</t>
  </si>
  <si>
    <t>ふたばバンビ幼稚園</t>
    <rPh sb="6" eb="9">
      <t>ヨウチエン</t>
    </rPh>
    <phoneticPr fontId="74"/>
  </si>
  <si>
    <t>仙台市青葉区中山吉成二丁目2-27</t>
  </si>
  <si>
    <t>仙台市宮城野区白鳥二丁目11-24</t>
  </si>
  <si>
    <t>学校法人　蒲生学園</t>
  </si>
  <si>
    <t>仙台市宮城野区福室五丁目11-30</t>
  </si>
  <si>
    <t>学校法人　西光寺学園</t>
  </si>
  <si>
    <t>仙台市宮城野区田子3-13-36</t>
  </si>
  <si>
    <t>学校法人　庄司学園</t>
  </si>
  <si>
    <t>仙台市宮城野区小鶴1-9-20</t>
  </si>
  <si>
    <t>宗教法人　雲山寺</t>
  </si>
  <si>
    <t>東岡幼稚園</t>
    <rPh sb="0" eb="1">
      <t>ヒガシ</t>
    </rPh>
    <rPh sb="1" eb="2">
      <t>オカ</t>
    </rPh>
    <rPh sb="2" eb="5">
      <t>ヨウチエン</t>
    </rPh>
    <phoneticPr fontId="74"/>
  </si>
  <si>
    <t>仙台市宮城野区原町二丁目1-66</t>
  </si>
  <si>
    <t>学校法人　陽雲学園</t>
  </si>
  <si>
    <t>仙台市若林区大和町1-17-25</t>
  </si>
  <si>
    <t>　</t>
  </si>
  <si>
    <t>仙台市若林区大和町三丁目15-28</t>
  </si>
  <si>
    <t>仙台市若林区畳屋丁31</t>
  </si>
  <si>
    <t>学校法人　東北カトリック学園</t>
  </si>
  <si>
    <t>若林区荒井3丁目15番地の9</t>
  </si>
  <si>
    <t>学校法人　七郷学園</t>
  </si>
  <si>
    <t>若林区若林4丁目1番24号</t>
  </si>
  <si>
    <t>学校法人　仙台佛教学園</t>
  </si>
  <si>
    <t>若林区河原町2丁目2-7</t>
  </si>
  <si>
    <t>仙台市太白区八木山南3-3-4</t>
  </si>
  <si>
    <t>学校法人　聖ルカ学園</t>
  </si>
  <si>
    <t>仙台市太白区砂押南町1-10</t>
  </si>
  <si>
    <t>仙台市太白区中田一丁目8-17</t>
  </si>
  <si>
    <t>宗教法人　宝泉寺</t>
  </si>
  <si>
    <t>仙台市太白区松が丘44-1</t>
  </si>
  <si>
    <t>仙台市太白区向山四丁目26-34</t>
    <rPh sb="0" eb="3">
      <t>センダイシ</t>
    </rPh>
    <rPh sb="3" eb="6">
      <t>タイハクク</t>
    </rPh>
    <rPh sb="6" eb="8">
      <t>ムカイヤマ</t>
    </rPh>
    <rPh sb="8" eb="11">
      <t>４チョウメ</t>
    </rPh>
    <phoneticPr fontId="75"/>
  </si>
  <si>
    <t>学校法人　三島学園</t>
    <rPh sb="5" eb="7">
      <t>ミシマ</t>
    </rPh>
    <rPh sb="7" eb="9">
      <t>ガクエン</t>
    </rPh>
    <phoneticPr fontId="75"/>
  </si>
  <si>
    <t>ふたばエンゼル幼稚園</t>
    <rPh sb="7" eb="10">
      <t>ヨウチエン</t>
    </rPh>
    <phoneticPr fontId="74"/>
  </si>
  <si>
    <t>仙台市泉区南中山六丁目3-1</t>
  </si>
  <si>
    <t>ふたばハイジ幼稚園</t>
    <rPh sb="6" eb="9">
      <t>ヨウチエン</t>
    </rPh>
    <phoneticPr fontId="74"/>
  </si>
  <si>
    <t>仙台市泉区北中山二丁目6-3</t>
  </si>
  <si>
    <t>71101</t>
    <phoneticPr fontId="1"/>
  </si>
  <si>
    <t>幼保連携型認定こども園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</si>
  <si>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</si>
  <si>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</si>
  <si>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</si>
  <si>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</si>
  <si>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</si>
  <si>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</si>
  <si>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</si>
  <si>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</si>
  <si>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</si>
  <si>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</si>
  <si>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</si>
  <si>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</si>
  <si>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幼保連携型認定こども園　はせくらまち杜のこども園</t>
    <rPh sb="0" eb="7">
      <t>ヨウホレンケイガタニンテイ</t>
    </rPh>
    <rPh sb="10" eb="11">
      <t>エン</t>
    </rPh>
    <rPh sb="18" eb="19">
      <t>モリ</t>
    </rPh>
    <rPh sb="23" eb="24">
      <t>エン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</si>
  <si>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</si>
  <si>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</si>
  <si>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71107</t>
  </si>
  <si>
    <t>青葉こども園</t>
    <rPh sb="0" eb="2">
      <t>アオバ</t>
    </rPh>
    <rPh sb="5" eb="6">
      <t>エン</t>
    </rPh>
    <phoneticPr fontId="1"/>
  </si>
  <si>
    <t>仙台市青葉区宮町一丁目4-47</t>
    <rPh sb="0" eb="3">
      <t>センダイシ</t>
    </rPh>
    <rPh sb="3" eb="6">
      <t>アオバク</t>
    </rPh>
    <rPh sb="6" eb="8">
      <t>ミヤマチ</t>
    </rPh>
    <rPh sb="8" eb="9">
      <t>イチ</t>
    </rPh>
    <rPh sb="9" eb="11">
      <t>チョウメ</t>
    </rPh>
    <phoneticPr fontId="76"/>
  </si>
  <si>
    <t>社会福祉法人　青葉福祉会</t>
    <rPh sb="0" eb="2">
      <t>シャカイ</t>
    </rPh>
    <rPh sb="2" eb="4">
      <t>フクシ</t>
    </rPh>
    <rPh sb="4" eb="6">
      <t>ホウジン</t>
    </rPh>
    <rPh sb="7" eb="9">
      <t>アオバ</t>
    </rPh>
    <rPh sb="9" eb="11">
      <t>フクシ</t>
    </rPh>
    <rPh sb="11" eb="12">
      <t>カイ</t>
    </rPh>
    <phoneticPr fontId="1"/>
  </si>
  <si>
    <t>71108</t>
  </si>
  <si>
    <t>幼保連携型認定こども園　折立幼稚園・ナーサリールーム</t>
    <rPh sb="0" eb="7">
      <t>ヨウホレンケイガタニンテイ</t>
    </rPh>
    <rPh sb="10" eb="11">
      <t>エン</t>
    </rPh>
    <rPh sb="12" eb="14">
      <t>オリタテ</t>
    </rPh>
    <rPh sb="14" eb="17">
      <t>ヨウチエン</t>
    </rPh>
    <phoneticPr fontId="1"/>
  </si>
  <si>
    <t>仙台市青葉区折立３－１７－１０</t>
  </si>
  <si>
    <t>学校法人　愛子学園　折立幼稚園</t>
    <rPh sb="0" eb="2">
      <t>ガッコウ</t>
    </rPh>
    <rPh sb="2" eb="4">
      <t>ホウジン</t>
    </rPh>
    <rPh sb="5" eb="7">
      <t>アヤシ</t>
    </rPh>
    <rPh sb="7" eb="9">
      <t>ガクエン</t>
    </rPh>
    <rPh sb="10" eb="12">
      <t>オリタテ</t>
    </rPh>
    <rPh sb="12" eb="15">
      <t>ヨウチエン</t>
    </rPh>
    <phoneticPr fontId="1"/>
  </si>
  <si>
    <t>71109</t>
  </si>
  <si>
    <t>食と森のこども園小松島</t>
  </si>
  <si>
    <t>仙台市青葉区小松島４－１７－２２</t>
  </si>
  <si>
    <t>社会福祉法人　想伝舎</t>
    <rPh sb="0" eb="2">
      <t>シャカイ</t>
    </rPh>
    <rPh sb="2" eb="4">
      <t>フクシ</t>
    </rPh>
    <rPh sb="4" eb="6">
      <t>ホウジン</t>
    </rPh>
    <rPh sb="7" eb="8">
      <t>オモ</t>
    </rPh>
    <rPh sb="8" eb="9">
      <t>デン</t>
    </rPh>
    <rPh sb="9" eb="10">
      <t>シャ</t>
    </rPh>
    <phoneticPr fontId="1"/>
  </si>
  <si>
    <t>71110</t>
  </si>
  <si>
    <t>ミッキー北仙台こども園</t>
  </si>
  <si>
    <t>仙台市青葉区昭和町4-11</t>
  </si>
  <si>
    <t>社会福祉法人　未来福祉会</t>
    <rPh sb="0" eb="2">
      <t>シャカイ</t>
    </rPh>
    <rPh sb="2" eb="4">
      <t>フクシ</t>
    </rPh>
    <rPh sb="4" eb="6">
      <t>ホウジン</t>
    </rPh>
    <rPh sb="7" eb="9">
      <t>ミライ</t>
    </rPh>
    <rPh sb="9" eb="11">
      <t>フクシ</t>
    </rPh>
    <rPh sb="11" eb="12">
      <t>カイ</t>
    </rPh>
    <phoneticPr fontId="1"/>
  </si>
  <si>
    <t>71111</t>
  </si>
  <si>
    <t>幼保連携型認定こども園　中山保育園</t>
  </si>
  <si>
    <t>仙台市青葉区葉山町8-1</t>
    <rPh sb="0" eb="3">
      <t>センダイシ</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</si>
  <si>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</si>
  <si>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立華認定こども園</t>
    <rPh sb="0" eb="2">
      <t>タチバナ</t>
    </rPh>
    <rPh sb="2" eb="4">
      <t>ニンテイ</t>
    </rPh>
    <rPh sb="7" eb="8">
      <t>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</si>
  <si>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</si>
  <si>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</si>
  <si>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</si>
  <si>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</si>
  <si>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</si>
  <si>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</si>
  <si>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</si>
  <si>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76"/>
  </si>
  <si>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</si>
  <si>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76"/>
  </si>
  <si>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</si>
  <si>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
  </si>
  <si>
    <t>学校法人　本松学園　岩切東光第二幼稚園</t>
    <rPh sb="0" eb="2">
      <t>ガッコウ</t>
    </rPh>
    <rPh sb="2" eb="4">
      <t>ホウジン</t>
    </rPh>
    <rPh sb="5" eb="6">
      <t>ホン</t>
    </rPh>
    <rPh sb="6" eb="7">
      <t>マツ</t>
    </rPh>
    <rPh sb="7" eb="9">
      <t>ガクエン</t>
    </rPh>
    <rPh sb="10" eb="12">
      <t>イワキリ</t>
    </rPh>
    <rPh sb="12" eb="14">
      <t>トウコウ</t>
    </rPh>
    <rPh sb="14" eb="16">
      <t>ダイニ</t>
    </rPh>
    <rPh sb="16" eb="19">
      <t>ヨウチエン</t>
    </rPh>
    <phoneticPr fontId="1"/>
  </si>
  <si>
    <t>認定こども園　東盛マイトリー幼稚園</t>
    <rPh sb="0" eb="2">
      <t>ニンテイ</t>
    </rPh>
    <rPh sb="5" eb="6">
      <t>エン</t>
    </rPh>
    <rPh sb="7" eb="8">
      <t>ヒガシ</t>
    </rPh>
    <rPh sb="8" eb="9">
      <t>モリ</t>
    </rPh>
    <rPh sb="14" eb="17">
      <t>ヨウチエン</t>
    </rPh>
    <phoneticPr fontId="76"/>
  </si>
  <si>
    <t>学校法人　清野学園　東盛幼稚園</t>
    <rPh sb="0" eb="2">
      <t>ガッコウ</t>
    </rPh>
    <rPh sb="2" eb="4">
      <t>ホウジン</t>
    </rPh>
    <rPh sb="5" eb="7">
      <t>セイノ</t>
    </rPh>
    <rPh sb="7" eb="9">
      <t>ガクエン</t>
    </rPh>
    <rPh sb="10" eb="11">
      <t>トウ</t>
    </rPh>
    <rPh sb="11" eb="12">
      <t>セイ</t>
    </rPh>
    <rPh sb="12" eb="15">
      <t>ヨウチエン</t>
    </rPh>
    <phoneticPr fontId="1"/>
  </si>
  <si>
    <t>71210</t>
  </si>
  <si>
    <t>幼保連携型認定こども園　中野栄あしぐろこども園</t>
  </si>
  <si>
    <t>仙台市宮城野区出花1－279　</t>
  </si>
  <si>
    <t>社会福祉法人　円周福祉会</t>
    <rPh sb="0" eb="2">
      <t>シャカイ</t>
    </rPh>
    <rPh sb="2" eb="4">
      <t>フクシ</t>
    </rPh>
    <rPh sb="4" eb="6">
      <t>ホウジン</t>
    </rPh>
    <rPh sb="7" eb="9">
      <t>エンシュウ</t>
    </rPh>
    <rPh sb="9" eb="11">
      <t>フクシ</t>
    </rPh>
    <rPh sb="11" eb="12">
      <t>カイ</t>
    </rPh>
    <phoneticPr fontId="1"/>
  </si>
  <si>
    <t>71211</t>
  </si>
  <si>
    <t>認定こども園　ろりぽっぷ出花園</t>
  </si>
  <si>
    <t>仙台市若林区沖野字高野南１９７－１　</t>
    <rPh sb="3" eb="6">
      <t>ワカバヤシク</t>
    </rPh>
    <rPh sb="6" eb="7">
      <t>オキ</t>
    </rPh>
    <rPh sb="7" eb="8">
      <t>ノ</t>
    </rPh>
    <rPh sb="8" eb="9">
      <t>アザ</t>
    </rPh>
    <phoneticPr fontId="77"/>
  </si>
  <si>
    <t>学校法人　ろりぽっぷ学園</t>
    <rPh sb="0" eb="2">
      <t>ガッコウ</t>
    </rPh>
    <rPh sb="2" eb="4">
      <t>ホウジン</t>
    </rPh>
    <rPh sb="10" eb="12">
      <t>ガクエン</t>
    </rPh>
    <phoneticPr fontId="1"/>
  </si>
  <si>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</si>
  <si>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</si>
  <si>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</si>
  <si>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</si>
  <si>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76"/>
  </si>
  <si>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1"/>
  </si>
  <si>
    <t>幼保連携型認定こども園　仙台保育園</t>
    <rPh sb="0" eb="7">
      <t>ヨウホレンケイガタニンテイ</t>
    </rPh>
    <rPh sb="10" eb="11">
      <t>エン</t>
    </rPh>
    <rPh sb="12" eb="14">
      <t>センダイ</t>
    </rPh>
    <rPh sb="14" eb="17">
      <t>ホイクエン</t>
    </rPh>
    <phoneticPr fontId="1"/>
  </si>
  <si>
    <t>認定こども園　認定ろりぽっぷこども園</t>
    <rPh sb="0" eb="2">
      <t>ニンテイ</t>
    </rPh>
    <rPh sb="5" eb="6">
      <t>エン</t>
    </rPh>
    <rPh sb="7" eb="9">
      <t>ニンテイ</t>
    </rPh>
    <rPh sb="17" eb="18">
      <t>エン</t>
    </rPh>
    <phoneticPr fontId="1"/>
  </si>
  <si>
    <t>仙台市若林区沖野字高野南197-1</t>
    <rPh sb="0" eb="3">
      <t>センダイシ</t>
    </rPh>
    <rPh sb="3" eb="6">
      <t>ワカバヤシク</t>
    </rPh>
    <rPh sb="6" eb="8">
      <t>オキノ</t>
    </rPh>
    <rPh sb="8" eb="9">
      <t>アザ</t>
    </rPh>
    <rPh sb="9" eb="12">
      <t>コウヤミナミ</t>
    </rPh>
    <phoneticPr fontId="76"/>
  </si>
  <si>
    <t>71306</t>
  </si>
  <si>
    <t>認定こども園　ろりぽっぷ保育園</t>
  </si>
  <si>
    <t>71307</t>
  </si>
  <si>
    <t>荒井あおばこども園</t>
  </si>
  <si>
    <t>仙台市青葉区宮町一丁目4-47</t>
    <rPh sb="0" eb="3">
      <t>センダイシ</t>
    </rPh>
    <rPh sb="3" eb="6">
      <t>アオバク</t>
    </rPh>
    <rPh sb="6" eb="8">
      <t>ミヤマチ</t>
    </rPh>
    <rPh sb="8" eb="11">
      <t>１チョウメ</t>
    </rPh>
    <phoneticPr fontId="78"/>
  </si>
  <si>
    <t>社会福祉法人　青葉福祉会</t>
    <rPh sb="0" eb="2">
      <t>シャカイ</t>
    </rPh>
    <rPh sb="2" eb="4">
      <t>フクシ</t>
    </rPh>
    <rPh sb="4" eb="6">
      <t>ホウジン</t>
    </rPh>
    <phoneticPr fontId="1"/>
  </si>
  <si>
    <t>71308</t>
  </si>
  <si>
    <t>幼保連携型認定こども園　光の子</t>
  </si>
  <si>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</si>
  <si>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</si>
  <si>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</si>
  <si>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</si>
  <si>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</si>
  <si>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</si>
  <si>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</si>
  <si>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</si>
  <si>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</si>
  <si>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</si>
  <si>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</si>
  <si>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</si>
  <si>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太白すぎのここども園　</t>
    <rPh sb="0" eb="2">
      <t>タイハク</t>
    </rPh>
    <rPh sb="9" eb="10">
      <t>エン</t>
    </rPh>
    <phoneticPr fontId="76"/>
  </si>
  <si>
    <t>柴田郡村田町大字足立字上ヶ戸１７－５　</t>
    <rPh sb="6" eb="8">
      <t>オオアザ</t>
    </rPh>
    <phoneticPr fontId="1"/>
  </si>
  <si>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</si>
  <si>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76"/>
  </si>
  <si>
    <t>社会福祉法人　銀杏の会</t>
    <rPh sb="0" eb="6">
      <t>シャカイフクシホウジン</t>
    </rPh>
    <rPh sb="7" eb="9">
      <t>ギンナン</t>
    </rPh>
    <rPh sb="10" eb="11">
      <t>カイ</t>
    </rPh>
    <phoneticPr fontId="1"/>
  </si>
  <si>
    <t>大野田すぎのここども園</t>
    <rPh sb="0" eb="3">
      <t>オオノダ</t>
    </rPh>
    <rPh sb="10" eb="11">
      <t>エン</t>
    </rPh>
    <phoneticPr fontId="1"/>
  </si>
  <si>
    <t>71409</t>
  </si>
  <si>
    <t>YMCA西中田こども園</t>
  </si>
  <si>
    <t>社会福祉法人　仙台YMCA福祉会</t>
    <rPh sb="0" eb="2">
      <t>シャカイ</t>
    </rPh>
    <rPh sb="2" eb="4">
      <t>フクシ</t>
    </rPh>
    <rPh sb="4" eb="6">
      <t>ホウジン</t>
    </rPh>
    <phoneticPr fontId="1"/>
  </si>
  <si>
    <t>71410</t>
  </si>
  <si>
    <t>YMCA南大野田こども園</t>
  </si>
  <si>
    <t>泉第2チェリーこども園</t>
    <rPh sb="0" eb="1">
      <t>イズミ</t>
    </rPh>
    <rPh sb="1" eb="2">
      <t>ダイ</t>
    </rPh>
    <rPh sb="10" eb="11">
      <t>エン</t>
    </rPh>
    <phoneticPr fontId="1"/>
  </si>
  <si>
    <t>幼保連携型認定こども園　やかまし村　</t>
    <rPh sb="0" eb="5">
      <t>ヨウホレンケイガタ</t>
    </rPh>
    <rPh sb="5" eb="7">
      <t>ニンテイ</t>
    </rPh>
    <rPh sb="10" eb="11">
      <t>エン</t>
    </rPh>
    <rPh sb="16" eb="17">
      <t>ムラ</t>
    </rPh>
    <phoneticPr fontId="1"/>
  </si>
  <si>
    <r>
      <t>泉チェリーこども園</t>
    </r>
    <r>
      <rPr>
        <b/>
        <sz val="11"/>
        <rFont val="游ゴシック"/>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</si>
  <si>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</si>
  <si>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76"/>
  </si>
  <si>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</si>
  <si>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76"/>
  </si>
  <si>
    <t>社会福祉法人　仙慈会</t>
    <rPh sb="0" eb="2">
      <t>シャカイ</t>
    </rPh>
    <rPh sb="2" eb="4">
      <t>フクシ</t>
    </rPh>
    <rPh sb="4" eb="6">
      <t>ホウジン</t>
    </rPh>
    <rPh sb="7" eb="8">
      <t>セン</t>
    </rPh>
    <rPh sb="8" eb="9">
      <t>ジ</t>
    </rPh>
    <rPh sb="9" eb="10">
      <t>カイ</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</si>
  <si>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</si>
  <si>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仙台市泉区住吉台西二丁目7-6</t>
    <rPh sb="0" eb="3">
      <t>センダイシ</t>
    </rPh>
    <rPh sb="3" eb="5">
      <t>イズミク</t>
    </rPh>
    <rPh sb="5" eb="7">
      <t>スミヨシ</t>
    </rPh>
    <rPh sb="7" eb="8">
      <t>ダイ</t>
    </rPh>
    <rPh sb="8" eb="9">
      <t>ニシ</t>
    </rPh>
    <rPh sb="9" eb="12">
      <t>ニチョウメ</t>
    </rPh>
    <phoneticPr fontId="76"/>
  </si>
  <si>
    <t>社会福祉法人　一寿会</t>
    <rPh sb="0" eb="2">
      <t>シャカイ</t>
    </rPh>
    <rPh sb="2" eb="4">
      <t>フクシ</t>
    </rPh>
    <rPh sb="4" eb="6">
      <t>ホウジン</t>
    </rPh>
    <rPh sb="7" eb="8">
      <t>イチ</t>
    </rPh>
    <rPh sb="8" eb="9">
      <t>ジュ</t>
    </rPh>
    <rPh sb="9" eb="10">
      <t>カイ</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</si>
  <si>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</si>
  <si>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一寿会</t>
    <rPh sb="0" eb="6">
      <t>シャカイフクシホウジン</t>
    </rPh>
    <rPh sb="7" eb="8">
      <t>イチ</t>
    </rPh>
    <rPh sb="8" eb="9">
      <t>ジュ</t>
    </rPh>
    <rPh sb="9" eb="10">
      <t>カイ</t>
    </rPh>
    <phoneticPr fontId="1"/>
  </si>
  <si>
    <t>71509</t>
  </si>
  <si>
    <t>幼保連携型認定こども園　明石南こどもの城</t>
  </si>
  <si>
    <t>仙台市泉区桂3－19－6　</t>
  </si>
  <si>
    <t>社会福祉法人　鼎会</t>
    <rPh sb="0" eb="6">
      <t>シャカイフクシホウジン</t>
    </rPh>
    <rPh sb="7" eb="8">
      <t>カナエ</t>
    </rPh>
    <rPh sb="8" eb="9">
      <t>カイ</t>
    </rPh>
    <phoneticPr fontId="1"/>
  </si>
  <si>
    <t>71510</t>
  </si>
  <si>
    <t>幼保連携型認定こども園　桂こどもの城</t>
  </si>
  <si>
    <t>71511</t>
  </si>
  <si>
    <t>ミッキー八乙女こども園</t>
  </si>
  <si>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</si>
  <si>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</si>
  <si>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71512</t>
  </si>
  <si>
    <t>認定こども園　ろりぽっぷ泉中央南園</t>
  </si>
  <si>
    <t>学校法人　ろりぽっぷ学園</t>
    <rPh sb="0" eb="4">
      <t>ガッコウホウジン</t>
    </rPh>
    <rPh sb="10" eb="12">
      <t>ガクエン</t>
    </rPh>
    <phoneticPr fontId="1"/>
  </si>
  <si>
    <t>71513</t>
  </si>
  <si>
    <t>認定こども園　ろりぽっぷ赤い屋根の保育園</t>
  </si>
  <si>
    <t>71514</t>
  </si>
  <si>
    <t>YMCA加茂こども園</t>
  </si>
  <si>
    <t>71515</t>
  </si>
  <si>
    <t>南光台すいせんこども園</t>
  </si>
  <si>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</si>
  <si>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</si>
  <si>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71615</t>
  </si>
  <si>
    <t>落合はぐくみこども園</t>
  </si>
  <si>
    <t>角田市島田字御蔵林59　</t>
  </si>
  <si>
    <t>社会福祉法人　恵萩会　落合はぐくみこども園</t>
    <rPh sb="0" eb="6">
      <t>シャカイフクシホウジン</t>
    </rPh>
    <rPh sb="7" eb="8">
      <t>メグミ</t>
    </rPh>
    <rPh sb="8" eb="9">
      <t>ハギ</t>
    </rPh>
    <rPh sb="9" eb="10">
      <t>カイ</t>
    </rPh>
    <rPh sb="11" eb="13">
      <t>オチアイ</t>
    </rPh>
    <rPh sb="20" eb="21">
      <t>エン</t>
    </rPh>
    <phoneticPr fontId="1"/>
  </si>
  <si>
    <t>71616</t>
  </si>
  <si>
    <t>愛子すぎのここども園</t>
  </si>
  <si>
    <t>社会福祉法人　柏松会</t>
    <rPh sb="0" eb="6">
      <t>シャカイフクシホウジン</t>
    </rPh>
    <rPh sb="7" eb="8">
      <t>ハク</t>
    </rPh>
    <rPh sb="8" eb="9">
      <t>マツ</t>
    </rPh>
    <rPh sb="9" eb="10">
      <t>カイ</t>
    </rPh>
    <phoneticPr fontId="1"/>
  </si>
  <si>
    <t>幼稚園型認定こども園</t>
  </si>
  <si>
    <t>認定こども園　仙台YMCA幼稚園</t>
    <rPh sb="0" eb="2">
      <t>ニンテイ</t>
    </rPh>
    <rPh sb="5" eb="6">
      <t>エン</t>
    </rPh>
    <rPh sb="7" eb="9">
      <t>センダイ</t>
    </rPh>
    <rPh sb="13" eb="16">
      <t>ヨウチエン</t>
    </rPh>
    <phoneticPr fontId="1"/>
  </si>
  <si>
    <t>仙台市青葉区立町9－7</t>
    <rPh sb="6" eb="8">
      <t>タチマチ</t>
    </rPh>
    <phoneticPr fontId="1"/>
  </si>
  <si>
    <t>学校法人　仙台YMCA学園　仙台YMCA幼稚園</t>
    <rPh sb="0" eb="2">
      <t>ガッコウ</t>
    </rPh>
    <rPh sb="2" eb="4">
      <t>ホウジン</t>
    </rPh>
    <rPh sb="5" eb="7">
      <t>センダイ</t>
    </rPh>
    <rPh sb="11" eb="13">
      <t>ガクエン</t>
    </rPh>
    <rPh sb="14" eb="16">
      <t>センダイ</t>
    </rPh>
    <rPh sb="20" eb="23">
      <t>ヨウチエン</t>
    </rPh>
    <phoneticPr fontId="1"/>
  </si>
  <si>
    <t>認定こども園　旭ケ丘幼稚園</t>
    <rPh sb="0" eb="2">
      <t>ニンテイ</t>
    </rPh>
    <rPh sb="5" eb="6">
      <t>エン</t>
    </rPh>
    <rPh sb="7" eb="8">
      <t>アサヒ</t>
    </rPh>
    <rPh sb="9" eb="10">
      <t>オカ</t>
    </rPh>
    <rPh sb="10" eb="13">
      <t>ヨウチエン</t>
    </rPh>
    <phoneticPr fontId="1"/>
  </si>
  <si>
    <t>学校法人　旭ヶ丘学園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</si>
  <si>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76"/>
  </si>
  <si>
    <t>学校法人　清野学園　東仙台幼稚園</t>
    <rPh sb="0" eb="4">
      <t>ガッコウホウジン</t>
    </rPh>
    <rPh sb="5" eb="7">
      <t>セイノ</t>
    </rPh>
    <rPh sb="7" eb="9">
      <t>ガクエン</t>
    </rPh>
    <rPh sb="10" eb="11">
      <t>ヒガシ</t>
    </rPh>
    <rPh sb="11" eb="13">
      <t>センダイ</t>
    </rPh>
    <rPh sb="13" eb="16">
      <t>ヨウチエン</t>
    </rPh>
    <phoneticPr fontId="1"/>
  </si>
  <si>
    <t>認定こども園　るり幼稚園</t>
    <rPh sb="0" eb="2">
      <t>ニンテイ</t>
    </rPh>
    <rPh sb="5" eb="6">
      <t>エン</t>
    </rPh>
    <rPh sb="9" eb="12">
      <t>ヨウチエン</t>
    </rPh>
    <phoneticPr fontId="76"/>
  </si>
  <si>
    <t>学校法人　陸奥国分寺学園　るり幼稚園</t>
    <rPh sb="0" eb="4">
      <t>ガッコウホウジン</t>
    </rPh>
    <rPh sb="5" eb="7">
      <t>ムツ</t>
    </rPh>
    <rPh sb="7" eb="10">
      <t>コクブンジ</t>
    </rPh>
    <rPh sb="10" eb="12">
      <t>ガクエン</t>
    </rPh>
    <rPh sb="15" eb="18">
      <t>ヨウチエン</t>
    </rPh>
    <phoneticPr fontId="1"/>
  </si>
  <si>
    <t>72302</t>
  </si>
  <si>
    <t xml:space="preserve">幼稚園型認定こども園 聖ウルスラ学院英智幼稚園 </t>
    <rPh sb="0" eb="3">
      <t>ヨウチエン</t>
    </rPh>
    <rPh sb="3" eb="4">
      <t>ガタ</t>
    </rPh>
    <phoneticPr fontId="80"/>
  </si>
  <si>
    <t>仙台市若林区一本杉町1-2</t>
  </si>
  <si>
    <t>学校法人　聖ウルスラ学院</t>
    <rPh sb="0" eb="2">
      <t>ガッコウ</t>
    </rPh>
    <rPh sb="2" eb="4">
      <t>ホウジン</t>
    </rPh>
    <phoneticPr fontId="1"/>
  </si>
  <si>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</si>
  <si>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仙台市太白区四郎丸字吹上23</t>
    <rPh sb="6" eb="9">
      <t>シロウマル</t>
    </rPh>
    <rPh sb="9" eb="10">
      <t>アザ</t>
    </rPh>
    <rPh sb="10" eb="12">
      <t>フキアゲ</t>
    </rPh>
    <phoneticPr fontId="1"/>
  </si>
  <si>
    <t>宗教法人　真宗大谷派宝林寺　若竹幼稚園</t>
    <rPh sb="0" eb="2">
      <t>シュウキョウ</t>
    </rPh>
    <rPh sb="2" eb="4">
      <t>ホウジン</t>
    </rPh>
    <rPh sb="5" eb="7">
      <t>シンシュウ</t>
    </rPh>
    <rPh sb="7" eb="9">
      <t>オオタニ</t>
    </rPh>
    <rPh sb="9" eb="10">
      <t>ハ</t>
    </rPh>
    <rPh sb="10" eb="11">
      <t>タカラ</t>
    </rPh>
    <rPh sb="11" eb="12">
      <t>ハヤシ</t>
    </rPh>
    <rPh sb="12" eb="13">
      <t>テラ</t>
    </rPh>
    <rPh sb="14" eb="16">
      <t>ワカタケ</t>
    </rPh>
    <rPh sb="16" eb="19">
      <t>ヨウチエン</t>
    </rPh>
    <phoneticPr fontId="1"/>
  </si>
  <si>
    <t>泉第二幼稚園</t>
    <rPh sb="0" eb="1">
      <t>イズミ</t>
    </rPh>
    <rPh sb="1" eb="3">
      <t>ダイニ</t>
    </rPh>
    <rPh sb="3" eb="6">
      <t>ヨウチエン</t>
    </rPh>
    <phoneticPr fontId="1"/>
  </si>
  <si>
    <t>仙台市泉区将監十三丁目1-1</t>
    <rPh sb="0" eb="3">
      <t>センダイシ</t>
    </rPh>
    <rPh sb="5" eb="7">
      <t>ショウゲン</t>
    </rPh>
    <rPh sb="7" eb="8">
      <t>ツナシ</t>
    </rPh>
    <rPh sb="8" eb="9">
      <t>サン</t>
    </rPh>
    <rPh sb="9" eb="11">
      <t>チョウメ</t>
    </rPh>
    <phoneticPr fontId="76"/>
  </si>
  <si>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1"/>
  </si>
  <si>
    <t>ねのしろいし幼稚園</t>
    <rPh sb="6" eb="9">
      <t>ヨウチエン</t>
    </rPh>
    <phoneticPr fontId="1"/>
  </si>
  <si>
    <t>仙台市泉区根白石字新坂上２９</t>
  </si>
  <si>
    <t>学校法人　庄司学園　根白石幼稚園</t>
    <rPh sb="0" eb="2">
      <t>ガッコウ</t>
    </rPh>
    <rPh sb="2" eb="4">
      <t>ホウジン</t>
    </rPh>
    <rPh sb="5" eb="7">
      <t>ショウジ</t>
    </rPh>
    <rPh sb="7" eb="9">
      <t>ガクエン</t>
    </rPh>
    <rPh sb="10" eb="13">
      <t>ネノシロイシ</t>
    </rPh>
    <rPh sb="13" eb="16">
      <t>ヨウチエン</t>
    </rPh>
    <phoneticPr fontId="1"/>
  </si>
  <si>
    <t>72503</t>
  </si>
  <si>
    <t>幼稚園型認定こども園　いずみ松陵幼稚園</t>
  </si>
  <si>
    <t>仙台市泉区松陵２－１９－１</t>
  </si>
  <si>
    <t>学校法人　長谷柳絮学園　いずみ松陵幼稚園</t>
    <rPh sb="0" eb="4">
      <t>ガッコウホウジン</t>
    </rPh>
    <rPh sb="5" eb="7">
      <t>ハセ</t>
    </rPh>
    <rPh sb="7" eb="9">
      <t>リュウジョ</t>
    </rPh>
    <rPh sb="9" eb="11">
      <t>ガクエン</t>
    </rPh>
    <rPh sb="15" eb="17">
      <t>ショウリョウ</t>
    </rPh>
    <rPh sb="17" eb="20">
      <t>ヨウチエン</t>
    </rPh>
    <phoneticPr fontId="1"/>
  </si>
  <si>
    <t>幼稚園型認定こども園　南光幼稚園</t>
  </si>
  <si>
    <t>仙台市泉区南光台２－２－３</t>
  </si>
  <si>
    <t>学校法人　村山学園　南光幼稚園</t>
    <rPh sb="0" eb="4">
      <t>ガッコウホウジン</t>
    </rPh>
    <rPh sb="5" eb="7">
      <t>ムラヤマ</t>
    </rPh>
    <rPh sb="7" eb="9">
      <t>ガクエン</t>
    </rPh>
    <rPh sb="10" eb="12">
      <t>ナンコウ</t>
    </rPh>
    <rPh sb="12" eb="15">
      <t>ヨウチエン</t>
    </rPh>
    <phoneticPr fontId="1"/>
  </si>
  <si>
    <t>幼稚園型認定こども園　南光第二幼稚園</t>
  </si>
  <si>
    <t>仙台市泉区南光台南１－１８－１</t>
  </si>
  <si>
    <t>学校法人　村山学園　南光第二幼稚園</t>
    <rPh sb="0" eb="4">
      <t>ガッコウホウジン</t>
    </rPh>
    <rPh sb="5" eb="7">
      <t>ムラヤマ</t>
    </rPh>
    <rPh sb="7" eb="9">
      <t>ガクエン</t>
    </rPh>
    <rPh sb="10" eb="12">
      <t>ナンコウ</t>
    </rPh>
    <rPh sb="12" eb="14">
      <t>ダイニ</t>
    </rPh>
    <rPh sb="14" eb="17">
      <t>ヨウチエン</t>
    </rPh>
    <phoneticPr fontId="1"/>
  </si>
  <si>
    <t>幼稚園型認定こども園　南光シオン幼稚園</t>
  </si>
  <si>
    <t>仙台市泉区松森字陣ケ原３０－１０</t>
  </si>
  <si>
    <t>学校法人　村山学園　南光シオン幼稚園</t>
    <rPh sb="0" eb="4">
      <t>ガッコウホウジン</t>
    </rPh>
    <rPh sb="5" eb="7">
      <t>ムラヤマ</t>
    </rPh>
    <rPh sb="7" eb="9">
      <t>ガクエン</t>
    </rPh>
    <rPh sb="10" eb="12">
      <t>ナンコウ</t>
    </rPh>
    <rPh sb="15" eb="18">
      <t>ヨウチエン</t>
    </rPh>
    <phoneticPr fontId="1"/>
  </si>
  <si>
    <t>72507</t>
  </si>
  <si>
    <t>幼稚園型認定こども園　南光紫陽幼稚園</t>
  </si>
  <si>
    <t>仙台市泉区明石南６－１３－２</t>
  </si>
  <si>
    <t>学校法人　おおとり学園　南光紫陽幼稚園</t>
    <rPh sb="0" eb="4">
      <t>ガッコウホウジン</t>
    </rPh>
    <rPh sb="9" eb="11">
      <t>ガクエン</t>
    </rPh>
    <rPh sb="12" eb="14">
      <t>ナンコウ</t>
    </rPh>
    <rPh sb="14" eb="16">
      <t>シヨウ</t>
    </rPh>
    <rPh sb="16" eb="19">
      <t>ヨウチエン</t>
    </rPh>
    <phoneticPr fontId="1"/>
  </si>
  <si>
    <t>認定こども園友愛幼稚園</t>
    <rPh sb="0" eb="2">
      <t>ニンテイ</t>
    </rPh>
    <rPh sb="5" eb="6">
      <t>エン</t>
    </rPh>
    <rPh sb="6" eb="8">
      <t>ユウアイ</t>
    </rPh>
    <rPh sb="8" eb="11">
      <t>ヨウチエン</t>
    </rPh>
    <phoneticPr fontId="1"/>
  </si>
  <si>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</si>
  <si>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</si>
  <si>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73101</t>
  </si>
  <si>
    <t>保育所型認定こども園</t>
  </si>
  <si>
    <t>カール英会話プリスクール</t>
  </si>
  <si>
    <t>仙台市若林区卸町3－1－4　</t>
    <rPh sb="6" eb="7">
      <t>オロシ</t>
    </rPh>
    <phoneticPr fontId="77"/>
  </si>
  <si>
    <t>有限会社　カール英会話ほいくえん</t>
    <rPh sb="0" eb="4">
      <t>ユウゲンガイシャ</t>
    </rPh>
    <rPh sb="8" eb="11">
      <t>エイカイワ</t>
    </rPh>
    <phoneticPr fontId="1"/>
  </si>
  <si>
    <t>73102</t>
  </si>
  <si>
    <t>みのりこども園</t>
    <rPh sb="6" eb="7">
      <t>エン</t>
    </rPh>
    <phoneticPr fontId="1"/>
  </si>
  <si>
    <t>学校法人　曽根学園</t>
    <rPh sb="0" eb="2">
      <t>ガッコウ</t>
    </rPh>
    <rPh sb="2" eb="4">
      <t>ホウジン</t>
    </rPh>
    <phoneticPr fontId="1"/>
  </si>
  <si>
    <t>73103</t>
  </si>
  <si>
    <t>認定こども園　TOBINOKO</t>
    <rPh sb="0" eb="2">
      <t>ニンテイ</t>
    </rPh>
    <rPh sb="5" eb="6">
      <t>エン</t>
    </rPh>
    <phoneticPr fontId="1"/>
  </si>
  <si>
    <t>社会福祉法人　中山福祉会</t>
    <rPh sb="0" eb="6">
      <t>シャカイフクシホウジン</t>
    </rPh>
    <phoneticPr fontId="1"/>
  </si>
  <si>
    <t>ますえの森どうわこども園　</t>
    <rPh sb="4" eb="5">
      <t>モリ</t>
    </rPh>
    <rPh sb="11" eb="12">
      <t>エン</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</si>
  <si>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</si>
  <si>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</si>
  <si>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76"/>
  </si>
  <si>
    <t>株式会社　ちゃいるどらんど</t>
    <rPh sb="0" eb="4">
      <t>カブシキガイシャ</t>
    </rPh>
    <phoneticPr fontId="1"/>
  </si>
  <si>
    <t>73203</t>
  </si>
  <si>
    <t>ニューフィールド保育園</t>
  </si>
  <si>
    <t>仙台市宮城野区新田東１－８－４　クリアフォレスト１階</t>
  </si>
  <si>
    <t>仙台ナーサリー株式会社</t>
    <rPh sb="0" eb="2">
      <t>センダイ</t>
    </rPh>
    <rPh sb="7" eb="11">
      <t>カブシキガイシャ</t>
    </rPh>
    <phoneticPr fontId="1"/>
  </si>
  <si>
    <t>73204</t>
  </si>
  <si>
    <t>ピースフル保育園</t>
  </si>
  <si>
    <t>73205</t>
  </si>
  <si>
    <t>認定こども園 れいんぼーなーさりー原ノ町館</t>
    <rPh sb="0" eb="2">
      <t>ニンテイ</t>
    </rPh>
    <rPh sb="5" eb="6">
      <t>エン</t>
    </rPh>
    <phoneticPr fontId="1"/>
  </si>
  <si>
    <t>仙台市宮城野区田子2－10－2</t>
  </si>
  <si>
    <t>株式会社　エコエネルギー普及協会</t>
    <rPh sb="0" eb="4">
      <t>カブシキガイシャ</t>
    </rPh>
    <rPh sb="12" eb="14">
      <t>フキュウ</t>
    </rPh>
    <rPh sb="14" eb="16">
      <t>キョウカイ</t>
    </rPh>
    <phoneticPr fontId="1"/>
  </si>
  <si>
    <t>ミッキー榴岡公園前こども園</t>
    <rPh sb="8" eb="9">
      <t>マエ</t>
    </rPh>
    <phoneticPr fontId="1"/>
  </si>
  <si>
    <t>仙台市青葉区昭和町4-11</t>
    <rPh sb="0" eb="3">
      <t>センダイシ</t>
    </rPh>
    <rPh sb="3" eb="6">
      <t>アオバク</t>
    </rPh>
    <rPh sb="6" eb="8">
      <t>ショウワ</t>
    </rPh>
    <rPh sb="8" eb="9">
      <t>マチ</t>
    </rPh>
    <phoneticPr fontId="78"/>
  </si>
  <si>
    <t>社会福祉法人 未来福祉会</t>
    <rPh sb="0" eb="6">
      <t>シャカイフクシホウジン</t>
    </rPh>
    <phoneticPr fontId="1"/>
  </si>
  <si>
    <t>つつじがおかもりのいえこども園</t>
  </si>
  <si>
    <t>社会福祉法人 太陽の丘福祉会</t>
    <rPh sb="0" eb="2">
      <t>シャカイ</t>
    </rPh>
    <rPh sb="2" eb="4">
      <t>フクシ</t>
    </rPh>
    <rPh sb="4" eb="6">
      <t>ホウジン</t>
    </rPh>
    <phoneticPr fontId="1"/>
  </si>
  <si>
    <t>幸町すいせんこども園</t>
  </si>
  <si>
    <t>社会福祉法人　幸生会</t>
    <rPh sb="0" eb="6">
      <t>シャカイフクシホウジン</t>
    </rPh>
    <phoneticPr fontId="1"/>
  </si>
  <si>
    <t>仙台ナーサリー株式会社</t>
    <rPh sb="7" eb="11">
      <t>カブシキガイシャ</t>
    </rPh>
    <phoneticPr fontId="1"/>
  </si>
  <si>
    <t>認定こども園 れいんぼーなーさりー田子館</t>
    <rPh sb="0" eb="2">
      <t>ニンテイ</t>
    </rPh>
    <rPh sb="5" eb="6">
      <t>エン</t>
    </rPh>
    <phoneticPr fontId="1"/>
  </si>
  <si>
    <t>株式会社エコエネルギー普及協会</t>
    <rPh sb="0" eb="4">
      <t>カブシキガイシャ</t>
    </rPh>
    <phoneticPr fontId="1"/>
  </si>
  <si>
    <t>小田原ことりのうたこども園</t>
  </si>
  <si>
    <t>トータルアート株式会社</t>
    <rPh sb="7" eb="11">
      <t>カブシキガイシャ</t>
    </rPh>
    <phoneticPr fontId="1"/>
  </si>
  <si>
    <t>ありすの国こども園</t>
    <rPh sb="4" eb="5">
      <t>クニ</t>
    </rPh>
    <rPh sb="8" eb="9">
      <t>エン</t>
    </rPh>
    <phoneticPr fontId="1"/>
  </si>
  <si>
    <t>社会福祉法人　喬希会</t>
    <rPh sb="0" eb="6">
      <t>シャカイフクシホウジン</t>
    </rPh>
    <rPh sb="9" eb="10">
      <t>カイ</t>
    </rPh>
    <phoneticPr fontId="1"/>
  </si>
  <si>
    <t>ちゃいるどらんど荒井こども園</t>
    <rPh sb="8" eb="10">
      <t>アライ</t>
    </rPh>
    <rPh sb="13" eb="14">
      <t>エン</t>
    </rPh>
    <phoneticPr fontId="76"/>
  </si>
  <si>
    <t>六丁の目マザーグースこども園</t>
    <rPh sb="0" eb="2">
      <t>ロクチョウ</t>
    </rPh>
    <rPh sb="3" eb="4">
      <t>メ</t>
    </rPh>
    <rPh sb="13" eb="14">
      <t>エン</t>
    </rPh>
    <phoneticPr fontId="1"/>
  </si>
  <si>
    <t>仙台市若林区六丁の目中町1-38</t>
    <rPh sb="0" eb="3">
      <t>センダイシ</t>
    </rPh>
    <rPh sb="3" eb="6">
      <t>ワカバヤシク</t>
    </rPh>
    <rPh sb="6" eb="8">
      <t>ロクチョウ</t>
    </rPh>
    <rPh sb="9" eb="10">
      <t>メ</t>
    </rPh>
    <rPh sb="10" eb="12">
      <t>ナカマチ</t>
    </rPh>
    <phoneticPr fontId="76"/>
  </si>
  <si>
    <t>株式会社　マザーグース</t>
    <rPh sb="0" eb="4">
      <t>カブシキカイシャ</t>
    </rPh>
    <phoneticPr fontId="1"/>
  </si>
  <si>
    <t>73303</t>
  </si>
  <si>
    <t>蒲町おもちゃばここども園</t>
  </si>
  <si>
    <t>仙台市若林区蒲町7－8　</t>
  </si>
  <si>
    <t>株式会社　おもちゃばこ保育園</t>
    <rPh sb="0" eb="4">
      <t>カブシキガイシャ</t>
    </rPh>
    <rPh sb="11" eb="14">
      <t>ホイクエン</t>
    </rPh>
    <phoneticPr fontId="1"/>
  </si>
  <si>
    <t>六丁の目こども園</t>
  </si>
  <si>
    <t>仙台市若林区六丁の目東町3－17</t>
  </si>
  <si>
    <t>一般社団法人　六丁の目保育園</t>
    <rPh sb="0" eb="2">
      <t>イッパン</t>
    </rPh>
    <rPh sb="2" eb="4">
      <t>シャダン</t>
    </rPh>
    <rPh sb="4" eb="6">
      <t>ホウジン</t>
    </rPh>
    <rPh sb="7" eb="9">
      <t>ロクチョウ</t>
    </rPh>
    <rPh sb="10" eb="11">
      <t>メ</t>
    </rPh>
    <rPh sb="11" eb="14">
      <t>ホイクエン</t>
    </rPh>
    <phoneticPr fontId="1"/>
  </si>
  <si>
    <t>カール英会話ほいくえん</t>
  </si>
  <si>
    <t>カール英会話こども園</t>
  </si>
  <si>
    <t>ちゃいるどらんどなないろの里こども園</t>
  </si>
  <si>
    <t>仙台市若林区六丁の目西町3－41</t>
  </si>
  <si>
    <t>73309</t>
  </si>
  <si>
    <t>あそびまショーこども園</t>
  </si>
  <si>
    <t>社会福祉法人　にじいろ会</t>
    <rPh sb="0" eb="6">
      <t>シャカイフクシホウジン</t>
    </rPh>
    <phoneticPr fontId="1"/>
  </si>
  <si>
    <t>73402</t>
  </si>
  <si>
    <t>ひまわりこども園</t>
  </si>
  <si>
    <t>仙台市太白区鹿野三丁目14－15</t>
  </si>
  <si>
    <t>株式会社　lumiereひまわり</t>
    <rPh sb="0" eb="4">
      <t>カブシキガイシャ</t>
    </rPh>
    <phoneticPr fontId="1"/>
  </si>
  <si>
    <t>あすと長町こぶたの城こども園</t>
  </si>
  <si>
    <t>仙台市太白区あすと長町3－2－23　</t>
  </si>
  <si>
    <t>株式会社　ラヴィエール</t>
    <rPh sb="0" eb="4">
      <t>カブシキガイシャ</t>
    </rPh>
    <phoneticPr fontId="1"/>
  </si>
  <si>
    <t>仙台ちびっこひろばこども園</t>
  </si>
  <si>
    <t>仙台市若林区若林1丁目6-17</t>
    <rPh sb="0" eb="3">
      <t>センダイシ</t>
    </rPh>
    <rPh sb="3" eb="6">
      <t>ワカバヤシク</t>
    </rPh>
    <rPh sb="6" eb="8">
      <t>ワカバヤシ</t>
    </rPh>
    <rPh sb="9" eb="11">
      <t>チョウメ</t>
    </rPh>
    <phoneticPr fontId="1"/>
  </si>
  <si>
    <t>株式会社　ちびっこひろば保育園</t>
    <rPh sb="0" eb="4">
      <t>カブシキガイシャ</t>
    </rPh>
    <rPh sb="12" eb="15">
      <t>ホイクエン</t>
    </rPh>
    <phoneticPr fontId="1"/>
  </si>
  <si>
    <t>73405</t>
  </si>
  <si>
    <t>ぷらざこども園長町</t>
  </si>
  <si>
    <t>株式会社 仙台進学プラザ</t>
    <rPh sb="0" eb="4">
      <t>カブシキガイシャ</t>
    </rPh>
    <phoneticPr fontId="1"/>
  </si>
  <si>
    <t>鶴が丘マミーこども園</t>
    <rPh sb="0" eb="1">
      <t>ツル</t>
    </rPh>
    <rPh sb="2" eb="3">
      <t>オカ</t>
    </rPh>
    <rPh sb="9" eb="10">
      <t>エン</t>
    </rPh>
    <phoneticPr fontId="1"/>
  </si>
  <si>
    <t>仙台市泉区鶴が丘三丁目24-7</t>
    <rPh sb="0" eb="3">
      <t>センダイシ</t>
    </rPh>
    <rPh sb="3" eb="5">
      <t>イズミク</t>
    </rPh>
    <rPh sb="5" eb="6">
      <t>ツル</t>
    </rPh>
    <rPh sb="7" eb="8">
      <t>オカ</t>
    </rPh>
    <rPh sb="8" eb="11">
      <t>サンチョウメ</t>
    </rPh>
    <phoneticPr fontId="76"/>
  </si>
  <si>
    <t>株式会社　マミー保育園</t>
    <rPh sb="0" eb="4">
      <t>カブシキカイシャ</t>
    </rPh>
    <rPh sb="8" eb="11">
      <t>ホイクエン</t>
    </rPh>
    <phoneticPr fontId="1"/>
  </si>
  <si>
    <t>73502</t>
  </si>
  <si>
    <t>ミッキー泉中央こども園</t>
  </si>
  <si>
    <t>仙台市青葉区昭和町3－15　</t>
  </si>
  <si>
    <t>株式会社　ウェルフェア</t>
    <rPh sb="0" eb="4">
      <t>カブシキガイシャ</t>
    </rPh>
    <phoneticPr fontId="1"/>
  </si>
  <si>
    <t>73503</t>
  </si>
  <si>
    <t>ぷりえ～る南中山認定こども園</t>
    <rPh sb="8" eb="10">
      <t>ニンテイ</t>
    </rPh>
    <phoneticPr fontId="1"/>
  </si>
  <si>
    <t>仙台市泉区南中山4－27－16</t>
  </si>
  <si>
    <t>株式会社　オードリー</t>
    <rPh sb="0" eb="4">
      <t>カブシキガイシャ</t>
    </rPh>
    <phoneticPr fontId="1"/>
  </si>
  <si>
    <t>73506</t>
  </si>
  <si>
    <t>泉すぎのここども園</t>
  </si>
  <si>
    <t>社会福祉法人　柏松会</t>
    <rPh sb="0" eb="6">
      <t>シャカイフクシホウジン</t>
    </rPh>
    <phoneticPr fontId="1"/>
  </si>
  <si>
    <t>73507</t>
  </si>
  <si>
    <t>そらのここども園</t>
  </si>
  <si>
    <t>一般社団法人　そらのこ保育園</t>
    <rPh sb="0" eb="2">
      <t>イッパン</t>
    </rPh>
    <rPh sb="2" eb="4">
      <t>シャダン</t>
    </rPh>
    <rPh sb="4" eb="6">
      <t>ホウジン</t>
    </rPh>
    <phoneticPr fontId="1"/>
  </si>
  <si>
    <t>73508</t>
  </si>
  <si>
    <t>ミッキー八乙女中央こども園</t>
  </si>
  <si>
    <t>73509</t>
  </si>
  <si>
    <t>まつもりこども園</t>
  </si>
  <si>
    <t>株式会社　ゆめぽけっと</t>
    <rPh sb="0" eb="4">
      <t>カブシキガイシャ</t>
    </rPh>
    <phoneticPr fontId="1"/>
  </si>
  <si>
    <t>73601</t>
  </si>
  <si>
    <t>カール英会話チルドレン</t>
  </si>
  <si>
    <t>仙台市若林区卸町3丁目1-4</t>
    <rPh sb="6" eb="8">
      <t>オロシマチ</t>
    </rPh>
    <rPh sb="9" eb="11">
      <t>チョウメ</t>
    </rPh>
    <phoneticPr fontId="79"/>
  </si>
  <si>
    <t>①処遇改善等加算Ⅲに係る新規事由【j】</t>
    <rPh sb="1" eb="3">
      <t>ショグウ</t>
    </rPh>
    <rPh sb="3" eb="5">
      <t>カイゼン</t>
    </rPh>
    <rPh sb="5" eb="6">
      <t>トウ</t>
    </rPh>
    <rPh sb="6" eb="8">
      <t>カサン</t>
    </rPh>
    <rPh sb="10" eb="11">
      <t>カカ</t>
    </rPh>
    <rPh sb="12" eb="14">
      <t>シンキ</t>
    </rPh>
    <rPh sb="14" eb="16">
      <t>ジユウ</t>
    </rPh>
    <phoneticPr fontId="22"/>
  </si>
  <si>
    <t>③処遇改善等加算Ⅲ 特定加算実績額【g】
（※新規事由有の施設のみ）</t>
    <rPh sb="1" eb="3">
      <t>ショグウ</t>
    </rPh>
    <rPh sb="3" eb="5">
      <t>カイゼン</t>
    </rPh>
    <rPh sb="5" eb="6">
      <t>トウ</t>
    </rPh>
    <rPh sb="6" eb="8">
      <t>カサン</t>
    </rPh>
    <rPh sb="10" eb="12">
      <t>トクテイ</t>
    </rPh>
    <rPh sb="12" eb="14">
      <t>カサン</t>
    </rPh>
    <rPh sb="14" eb="17">
      <t>ジッセキガク</t>
    </rPh>
    <rPh sb="23" eb="25">
      <t>シンキ</t>
    </rPh>
    <rPh sb="25" eb="27">
      <t>ジユウ</t>
    </rPh>
    <rPh sb="27" eb="28">
      <t>アリ</t>
    </rPh>
    <rPh sb="29" eb="31">
      <t>シセツ</t>
    </rPh>
    <phoneticPr fontId="22"/>
  </si>
  <si>
    <t>④処遇改善等加算Ⅲ　前年度の加算残額【q】</t>
    <rPh sb="1" eb="3">
      <t>ショグウ</t>
    </rPh>
    <rPh sb="3" eb="5">
      <t>カイゼン</t>
    </rPh>
    <rPh sb="5" eb="6">
      <t>トウ</t>
    </rPh>
    <rPh sb="6" eb="8">
      <t>カサン</t>
    </rPh>
    <rPh sb="10" eb="13">
      <t>ゼンネンド</t>
    </rPh>
    <rPh sb="14" eb="16">
      <t>カサン</t>
    </rPh>
    <rPh sb="16" eb="18">
      <t>ザンガク</t>
    </rPh>
    <phoneticPr fontId="22"/>
  </si>
  <si>
    <t>⑥処遇改善加算Ⅲ　対象職員数【n】</t>
    <rPh sb="1" eb="7">
      <t>ショグウカイゼンカサン</t>
    </rPh>
    <rPh sb="9" eb="11">
      <t>タイショウ</t>
    </rPh>
    <rPh sb="11" eb="14">
      <t>ショクインスウ</t>
    </rPh>
    <phoneticPr fontId="22"/>
  </si>
  <si>
    <t>31102</t>
  </si>
  <si>
    <t>小規模保育事業（Ａ型）</t>
    <rPh sb="0" eb="7">
      <t>ショウキボホイクジギョウ</t>
    </rPh>
    <rPh sb="9" eb="10">
      <t>ガタ</t>
    </rPh>
    <phoneticPr fontId="47"/>
  </si>
  <si>
    <t>株式会社　アドマイア</t>
  </si>
  <si>
    <t>小規模保育事業（Ａ型）</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</si>
  <si>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</si>
  <si>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</si>
  <si>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</si>
  <si>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</si>
  <si>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</si>
  <si>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</si>
  <si>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</si>
  <si>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</si>
  <si>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</si>
  <si>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</si>
  <si>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</si>
  <si>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</si>
  <si>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</si>
  <si>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</si>
  <si>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</si>
  <si>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</si>
  <si>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株式会社　キッズコーポレーション</t>
  </si>
  <si>
    <t>合同会社　Ｔ．Ｋ</t>
  </si>
  <si>
    <t>愛児園　株式会社</t>
  </si>
  <si>
    <t>学校法人　中埜山学園</t>
  </si>
  <si>
    <t>仙台市青葉区一番町2-5-22　GC青葉通りプラザ2階</t>
  </si>
  <si>
    <t>株式会社　ハニー保育園</t>
  </si>
  <si>
    <t>東京都中央区日本橋3-12-2　朝日ビルヂング4Ｆ-Ａ</t>
  </si>
  <si>
    <t>ＳＯＵキッズケア株式会社</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</si>
  <si>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</si>
  <si>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</si>
  <si>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</si>
  <si>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</si>
  <si>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</si>
  <si>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</si>
  <si>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31225</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</si>
  <si>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</si>
  <si>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</si>
  <si>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</si>
  <si>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</si>
  <si>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</si>
  <si>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</si>
  <si>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</si>
  <si>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</si>
  <si>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</si>
  <si>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仙台市青葉区木町通2丁目4-16</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</si>
  <si>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</si>
  <si>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</si>
  <si>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</si>
  <si>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</si>
  <si>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</si>
  <si>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</si>
  <si>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</si>
  <si>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</si>
  <si>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</si>
  <si>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</si>
  <si>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社会福祉法人　三矢会</t>
  </si>
  <si>
    <t>特定非営利活動法人　ひよこ会</t>
  </si>
  <si>
    <t>株式会社　スプラウト</t>
  </si>
  <si>
    <t>小規模保育事業（Ｂ型）</t>
  </si>
  <si>
    <t>ぽっかぽか栞保育園</t>
  </si>
  <si>
    <t>株式会社　ひよこ保育園</t>
  </si>
  <si>
    <t>一般社団法人　アンサンブル</t>
  </si>
  <si>
    <t>一般社団法人　アンファンソレイユ</t>
  </si>
  <si>
    <t>株式会社　にこにこハウス</t>
  </si>
  <si>
    <t>労働者協同組合ワーカーズコープ・センター事業団</t>
  </si>
  <si>
    <t>一般社団法人　小羊園</t>
  </si>
  <si>
    <t>合同会社　パパママ保育園</t>
  </si>
  <si>
    <t>特定非営利活動法人　つぼみっこ</t>
  </si>
  <si>
    <t>小規模保育事業（Ｃ型）</t>
    <rPh sb="0" eb="3">
      <t>ショウキボ</t>
    </rPh>
    <rPh sb="3" eb="5">
      <t>ホイク</t>
    </rPh>
    <rPh sb="5" eb="7">
      <t>ジギョウ</t>
    </rPh>
    <rPh sb="9" eb="10">
      <t>ガタ</t>
    </rPh>
    <phoneticPr fontId="47"/>
  </si>
  <si>
    <t>吉田　一美・皆川　舞</t>
    <rPh sb="0" eb="2">
      <t>ヨシダ</t>
    </rPh>
    <rPh sb="3" eb="5">
      <t>ヒトミ</t>
    </rPh>
    <rPh sb="6" eb="8">
      <t>ミナカワ</t>
    </rPh>
    <rPh sb="9" eb="10">
      <t>マイ</t>
    </rPh>
    <phoneticPr fontId="10"/>
  </si>
  <si>
    <t>小規模保育事業（Ｃ型）</t>
  </si>
  <si>
    <t>髙橋　真由美・鈴木　めぐみ</t>
    <rPh sb="0" eb="2">
      <t>タカハシ</t>
    </rPh>
    <rPh sb="3" eb="6">
      <t>マユミ</t>
    </rPh>
    <rPh sb="7" eb="9">
      <t>スズキ</t>
    </rPh>
    <phoneticPr fontId="10"/>
  </si>
  <si>
    <t>川村　隆・川村　真紀</t>
    <rPh sb="0" eb="2">
      <t>カワムラ</t>
    </rPh>
    <rPh sb="3" eb="4">
      <t>タカシ</t>
    </rPh>
    <rPh sb="5" eb="7">
      <t>カワムラ</t>
    </rPh>
    <rPh sb="8" eb="10">
      <t>マキ</t>
    </rPh>
    <phoneticPr fontId="10"/>
  </si>
  <si>
    <t>遊佐　ひろ子・畠山　祐子</t>
    <rPh sb="0" eb="2">
      <t>ユサ</t>
    </rPh>
    <rPh sb="5" eb="6">
      <t>コ</t>
    </rPh>
    <rPh sb="7" eb="9">
      <t>ハタケヤマ</t>
    </rPh>
    <rPh sb="10" eb="12">
      <t>ユウコ</t>
    </rPh>
    <phoneticPr fontId="10"/>
  </si>
  <si>
    <t>岸　麻記子・天間　千栄子</t>
    <rPh sb="0" eb="1">
      <t>キシ</t>
    </rPh>
    <rPh sb="2" eb="5">
      <t>マキコ</t>
    </rPh>
    <rPh sb="6" eb="8">
      <t>テンマ</t>
    </rPh>
    <rPh sb="9" eb="12">
      <t>チエコ</t>
    </rPh>
    <phoneticPr fontId="10"/>
  </si>
  <si>
    <t>菅野　淳・菅野　美紀</t>
    <rPh sb="0" eb="2">
      <t>カンノ</t>
    </rPh>
    <rPh sb="3" eb="4">
      <t>ジュン</t>
    </rPh>
    <rPh sb="5" eb="7">
      <t>カンノ</t>
    </rPh>
    <rPh sb="8" eb="10">
      <t>ミキ</t>
    </rPh>
    <phoneticPr fontId="10"/>
  </si>
  <si>
    <t>小野　敬子・酒井　リエ子</t>
    <rPh sb="0" eb="2">
      <t>オノ</t>
    </rPh>
    <rPh sb="3" eb="5">
      <t>ケイコ</t>
    </rPh>
    <rPh sb="6" eb="8">
      <t>サカイ</t>
    </rPh>
    <rPh sb="11" eb="12">
      <t>コ</t>
    </rPh>
    <phoneticPr fontId="10"/>
  </si>
  <si>
    <t>石川　信子</t>
    <rPh sb="0" eb="2">
      <t>イシカワ</t>
    </rPh>
    <rPh sb="3" eb="5">
      <t>ノブコ</t>
    </rPh>
    <phoneticPr fontId="10"/>
  </si>
  <si>
    <t>東海林　美代子</t>
    <rPh sb="0" eb="3">
      <t>トウカイリン</t>
    </rPh>
    <rPh sb="4" eb="7">
      <t>ミヨコ</t>
    </rPh>
    <phoneticPr fontId="10"/>
  </si>
  <si>
    <t>木村　和子</t>
    <rPh sb="0" eb="2">
      <t>キムラ</t>
    </rPh>
    <rPh sb="3" eb="5">
      <t>カズコ</t>
    </rPh>
    <phoneticPr fontId="10"/>
  </si>
  <si>
    <t>濱中　明美</t>
    <rPh sb="0" eb="2">
      <t>ハマナカ</t>
    </rPh>
    <rPh sb="3" eb="5">
      <t>アケミ</t>
    </rPh>
    <phoneticPr fontId="10"/>
  </si>
  <si>
    <t>佐藤　弘美</t>
    <rPh sb="0" eb="2">
      <t>サトウ</t>
    </rPh>
    <rPh sb="3" eb="5">
      <t>ヒロミ</t>
    </rPh>
    <phoneticPr fontId="10"/>
  </si>
  <si>
    <t>野村　薫</t>
    <rPh sb="0" eb="2">
      <t>ノムラ</t>
    </rPh>
    <rPh sb="3" eb="4">
      <t>カオル</t>
    </rPh>
    <phoneticPr fontId="10"/>
  </si>
  <si>
    <t>小出　美知子</t>
    <rPh sb="0" eb="2">
      <t>コイデ</t>
    </rPh>
    <rPh sb="3" eb="6">
      <t>ミチコ</t>
    </rPh>
    <phoneticPr fontId="10"/>
  </si>
  <si>
    <t>鈴木　史子</t>
    <rPh sb="0" eb="2">
      <t>スズキ</t>
    </rPh>
    <rPh sb="3" eb="5">
      <t>フミコ</t>
    </rPh>
    <phoneticPr fontId="10"/>
  </si>
  <si>
    <t>仲　恵美</t>
    <rPh sb="0" eb="1">
      <t>ナカ</t>
    </rPh>
    <rPh sb="2" eb="4">
      <t>エミ</t>
    </rPh>
    <phoneticPr fontId="10"/>
  </si>
  <si>
    <t>齋藤　眞弓</t>
    <rPh sb="0" eb="2">
      <t>サイトウ</t>
    </rPh>
    <rPh sb="3" eb="4">
      <t>マ</t>
    </rPh>
    <rPh sb="4" eb="5">
      <t>ユミ</t>
    </rPh>
    <phoneticPr fontId="10"/>
  </si>
  <si>
    <t>菊地　恵子</t>
    <rPh sb="0" eb="2">
      <t>キクチ</t>
    </rPh>
    <rPh sb="3" eb="5">
      <t>ケイコ</t>
    </rPh>
    <phoneticPr fontId="10"/>
  </si>
  <si>
    <t>佐藤　豊子</t>
    <rPh sb="0" eb="2">
      <t>サトウ</t>
    </rPh>
    <rPh sb="3" eb="5">
      <t>トヨコ</t>
    </rPh>
    <phoneticPr fontId="10"/>
  </si>
  <si>
    <t>菊地　美夏</t>
    <rPh sb="0" eb="2">
      <t>キクチ</t>
    </rPh>
    <rPh sb="3" eb="5">
      <t>ミカ</t>
    </rPh>
    <phoneticPr fontId="10"/>
  </si>
  <si>
    <t>戸田　由美</t>
    <rPh sb="0" eb="2">
      <t>トダ</t>
    </rPh>
    <rPh sb="3" eb="5">
      <t>ユミ</t>
    </rPh>
    <phoneticPr fontId="10"/>
  </si>
  <si>
    <t>矢澤　要子</t>
    <rPh sb="0" eb="2">
      <t>ヤザワ</t>
    </rPh>
    <rPh sb="3" eb="5">
      <t>ヨウコ</t>
    </rPh>
    <phoneticPr fontId="10"/>
  </si>
  <si>
    <t>星野　和枝</t>
    <rPh sb="0" eb="1">
      <t>ホシ</t>
    </rPh>
    <rPh sb="1" eb="2">
      <t>ノ</t>
    </rPh>
    <rPh sb="3" eb="5">
      <t>カズエ</t>
    </rPh>
    <phoneticPr fontId="10"/>
  </si>
  <si>
    <t xml:space="preserve">鎌田　優子 </t>
    <rPh sb="0" eb="2">
      <t>カマタ</t>
    </rPh>
    <rPh sb="3" eb="5">
      <t>ユウコ</t>
    </rPh>
    <phoneticPr fontId="10"/>
  </si>
  <si>
    <t>佐藤　勇介</t>
    <rPh sb="0" eb="2">
      <t>サトウ</t>
    </rPh>
    <rPh sb="3" eb="5">
      <t>ユウスケ</t>
    </rPh>
    <phoneticPr fontId="10"/>
  </si>
  <si>
    <t>飛内　侑里</t>
    <rPh sb="0" eb="2">
      <t>ヒウチ</t>
    </rPh>
    <rPh sb="3" eb="4">
      <t>ユウ</t>
    </rPh>
    <rPh sb="4" eb="5">
      <t>サト</t>
    </rPh>
    <phoneticPr fontId="10"/>
  </si>
  <si>
    <t>齊藤　あゆみ</t>
    <rPh sb="0" eb="2">
      <t>サイトウ</t>
    </rPh>
    <phoneticPr fontId="10"/>
  </si>
  <si>
    <t>藤垣　祐子</t>
    <rPh sb="0" eb="2">
      <t>フジガキ</t>
    </rPh>
    <rPh sb="3" eb="5">
      <t>ユウコ</t>
    </rPh>
    <phoneticPr fontId="10"/>
  </si>
  <si>
    <t>石山　立身</t>
    <rPh sb="0" eb="2">
      <t>イシヤマ</t>
    </rPh>
    <rPh sb="3" eb="4">
      <t>タ</t>
    </rPh>
    <rPh sb="4" eb="5">
      <t>ミ</t>
    </rPh>
    <phoneticPr fontId="10"/>
  </si>
  <si>
    <t>髙橋　加奈</t>
    <rPh sb="0" eb="2">
      <t>タカハシ</t>
    </rPh>
    <rPh sb="3" eb="5">
      <t>カナ</t>
    </rPh>
    <phoneticPr fontId="10"/>
  </si>
  <si>
    <t>家庭的保育事業　髙橋　加奈　施設長　髙橋　加奈</t>
  </si>
  <si>
    <t>41416</t>
  </si>
  <si>
    <t>菊地　由美子</t>
    <rPh sb="0" eb="2">
      <t>キクチ</t>
    </rPh>
    <rPh sb="3" eb="6">
      <t>ユミコ</t>
    </rPh>
    <phoneticPr fontId="4"/>
  </si>
  <si>
    <t>菊地　由美子</t>
  </si>
  <si>
    <t>佐藤　恵美子</t>
    <rPh sb="0" eb="2">
      <t>サトウ</t>
    </rPh>
    <rPh sb="3" eb="6">
      <t>エミコ</t>
    </rPh>
    <phoneticPr fontId="10"/>
  </si>
  <si>
    <t>伊藤　由美子</t>
    <rPh sb="0" eb="2">
      <t>イトウ</t>
    </rPh>
    <rPh sb="3" eb="6">
      <t>ユミコ</t>
    </rPh>
    <phoneticPr fontId="10"/>
  </si>
  <si>
    <t>宇佐美　恵子</t>
    <rPh sb="0" eb="3">
      <t>ウサミ</t>
    </rPh>
    <rPh sb="4" eb="6">
      <t>ケイコ</t>
    </rPh>
    <phoneticPr fontId="10"/>
  </si>
  <si>
    <t>多田　直美</t>
    <rPh sb="0" eb="2">
      <t>タダ</t>
    </rPh>
    <rPh sb="3" eb="5">
      <t>ナオミ</t>
    </rPh>
    <phoneticPr fontId="10"/>
  </si>
  <si>
    <t>小林　希</t>
    <rPh sb="0" eb="2">
      <t>コバヤシ</t>
    </rPh>
    <rPh sb="3" eb="4">
      <t>ノゾミ</t>
    </rPh>
    <phoneticPr fontId="10"/>
  </si>
  <si>
    <t>及川　文子</t>
    <rPh sb="0" eb="2">
      <t>オイカワ</t>
    </rPh>
    <rPh sb="3" eb="5">
      <t>フミコ</t>
    </rPh>
    <phoneticPr fontId="10"/>
  </si>
  <si>
    <t>鈴木　明子</t>
    <rPh sb="0" eb="2">
      <t>スズキ</t>
    </rPh>
    <rPh sb="3" eb="5">
      <t>アキコ</t>
    </rPh>
    <phoneticPr fontId="10"/>
  </si>
  <si>
    <t>志小田　舞子</t>
    <rPh sb="0" eb="1">
      <t>ココロザシ</t>
    </rPh>
    <rPh sb="1" eb="2">
      <t>ショウ</t>
    </rPh>
    <rPh sb="2" eb="3">
      <t>タ</t>
    </rPh>
    <rPh sb="4" eb="6">
      <t>マイコ</t>
    </rPh>
    <phoneticPr fontId="10"/>
  </si>
  <si>
    <t>村田　寿恵</t>
    <rPh sb="0" eb="2">
      <t>ムラタ</t>
    </rPh>
    <rPh sb="3" eb="4">
      <t>コトブキ</t>
    </rPh>
    <rPh sb="4" eb="5">
      <t>メグ</t>
    </rPh>
    <phoneticPr fontId="10"/>
  </si>
  <si>
    <t>伊藤　美樹</t>
    <rPh sb="0" eb="2">
      <t>イトウ</t>
    </rPh>
    <rPh sb="3" eb="5">
      <t>ミキ</t>
    </rPh>
    <phoneticPr fontId="10"/>
  </si>
  <si>
    <t>久光　久美子</t>
    <rPh sb="0" eb="2">
      <t>ヒサミツ</t>
    </rPh>
    <rPh sb="3" eb="6">
      <t>クミコ</t>
    </rPh>
    <phoneticPr fontId="10"/>
  </si>
  <si>
    <t>佐藤　礼子</t>
    <rPh sb="0" eb="2">
      <t>サトウ</t>
    </rPh>
    <rPh sb="3" eb="5">
      <t>レイコ</t>
    </rPh>
    <phoneticPr fontId="10"/>
  </si>
  <si>
    <t>佐藤　かおり</t>
    <rPh sb="0" eb="2">
      <t>サトウ</t>
    </rPh>
    <phoneticPr fontId="10"/>
  </si>
  <si>
    <t>佐藤　久美子</t>
    <rPh sb="0" eb="2">
      <t>サトウ</t>
    </rPh>
    <rPh sb="3" eb="6">
      <t>クミコ</t>
    </rPh>
    <phoneticPr fontId="10"/>
  </si>
  <si>
    <t>五十嵐　綾芳</t>
    <rPh sb="0" eb="3">
      <t>イガラシ</t>
    </rPh>
    <rPh sb="4" eb="5">
      <t>アヤ</t>
    </rPh>
    <rPh sb="5" eb="6">
      <t>ホウ</t>
    </rPh>
    <phoneticPr fontId="4"/>
  </si>
  <si>
    <t>家庭的保育事業　五十嵐　綾芳 家庭的保育者　五十嵐　綾芳</t>
  </si>
  <si>
    <t>51101</t>
  </si>
  <si>
    <t>居宅訪問型保育事業</t>
    <rPh sb="0" eb="9">
      <t>キョタクホウモンガタホイクジギョウ</t>
    </rPh>
    <phoneticPr fontId="4"/>
  </si>
  <si>
    <t>居宅訪問型保育事業（フローレンス）</t>
    <rPh sb="0" eb="9">
      <t>キョタクホウモンガタホイクジギョウ</t>
    </rPh>
    <phoneticPr fontId="4"/>
  </si>
  <si>
    <t>事業所内保育事業（小規模保育事業-Ａ型）</t>
    <rPh sb="9" eb="12">
      <t>ショウキボ</t>
    </rPh>
    <rPh sb="12" eb="14">
      <t>ホイク</t>
    </rPh>
    <rPh sb="14" eb="16">
      <t>ジギョウ</t>
    </rPh>
    <phoneticPr fontId="4"/>
  </si>
  <si>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81"/>
  </si>
  <si>
    <t>ワタキューセイモア　株式会社</t>
    <rPh sb="10" eb="12">
      <t>カブシキ</t>
    </rPh>
    <rPh sb="12" eb="14">
      <t>カイシャ</t>
    </rPh>
    <phoneticPr fontId="82"/>
  </si>
  <si>
    <t>事業所内保育事業（小規模保育事業-Ａ型）</t>
  </si>
  <si>
    <t>仙台市若林区東八番丁183BM本社ビル２階</t>
    <rPh sb="0" eb="3">
      <t>センダイシ</t>
    </rPh>
    <rPh sb="3" eb="6">
      <t>ワカバヤシク</t>
    </rPh>
    <rPh sb="6" eb="7">
      <t>ヒガシ</t>
    </rPh>
    <rPh sb="15" eb="17">
      <t>ホンシャ</t>
    </rPh>
    <rPh sb="20" eb="21">
      <t>カイ</t>
    </rPh>
    <phoneticPr fontId="81"/>
  </si>
  <si>
    <t>株式会社　ビック・ママ</t>
    <rPh sb="0" eb="2">
      <t>カブシキ</t>
    </rPh>
    <rPh sb="2" eb="4">
      <t>カイシャ</t>
    </rPh>
    <phoneticPr fontId="82"/>
  </si>
  <si>
    <t>わくわくモリモリ保育所</t>
    <rPh sb="8" eb="10">
      <t>ホイク</t>
    </rPh>
    <rPh sb="10" eb="11">
      <t>ショ</t>
    </rPh>
    <phoneticPr fontId="81"/>
  </si>
  <si>
    <t>仙台市青葉区五橋1－6－2</t>
    <rPh sb="0" eb="3">
      <t>センダイシ</t>
    </rPh>
    <rPh sb="3" eb="6">
      <t>アオバク</t>
    </rPh>
    <rPh sb="6" eb="8">
      <t>イツツバシ</t>
    </rPh>
    <phoneticPr fontId="81"/>
  </si>
  <si>
    <t>医療法人社団　裕歯会</t>
    <rPh sb="0" eb="2">
      <t>イリョウ</t>
    </rPh>
    <rPh sb="2" eb="4">
      <t>ホウジン</t>
    </rPh>
    <rPh sb="4" eb="6">
      <t>シャダン</t>
    </rPh>
    <rPh sb="7" eb="8">
      <t>ユウ</t>
    </rPh>
    <rPh sb="8" eb="9">
      <t>ハ</t>
    </rPh>
    <rPh sb="9" eb="10">
      <t>カイ</t>
    </rPh>
    <phoneticPr fontId="82"/>
  </si>
  <si>
    <t>りありのきっず仙台錦町公園</t>
    <rPh sb="7" eb="9">
      <t>センダイ</t>
    </rPh>
    <rPh sb="9" eb="13">
      <t>ニシキチョウコウエン</t>
    </rPh>
    <phoneticPr fontId="81"/>
  </si>
  <si>
    <t>61301</t>
  </si>
  <si>
    <t>アクアイグニス保育園</t>
  </si>
  <si>
    <t>仙台市若林区藤塚字松の西33-3</t>
  </si>
  <si>
    <t>仙台ｒｅｂｏｒｎ株式会社</t>
    <rPh sb="0" eb="2">
      <t>センダイ</t>
    </rPh>
    <rPh sb="8" eb="10">
      <t>カブシキ</t>
    </rPh>
    <rPh sb="10" eb="12">
      <t>カイシャ</t>
    </rPh>
    <phoneticPr fontId="81"/>
  </si>
  <si>
    <t>仙台市泉区南光台東2-11-26</t>
    <rPh sb="0" eb="3">
      <t>センダイシ</t>
    </rPh>
    <rPh sb="3" eb="5">
      <t>イズミク</t>
    </rPh>
    <rPh sb="5" eb="7">
      <t>ナンコウ</t>
    </rPh>
    <rPh sb="7" eb="8">
      <t>ダイ</t>
    </rPh>
    <rPh sb="8" eb="9">
      <t>ヒガシ</t>
    </rPh>
    <phoneticPr fontId="81"/>
  </si>
  <si>
    <t>医療法人　徳真会</t>
    <rPh sb="0" eb="2">
      <t>イリョウ</t>
    </rPh>
    <rPh sb="2" eb="4">
      <t>ホウジン</t>
    </rPh>
    <rPh sb="5" eb="6">
      <t>トク</t>
    </rPh>
    <rPh sb="6" eb="7">
      <t>マコト</t>
    </rPh>
    <rPh sb="7" eb="8">
      <t>カイ</t>
    </rPh>
    <phoneticPr fontId="82"/>
  </si>
  <si>
    <t>りっきーぱーく保育園あすと長町</t>
    <rPh sb="7" eb="10">
      <t>ホイクエン</t>
    </rPh>
    <rPh sb="13" eb="15">
      <t>ナガマチ</t>
    </rPh>
    <phoneticPr fontId="81"/>
  </si>
  <si>
    <t>仙台市太白区長町7丁目19-39　ＣＯＭビル101</t>
    <rPh sb="6" eb="8">
      <t>ナガマチ</t>
    </rPh>
    <rPh sb="9" eb="11">
      <t>チョウメ</t>
    </rPh>
    <phoneticPr fontId="81"/>
  </si>
  <si>
    <t>株式会社　ミツイ</t>
    <rPh sb="0" eb="2">
      <t>カブシキ</t>
    </rPh>
    <rPh sb="2" eb="4">
      <t>カイシャ</t>
    </rPh>
    <phoneticPr fontId="81"/>
  </si>
  <si>
    <t>仙台市宮城野区幸町2-22-37</t>
    <rPh sb="7" eb="9">
      <t>サイワイチョウ</t>
    </rPh>
    <phoneticPr fontId="81"/>
  </si>
  <si>
    <t>有限会社　ＡＫＩ</t>
    <rPh sb="0" eb="2">
      <t>ユウゲン</t>
    </rPh>
    <rPh sb="2" eb="4">
      <t>カイシャ</t>
    </rPh>
    <phoneticPr fontId="82"/>
  </si>
  <si>
    <t>事業所内保育事業（小規模保育事業-Ｂ型）</t>
  </si>
  <si>
    <t>ヤクルト二日町つばめ保育園</t>
    <rPh sb="4" eb="7">
      <t>フツカマチ</t>
    </rPh>
    <rPh sb="10" eb="13">
      <t>ホイクエン</t>
    </rPh>
    <phoneticPr fontId="81"/>
  </si>
  <si>
    <t>宮城県名取市植松字宮島77</t>
    <rPh sb="0" eb="3">
      <t>ミヤギケン</t>
    </rPh>
    <rPh sb="3" eb="6">
      <t>ナトリシ</t>
    </rPh>
    <rPh sb="6" eb="8">
      <t>ウエマツ</t>
    </rPh>
    <rPh sb="8" eb="9">
      <t>アザ</t>
    </rPh>
    <rPh sb="9" eb="10">
      <t>ミヤ</t>
    </rPh>
    <rPh sb="10" eb="11">
      <t>シマ</t>
    </rPh>
    <phoneticPr fontId="81"/>
  </si>
  <si>
    <t>きらきら保育園</t>
    <rPh sb="4" eb="7">
      <t>ホイクエン</t>
    </rPh>
    <phoneticPr fontId="81"/>
  </si>
  <si>
    <t>仙台市泉区住吉台東5-5-8</t>
    <rPh sb="0" eb="3">
      <t>センダイシ</t>
    </rPh>
    <rPh sb="3" eb="5">
      <t>イズミク</t>
    </rPh>
    <rPh sb="5" eb="7">
      <t>スミヨシ</t>
    </rPh>
    <rPh sb="7" eb="8">
      <t>ダイ</t>
    </rPh>
    <rPh sb="8" eb="9">
      <t>ヒガシ</t>
    </rPh>
    <phoneticPr fontId="81"/>
  </si>
  <si>
    <t>有限会社　ひだまり介護</t>
    <rPh sb="0" eb="4">
      <t>ユウゲンガイシャ</t>
    </rPh>
    <rPh sb="9" eb="11">
      <t>カイゴ</t>
    </rPh>
    <phoneticPr fontId="81"/>
  </si>
  <si>
    <t>ヤクルトあやしつばめ保育園</t>
    <rPh sb="10" eb="13">
      <t>ホイクエン</t>
    </rPh>
    <phoneticPr fontId="81"/>
  </si>
  <si>
    <t>事業所内保育事業（保育所型）</t>
    <rPh sb="9" eb="11">
      <t>ホイク</t>
    </rPh>
    <rPh sb="11" eb="12">
      <t>ショ</t>
    </rPh>
    <phoneticPr fontId="4"/>
  </si>
  <si>
    <t>エスパルキッズ保育園</t>
    <rPh sb="7" eb="10">
      <t>ホイクエン</t>
    </rPh>
    <phoneticPr fontId="8"/>
  </si>
  <si>
    <t>仙台市青葉区中央1-1-1</t>
    <rPh sb="0" eb="6">
      <t>センダイシアオバク</t>
    </rPh>
    <rPh sb="6" eb="8">
      <t>チュウオウ</t>
    </rPh>
    <phoneticPr fontId="81"/>
  </si>
  <si>
    <t>仙台ターミナルビル　株式会社</t>
    <rPh sb="0" eb="2">
      <t>センダイ</t>
    </rPh>
    <rPh sb="10" eb="12">
      <t>カブシキ</t>
    </rPh>
    <rPh sb="12" eb="14">
      <t>カイシャ</t>
    </rPh>
    <phoneticPr fontId="82"/>
  </si>
  <si>
    <t>東北大学川内けやき保育園</t>
    <rPh sb="0" eb="2">
      <t>トウホク</t>
    </rPh>
    <rPh sb="2" eb="4">
      <t>ダイガク</t>
    </rPh>
    <rPh sb="4" eb="6">
      <t>カワウチ</t>
    </rPh>
    <rPh sb="9" eb="11">
      <t>ホイク</t>
    </rPh>
    <rPh sb="11" eb="12">
      <t>エン</t>
    </rPh>
    <phoneticPr fontId="81"/>
  </si>
  <si>
    <t>仙台市青葉区片平2-1-1</t>
    <rPh sb="0" eb="3">
      <t>センダイシ</t>
    </rPh>
    <rPh sb="3" eb="6">
      <t>アオバク</t>
    </rPh>
    <rPh sb="6" eb="8">
      <t>カタヒラ</t>
    </rPh>
    <phoneticPr fontId="81"/>
  </si>
  <si>
    <t>国立大学法人　東北大学</t>
    <rPh sb="0" eb="2">
      <t>コクリツ</t>
    </rPh>
    <rPh sb="2" eb="4">
      <t>ダイガク</t>
    </rPh>
    <rPh sb="4" eb="6">
      <t>ホウジン</t>
    </rPh>
    <rPh sb="7" eb="9">
      <t>トウホク</t>
    </rPh>
    <rPh sb="9" eb="11">
      <t>ダイガク</t>
    </rPh>
    <phoneticPr fontId="81"/>
  </si>
  <si>
    <t>コープこやぎの保育園</t>
    <rPh sb="7" eb="10">
      <t>ホイクエン</t>
    </rPh>
    <phoneticPr fontId="81"/>
  </si>
  <si>
    <t>仙台市青葉区桜ヶ丘2-20-1</t>
    <rPh sb="3" eb="6">
      <t>アオバク</t>
    </rPh>
    <rPh sb="6" eb="9">
      <t>サクラガオカ</t>
    </rPh>
    <phoneticPr fontId="81"/>
  </si>
  <si>
    <t>社会福祉法人　こーぷ福祉会</t>
    <rPh sb="0" eb="2">
      <t>シャカイ</t>
    </rPh>
    <rPh sb="2" eb="4">
      <t>フクシ</t>
    </rPh>
    <rPh sb="4" eb="6">
      <t>ホウジン</t>
    </rPh>
    <rPh sb="10" eb="12">
      <t>フクシ</t>
    </rPh>
    <rPh sb="12" eb="13">
      <t>カイ</t>
    </rPh>
    <phoneticPr fontId="81"/>
  </si>
  <si>
    <t>仙台市青葉区栗生1-25-1</t>
    <rPh sb="0" eb="3">
      <t>センダイシ</t>
    </rPh>
    <rPh sb="3" eb="6">
      <t>アオバク</t>
    </rPh>
    <rPh sb="6" eb="7">
      <t>クリ</t>
    </rPh>
    <rPh sb="7" eb="8">
      <t>ショウ</t>
    </rPh>
    <phoneticPr fontId="81"/>
  </si>
  <si>
    <t>社会福祉法人　幸生会</t>
    <rPh sb="0" eb="2">
      <t>シャカイ</t>
    </rPh>
    <rPh sb="2" eb="4">
      <t>フクシ</t>
    </rPh>
    <rPh sb="4" eb="6">
      <t>ホウジン</t>
    </rPh>
    <rPh sb="7" eb="8">
      <t>コウ</t>
    </rPh>
    <rPh sb="8" eb="9">
      <t>セイ</t>
    </rPh>
    <rPh sb="9" eb="10">
      <t>カイ</t>
    </rPh>
    <phoneticPr fontId="81"/>
  </si>
  <si>
    <t>仙台市泉区実沢字立田屋敷17-1</t>
    <rPh sb="5" eb="7">
      <t>サネザワ</t>
    </rPh>
    <rPh sb="7" eb="8">
      <t>アザ</t>
    </rPh>
    <rPh sb="8" eb="10">
      <t>タツタ</t>
    </rPh>
    <rPh sb="10" eb="12">
      <t>ヤシキ</t>
    </rPh>
    <phoneticPr fontId="24"/>
  </si>
  <si>
    <t>医療法人　松田会</t>
    <rPh sb="0" eb="2">
      <t>イリョウ</t>
    </rPh>
    <rPh sb="2" eb="4">
      <t>ホウジン</t>
    </rPh>
    <rPh sb="5" eb="7">
      <t>マツダ</t>
    </rPh>
    <rPh sb="7" eb="8">
      <t>カイ</t>
    </rPh>
    <phoneticPr fontId="81"/>
  </si>
  <si>
    <t>仙台市青葉区芋沢字横前1-1</t>
    <rPh sb="0" eb="3">
      <t>センダイシ</t>
    </rPh>
    <rPh sb="3" eb="6">
      <t>アオバク</t>
    </rPh>
    <rPh sb="6" eb="7">
      <t>イモ</t>
    </rPh>
    <rPh sb="7" eb="8">
      <t>ザワ</t>
    </rPh>
    <rPh sb="8" eb="9">
      <t>アザ</t>
    </rPh>
    <rPh sb="9" eb="10">
      <t>ヨコ</t>
    </rPh>
    <rPh sb="10" eb="11">
      <t>マエ</t>
    </rPh>
    <phoneticPr fontId="81"/>
  </si>
  <si>
    <t>社会福祉法人　陽光福祉会</t>
    <rPh sb="0" eb="2">
      <t>シャカイ</t>
    </rPh>
    <rPh sb="2" eb="4">
      <t>フクシ</t>
    </rPh>
    <rPh sb="4" eb="6">
      <t>ホウジン</t>
    </rPh>
    <rPh sb="7" eb="8">
      <t>ヨウ</t>
    </rPh>
    <rPh sb="8" eb="9">
      <t>ヒカリ</t>
    </rPh>
    <rPh sb="9" eb="11">
      <t>フクシ</t>
    </rPh>
    <rPh sb="11" eb="12">
      <t>カイ</t>
    </rPh>
    <phoneticPr fontId="81"/>
  </si>
  <si>
    <t>もりのなかま保育園富沢駅前園</t>
    <rPh sb="9" eb="14">
      <t>トミザワエキマエエン</t>
    </rPh>
    <phoneticPr fontId="8"/>
  </si>
  <si>
    <t>私立保育所</t>
  </si>
  <si>
    <t>富沢南なないろ保育園</t>
  </si>
  <si>
    <t>富谷市成田１－５－３</t>
  </si>
  <si>
    <t>愛知県名古屋市中村区名駅４－６－１７　名古屋ビルディング１２Ｆ</t>
  </si>
  <si>
    <t>02161</t>
  </si>
  <si>
    <t>中田なないろ保育園</t>
  </si>
  <si>
    <t>02162</t>
  </si>
  <si>
    <t>○</t>
  </si>
  <si>
    <t>一時金</t>
    <rPh sb="0" eb="3">
      <t>イチジキン</t>
    </rPh>
    <phoneticPr fontId="8"/>
  </si>
  <si>
    <t>全職員に対し一時金として支給済</t>
    <rPh sb="0" eb="3">
      <t>ゼンショクイン</t>
    </rPh>
    <rPh sb="4" eb="5">
      <t>タイ</t>
    </rPh>
    <rPh sb="6" eb="9">
      <t>イチジキン</t>
    </rPh>
    <rPh sb="12" eb="14">
      <t>シキュウ</t>
    </rPh>
    <rPh sb="14" eb="15">
      <t>ズ</t>
    </rPh>
    <phoneticPr fontId="8"/>
  </si>
</sst>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8">
    <numFmt numFmtId="176" formatCode="#,###"/>
    <numFmt numFmtId="177" formatCode="#,##0;&quot;▲ &quot;#,##0"/>
    <numFmt numFmtId="178" formatCode="#,##0&quot;円&quot;"/>
    <numFmt numFmtId="179" formatCode="0.0"/>
    <numFmt numFmtId="180" formatCode="0_);[Red]\(0\)"/>
    <numFmt numFmtId="181" formatCode="0.0%"/>
    <numFmt numFmtId="182" formatCode="#,##0_ "/>
    <numFmt numFmtId="183" formatCode="0_ "/>
  </numFmts>
  <fonts count="83"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12"/>
      <name val="HGｺﾞｼｯｸM"/>
      <family val="3"/>
      <charset val="128"/>
    </font>
    <font>
      <sz val="11"/>
      <name val="ＭＳ Ｐゴシック"/>
      <family val="3"/>
      <charset val="128"/>
    </font>
    <font>
      <sz val="12"/>
      <color theme="1"/>
      <name val="HGｺﾞｼｯｸM"/>
      <family val="3"/>
      <charset val="128"/>
    </font>
    <font>
      <b/>
      <sz val="12"/>
      <name val="HGｺﾞｼｯｸM"/>
      <family val="3"/>
      <charset val="128"/>
    </font>
    <font>
      <sz val="6"/>
      <name val="ＭＳ Ｐゴシック"/>
      <family val="2"/>
      <charset val="128"/>
      <scheme val="minor"/>
    </font>
    <font>
      <sz val="10"/>
      <name val="ＭＳ Ｐゴシック"/>
      <family val="3"/>
      <charset val="128"/>
    </font>
    <font>
      <sz val="11"/>
      <color indexed="8"/>
      <name val="ＭＳ Ｐゴシック"/>
      <family val="3"/>
      <charset val="128"/>
    </font>
    <font>
      <u/>
      <sz val="12"/>
      <color theme="1"/>
      <name val="HGｺﾞｼｯｸM"/>
      <family val="3"/>
      <charset val="128"/>
    </font>
    <font>
      <b/>
      <sz val="12"/>
      <color theme="1"/>
      <name val="HGｺﾞｼｯｸM"/>
      <family val="3"/>
      <charset val="128"/>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name val="HGSｺﾞｼｯｸM"/>
      <family val="3"/>
      <charset val="128"/>
    </font>
    <font>
      <sz val="6"/>
      <name val="ＭＳ Ｐゴシック"/>
      <family val="3"/>
      <charset val="128"/>
      <scheme val="minor"/>
    </font>
    <font>
      <sz val="16"/>
      <name val="HGSｺﾞｼｯｸM"/>
      <family val="3"/>
      <charset val="128"/>
    </font>
    <font>
      <sz val="11"/>
      <color theme="1"/>
      <name val="ＭＳ Ｐゴシック"/>
      <family val="2"/>
      <scheme val="minor"/>
    </font>
    <font>
      <sz val="11"/>
      <color rgb="FFFF0000"/>
      <name val="HGSｺﾞｼｯｸM"/>
      <family val="3"/>
      <charset val="128"/>
    </font>
    <font>
      <b/>
      <sz val="11"/>
      <color rgb="FFFF0000"/>
      <name val="HGSｺﾞｼｯｸM"/>
      <family val="3"/>
      <charset val="128"/>
    </font>
    <font>
      <sz val="12"/>
      <name val="HGSｺﾞｼｯｸM"/>
      <family val="3"/>
      <charset val="128"/>
    </font>
    <font>
      <sz val="11"/>
      <color theme="1"/>
      <name val="HGSｺﾞｼｯｸM"/>
      <family val="3"/>
      <charset val="128"/>
    </font>
    <font>
      <b/>
      <sz val="22"/>
      <name val="ＭＳ 明朝"/>
      <family val="1"/>
      <charset val="128"/>
    </font>
    <font>
      <b/>
      <u/>
      <sz val="12"/>
      <name val="ＭＳ 明朝"/>
      <family val="1"/>
      <charset val="128"/>
    </font>
    <font>
      <sz val="11"/>
      <name val="HGPｺﾞｼｯｸM"/>
      <family val="3"/>
      <charset val="128"/>
    </font>
    <font>
      <sz val="6"/>
      <name val="ＭＳ Ｐゴシック"/>
      <family val="2"/>
      <charset val="128"/>
    </font>
    <font>
      <b/>
      <sz val="11"/>
      <name val="HGPｺﾞｼｯｸM"/>
      <family val="3"/>
      <charset val="128"/>
    </font>
    <font>
      <sz val="22"/>
      <name val="ＭＳ Ｐゴシック"/>
      <family val="2"/>
      <charset val="128"/>
      <scheme val="minor"/>
    </font>
    <font>
      <b/>
      <sz val="9"/>
      <color indexed="81"/>
      <name val="游ゴシック"/>
      <family val="3"/>
      <charset val="128"/>
    </font>
    <font>
      <b/>
      <sz val="11"/>
      <color indexed="81"/>
      <name val="游ゴシック"/>
      <family val="3"/>
      <charset val="128"/>
    </font>
    <font>
      <b/>
      <sz val="12"/>
      <color indexed="81"/>
      <name val="游ゴシック"/>
      <family val="3"/>
      <charset val="128"/>
    </font>
    <font>
      <b/>
      <sz val="11"/>
      <name val="游ゴシック"/>
      <family val="3"/>
      <charset val="128"/>
    </font>
    <font>
      <sz val="11"/>
      <name val="游ゴシック"/>
      <family val="3"/>
      <charset val="128"/>
    </font>
    <font>
      <b/>
      <sz val="14"/>
      <color indexed="81"/>
      <name val="游ゴシック"/>
      <family val="3"/>
      <charset val="128"/>
    </font>
    <font>
      <sz val="11"/>
      <color theme="1"/>
      <name val="游ゴシック"/>
      <family val="3"/>
      <charset val="128"/>
    </font>
    <font>
      <sz val="11"/>
      <color rgb="FF00B0F0"/>
      <name val="ＭＳ 明朝"/>
      <family val="1"/>
      <charset val="128"/>
    </font>
    <font>
      <b/>
      <sz val="14"/>
      <name val="游ゴシック"/>
      <family val="3"/>
      <charset val="128"/>
    </font>
    <font>
      <sz val="12"/>
      <color theme="1"/>
      <name val="游ゴシック"/>
      <family val="3"/>
      <charset val="128"/>
    </font>
    <font>
      <sz val="10"/>
      <color theme="1"/>
      <name val="游ゴシック"/>
      <family val="3"/>
      <charset val="128"/>
    </font>
    <font>
      <b/>
      <sz val="16"/>
      <color theme="1"/>
      <name val="游ゴシック"/>
      <family val="3"/>
      <charset val="128"/>
    </font>
    <font>
      <sz val="16"/>
      <color theme="1"/>
      <name val="游ゴシック"/>
      <family val="3"/>
      <charset val="128"/>
    </font>
    <font>
      <sz val="18"/>
      <color theme="1"/>
      <name val="游ゴシック"/>
      <family val="3"/>
      <charset val="128"/>
    </font>
    <font>
      <sz val="14"/>
      <color theme="1"/>
      <name val="游ゴシック"/>
      <family val="3"/>
      <charset val="128"/>
    </font>
    <font>
      <b/>
      <sz val="18"/>
      <color theme="1"/>
      <name val="游ゴシック"/>
      <family val="3"/>
      <charset val="128"/>
    </font>
    <font>
      <sz val="22"/>
      <color theme="1"/>
      <name val="游ゴシック"/>
      <family val="3"/>
      <charset val="128"/>
    </font>
    <font>
      <b/>
      <sz val="14"/>
      <color theme="1"/>
      <name val="游ゴシック"/>
      <family val="3"/>
      <charset val="128"/>
    </font>
    <font>
      <b/>
      <u val="double"/>
      <sz val="14"/>
      <color indexed="10"/>
      <name val="游ゴシック"/>
      <family val="3"/>
      <charset val="128"/>
    </font>
    <font>
      <b/>
      <u/>
      <sz val="14"/>
      <color indexed="10"/>
      <name val="游ゴシック"/>
      <family val="3"/>
      <charset val="128"/>
    </font>
    <font>
      <b/>
      <u/>
      <sz val="11"/>
      <color indexed="10"/>
      <name val="游ゴシック"/>
      <family val="3"/>
      <charset val="128"/>
    </font>
    <font>
      <sz val="12"/>
      <name val="ＭＳ Ｐゴシック"/>
      <family val="3"/>
      <charset val="128"/>
      <scheme val="minor"/>
    </font>
    <font>
      <sz val="12"/>
      <color rgb="FFFF0000"/>
      <name val="ＭＳ Ｐゴシック"/>
      <family val="3"/>
      <charset val="128"/>
      <scheme val="minor"/>
    </font>
    <font>
      <sz val="12"/>
      <name val="Century Gothic"/>
      <family val="2"/>
    </font>
    <font>
      <sz val="12"/>
      <color rgb="FFC00000"/>
      <name val="Century Gothic"/>
      <family val="2"/>
    </font>
    <font>
      <sz val="11"/>
      <name val="ＭＳ Ｐゴシック"/>
      <family val="3"/>
      <charset val="128"/>
      <scheme val="minor"/>
    </font>
    <font>
      <sz val="11"/>
      <color rgb="FFFF0000"/>
      <name val="ＭＳ Ｐゴシック"/>
      <family val="3"/>
      <charset val="128"/>
      <scheme val="minor"/>
    </font>
    <font>
      <sz val="9.5"/>
      <color theme="1"/>
      <name val="游ゴシック"/>
      <family val="3"/>
      <charset val="128"/>
    </font>
    <font>
      <sz val="11"/>
      <name val="HGｺﾞｼｯｸM"/>
      <family val="3"/>
      <charset val="128"/>
    </font>
    <font>
      <sz val="10"/>
      <name val="HGｺﾞｼｯｸM"/>
      <family val="3"/>
      <charset val="128"/>
    </font>
    <font>
      <b/>
      <sz val="12"/>
      <color rgb="FFFF0000"/>
      <name val="HGｺﾞｼｯｸM"/>
      <family val="3"/>
      <charset val="128"/>
    </font>
    <font>
      <sz val="10"/>
      <color theme="1"/>
      <name val="HGｺﾞｼｯｸM"/>
      <family val="3"/>
      <charset val="128"/>
    </font>
    <font>
      <sz val="10"/>
      <name val="游ゴシック"/>
      <family val="3"/>
      <charset val="128"/>
    </font>
    <font>
      <sz val="14"/>
      <name val="游ゴシック"/>
      <family val="3"/>
      <charset val="128"/>
    </font>
    <font>
      <b/>
      <sz val="11"/>
      <color theme="1"/>
      <name val="游ゴシック"/>
      <family val="3"/>
      <charset val="128"/>
    </font>
    <font>
      <sz val="9"/>
      <name val="游ゴシック"/>
      <family val="3"/>
      <charset val="128"/>
    </font>
    <font>
      <b/>
      <sz val="10"/>
      <color indexed="81"/>
      <name val="游ゴシック"/>
      <family val="3"/>
      <charset val="128"/>
    </font>
    <font>
      <b/>
      <sz val="16"/>
      <color rgb="FFFF0000"/>
      <name val="游ゴシック"/>
      <family val="3"/>
      <charset val="128"/>
    </font>
    <font>
      <b/>
      <sz val="11"/>
      <color theme="3"/>
      <name val="ＭＳ Ｐゴシック"/>
      <family val="2"/>
      <charset val="128"/>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1"/>
      <color theme="1"/>
      <name val="ＭＳ Ｐゴシック"/>
      <family val="2"/>
      <charset val="128"/>
    </font>
    <font>
      <b/>
      <sz val="8"/>
      <color rgb="FFFF0000"/>
      <name val="游ゴシック"/>
      <family val="3"/>
      <charset val="128"/>
    </font>
    <font>
      <sz val="11"/>
      <color rgb="FF9C6500"/>
      <name val="ＭＳ Ｐゴシック"/>
      <family val="2"/>
      <charset val="128"/>
    </font>
    <font>
      <sz val="11"/>
      <color rgb="FF3F3F76"/>
      <name val="ＭＳ Ｐゴシック"/>
      <family val="2"/>
      <charset val="128"/>
    </font>
  </fonts>
  <fills count="10">
    <fill>
      <patternFill patternType="none"/>
    </fill>
    <fill>
      <patternFill patternType="gray125"/>
    </fill>
    <fill>
      <patternFill patternType="solid">
        <fgColor rgb="FFFFFF00"/>
        <bgColor indexed="64"/>
      </patternFill>
    </fill>
    <fill>
      <patternFill patternType="solid">
        <fgColor theme="9" tint="0.79998168889431442"/>
        <bgColor indexed="64"/>
      </patternFill>
    </fill>
    <fill>
      <patternFill patternType="solid">
        <fgColor theme="0"/>
        <bgColor indexed="64"/>
      </patternFill>
    </fill>
    <fill>
      <patternFill patternType="solid">
        <fgColor theme="8" tint="0.59999389629810485"/>
        <bgColor indexed="64"/>
      </patternFill>
    </fill>
    <fill>
      <patternFill patternType="solid">
        <fgColor rgb="FF00B0F0"/>
        <bgColor indexed="64"/>
      </patternFill>
    </fill>
    <fill>
      <patternFill patternType="solid">
        <fgColor theme="8" tint="0.79998168889431442"/>
        <bgColor indexed="64"/>
      </patternFill>
    </fill>
    <fill>
      <patternFill patternType="solid">
        <fgColor theme="4" tint="0.59999389629810485"/>
        <bgColor indexed="64"/>
      </patternFill>
    </fill>
    <fill>
      <patternFill patternType="solid">
        <fgColor theme="6" tint="0.39997558519241921"/>
        <bgColor indexed="64"/>
      </patternFill>
    </fill>
  </fills>
  <borders count="120">
    <border>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top/>
      <bottom style="thin">
        <color indexed="64"/>
      </bottom>
      <diagonal/>
    </border>
    <border>
      <left style="thin">
        <color indexed="64"/>
      </left>
      <right/>
      <top/>
      <bottom/>
      <diagonal/>
    </border>
    <border>
      <left/>
      <right style="medium">
        <color indexed="64"/>
      </right>
      <top/>
      <bottom/>
      <diagonal/>
    </border>
    <border>
      <left/>
      <right style="medium">
        <color indexed="64"/>
      </right>
      <top/>
      <bottom style="thin">
        <color indexed="64"/>
      </bottom>
      <diagonal/>
    </border>
    <border>
      <left/>
      <right style="thin">
        <color indexed="64"/>
      </right>
      <top/>
      <bottom/>
      <diagonal/>
    </border>
    <border>
      <left/>
      <right style="thin">
        <color indexed="64"/>
      </right>
      <top/>
      <bottom style="thin">
        <color indexed="64"/>
      </bottom>
      <diagonal/>
    </border>
    <border>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hair">
        <color indexed="64"/>
      </left>
      <right style="hair">
        <color indexed="64"/>
      </right>
      <top/>
      <bottom/>
      <diagonal/>
    </border>
    <border>
      <left/>
      <right style="medium">
        <color indexed="64"/>
      </right>
      <top/>
      <bottom style="medium">
        <color indexed="64"/>
      </bottom>
      <diagonal/>
    </border>
    <border>
      <left/>
      <right style="hair">
        <color indexed="64"/>
      </right>
      <top/>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style="medium">
        <color indexed="64"/>
      </right>
      <top style="thin">
        <color indexed="64"/>
      </top>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bottom style="hair">
        <color indexed="64"/>
      </bottom>
      <diagonal/>
    </border>
    <border>
      <left/>
      <right/>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dashed">
        <color indexed="64"/>
      </top>
      <bottom/>
      <diagonal/>
    </border>
    <border>
      <left/>
      <right/>
      <top style="dashed">
        <color indexed="64"/>
      </top>
      <bottom/>
      <diagonal/>
    </border>
    <border diagonalDown="1">
      <left style="thin">
        <color indexed="64"/>
      </left>
      <right/>
      <top style="medium">
        <color indexed="64"/>
      </top>
      <bottom/>
      <diagonal style="thin">
        <color indexed="64"/>
      </diagonal>
    </border>
    <border diagonalDown="1">
      <left style="thin">
        <color indexed="64"/>
      </left>
      <right/>
      <top/>
      <bottom/>
      <diagonal style="thin">
        <color indexed="64"/>
      </diagonal>
    </border>
    <border diagonalDown="1">
      <left style="thin">
        <color indexed="64"/>
      </left>
      <right/>
      <top/>
      <bottom style="medium">
        <color indexed="64"/>
      </bottom>
      <diagonal style="thin">
        <color indexed="64"/>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right style="hair">
        <color indexed="64"/>
      </right>
      <top style="thin">
        <color indexed="64"/>
      </top>
      <bottom/>
      <diagonal/>
    </border>
    <border>
      <left/>
      <right style="hair">
        <color indexed="64"/>
      </right>
      <top style="hair">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left style="thin">
        <color indexed="64"/>
      </left>
      <right style="thin">
        <color indexed="64"/>
      </right>
      <top style="hair">
        <color indexed="64"/>
      </top>
      <bottom/>
      <diagonal/>
    </border>
    <border>
      <left style="hair">
        <color indexed="64"/>
      </left>
      <right/>
      <top style="hair">
        <color indexed="64"/>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thin">
        <color indexed="64"/>
      </bottom>
      <diagonal/>
    </border>
    <border diagonalUp="1">
      <left style="thin">
        <color indexed="64"/>
      </left>
      <right style="thin">
        <color indexed="64"/>
      </right>
      <top/>
      <bottom style="thin">
        <color indexed="64"/>
      </bottom>
      <diagonal style="thin">
        <color indexed="64"/>
      </diagonal>
    </border>
  </borders>
  <cellStyleXfs count="24">
    <xf numFmtId="0" fontId="0" fillId="0" borderId="0">
      <alignment vertical="center"/>
    </xf>
    <xf numFmtId="0" fontId="10" fillId="0" borderId="0"/>
    <xf numFmtId="0" fontId="10" fillId="0" borderId="0"/>
    <xf numFmtId="0" fontId="10" fillId="0" borderId="0"/>
    <xf numFmtId="0" fontId="10" fillId="0" borderId="0">
      <alignment vertical="center"/>
    </xf>
    <xf numFmtId="0" fontId="7" fillId="0" borderId="0">
      <alignment vertical="center"/>
    </xf>
    <xf numFmtId="38" fontId="10" fillId="0" borderId="0" applyFont="0" applyFill="0" applyBorder="0" applyAlignment="0" applyProtection="0">
      <alignment vertical="center"/>
    </xf>
    <xf numFmtId="0" fontId="6" fillId="0" borderId="0">
      <alignment vertical="center"/>
    </xf>
    <xf numFmtId="0" fontId="5" fillId="0" borderId="0">
      <alignment vertical="center"/>
    </xf>
    <xf numFmtId="0" fontId="14" fillId="0" borderId="0"/>
    <xf numFmtId="0" fontId="15" fillId="0" borderId="0">
      <alignment vertical="center"/>
    </xf>
    <xf numFmtId="0" fontId="10" fillId="0" borderId="0"/>
    <xf numFmtId="0" fontId="14" fillId="0" borderId="0"/>
    <xf numFmtId="38" fontId="10" fillId="0" borderId="0" applyFont="0" applyFill="0" applyBorder="0" applyAlignment="0" applyProtection="0">
      <alignment vertical="center"/>
    </xf>
    <xf numFmtId="0" fontId="10" fillId="0" borderId="0">
      <alignment vertical="center"/>
    </xf>
    <xf numFmtId="38" fontId="24" fillId="0" borderId="0" applyFont="0" applyFill="0" applyBorder="0" applyAlignment="0" applyProtection="0">
      <alignment vertical="center"/>
    </xf>
    <xf numFmtId="0" fontId="10" fillId="0" borderId="0">
      <alignment vertical="center"/>
    </xf>
    <xf numFmtId="0" fontId="24" fillId="0" borderId="0"/>
    <xf numFmtId="0" fontId="4" fillId="0" borderId="0">
      <alignment vertical="center"/>
    </xf>
    <xf numFmtId="0" fontId="10" fillId="0" borderId="0">
      <alignment vertical="center"/>
    </xf>
    <xf numFmtId="0" fontId="4" fillId="0" borderId="0">
      <alignment vertical="center"/>
    </xf>
    <xf numFmtId="38" fontId="24" fillId="0" borderId="0" applyFont="0" applyFill="0" applyBorder="0" applyAlignment="0" applyProtection="0">
      <alignment vertical="center"/>
    </xf>
    <xf numFmtId="0" fontId="2" fillId="0" borderId="0">
      <alignment vertical="center"/>
    </xf>
    <xf numFmtId="0" fontId="10" fillId="0" borderId="0">
      <alignment vertical="center"/>
    </xf>
  </cellStyleXfs>
  <cellXfs count="762">
    <xf numFmtId="0" fontId="0" fillId="0" borderId="0" xfId="0">
      <alignment vertical="center"/>
    </xf>
    <xf numFmtId="0" fontId="9" fillId="0" borderId="0" xfId="0" applyFont="1" applyProtection="1">
      <alignment vertical="center"/>
    </xf>
    <xf numFmtId="0" fontId="17" fillId="4" borderId="0" xfId="9" applyFont="1" applyFill="1" applyBorder="1" applyAlignment="1" applyProtection="1">
      <alignment vertical="center"/>
    </xf>
    <xf numFmtId="0" fontId="11" fillId="4" borderId="0" xfId="9" applyFont="1" applyFill="1" applyBorder="1" applyAlignment="1" applyProtection="1">
      <alignment vertical="center"/>
    </xf>
    <xf numFmtId="0" fontId="16" fillId="4" borderId="0" xfId="9" applyFont="1" applyFill="1" applyBorder="1" applyAlignment="1" applyProtection="1">
      <alignment horizontal="center" vertical="center"/>
    </xf>
    <xf numFmtId="0" fontId="20" fillId="0" borderId="0" xfId="14" applyFont="1" applyAlignment="1" applyProtection="1">
      <alignment horizontal="left" vertical="center"/>
    </xf>
    <xf numFmtId="0" fontId="21" fillId="0" borderId="0" xfId="14" applyFont="1" applyProtection="1">
      <alignment vertical="center"/>
    </xf>
    <xf numFmtId="0" fontId="20" fillId="0" borderId="0" xfId="14" applyFont="1" applyProtection="1">
      <alignment vertical="center"/>
    </xf>
    <xf numFmtId="0" fontId="21" fillId="0" borderId="0" xfId="14" applyFont="1" applyAlignment="1" applyProtection="1">
      <alignment horizontal="left" vertical="center"/>
    </xf>
    <xf numFmtId="49" fontId="21" fillId="0" borderId="0" xfId="14" applyNumberFormat="1" applyFont="1" applyAlignment="1" applyProtection="1">
      <alignment horizontal="right" vertical="center"/>
    </xf>
    <xf numFmtId="49" fontId="23" fillId="2" borderId="70" xfId="14" applyNumberFormat="1" applyFont="1" applyFill="1" applyBorder="1" applyAlignment="1" applyProtection="1">
      <alignment horizontal="center" vertical="center" shrinkToFit="1"/>
      <protection locked="0"/>
    </xf>
    <xf numFmtId="49" fontId="21" fillId="0" borderId="0" xfId="14" applyNumberFormat="1" applyFont="1" applyProtection="1">
      <alignment vertical="center"/>
    </xf>
    <xf numFmtId="49" fontId="21" fillId="0" borderId="0" xfId="14" applyNumberFormat="1" applyFont="1" applyFill="1" applyBorder="1" applyAlignment="1" applyProtection="1">
      <alignment horizontal="right" vertical="center"/>
    </xf>
    <xf numFmtId="0" fontId="21" fillId="0" borderId="0" xfId="14" applyFont="1" applyFill="1" applyBorder="1" applyProtection="1">
      <alignment vertical="center"/>
    </xf>
    <xf numFmtId="49" fontId="23" fillId="0" borderId="0" xfId="14" applyNumberFormat="1" applyFont="1" applyFill="1" applyBorder="1" applyAlignment="1" applyProtection="1">
      <alignment horizontal="center" vertical="center" shrinkToFit="1"/>
    </xf>
    <xf numFmtId="49" fontId="21" fillId="0" borderId="0" xfId="14" applyNumberFormat="1" applyFont="1" applyFill="1" applyBorder="1" applyProtection="1">
      <alignment vertical="center"/>
    </xf>
    <xf numFmtId="0" fontId="21" fillId="0" borderId="0" xfId="14" applyFont="1" applyFill="1" applyProtection="1">
      <alignment vertical="center"/>
    </xf>
    <xf numFmtId="49" fontId="21" fillId="0" borderId="0" xfId="14" applyNumberFormat="1" applyFont="1" applyAlignment="1" applyProtection="1">
      <alignment horizontal="left" vertical="center"/>
    </xf>
    <xf numFmtId="49" fontId="21" fillId="0" borderId="0" xfId="14" applyNumberFormat="1" applyFont="1" applyBorder="1" applyAlignment="1" applyProtection="1">
      <alignment horizontal="right" vertical="center"/>
    </xf>
    <xf numFmtId="49" fontId="25" fillId="6" borderId="0" xfId="14" applyNumberFormat="1" applyFont="1" applyFill="1" applyAlignment="1" applyProtection="1">
      <alignment horizontal="right" vertical="center"/>
    </xf>
    <xf numFmtId="0" fontId="21" fillId="6" borderId="0" xfId="14" applyFont="1" applyFill="1" applyProtection="1">
      <alignment vertical="center"/>
    </xf>
    <xf numFmtId="49" fontId="21" fillId="0" borderId="0" xfId="14" applyNumberFormat="1" applyFont="1" applyFill="1" applyAlignment="1" applyProtection="1">
      <alignment horizontal="right" vertical="center"/>
    </xf>
    <xf numFmtId="49" fontId="21" fillId="0" borderId="0" xfId="14" applyNumberFormat="1" applyFont="1" applyFill="1" applyAlignment="1" applyProtection="1">
      <alignment horizontal="left" vertical="center"/>
    </xf>
    <xf numFmtId="49" fontId="26" fillId="0" borderId="0" xfId="14" applyNumberFormat="1" applyFont="1" applyFill="1" applyAlignment="1" applyProtection="1">
      <alignment horizontal="left" vertical="center"/>
    </xf>
    <xf numFmtId="0" fontId="21" fillId="2" borderId="93" xfId="16" applyFont="1" applyFill="1" applyBorder="1" applyAlignment="1" applyProtection="1">
      <alignment horizontal="center" vertical="center" shrinkToFit="1"/>
    </xf>
    <xf numFmtId="0" fontId="21" fillId="2" borderId="92" xfId="16" applyFont="1" applyFill="1" applyBorder="1" applyAlignment="1" applyProtection="1">
      <alignment horizontal="center" vertical="center" shrinkToFit="1"/>
    </xf>
    <xf numFmtId="49" fontId="21" fillId="2" borderId="92" xfId="16" applyNumberFormat="1" applyFont="1" applyFill="1" applyBorder="1" applyAlignment="1" applyProtection="1">
      <alignment horizontal="center" vertical="center" shrinkToFit="1"/>
    </xf>
    <xf numFmtId="0" fontId="21" fillId="2" borderId="96" xfId="16" applyFont="1" applyFill="1" applyBorder="1" applyAlignment="1" applyProtection="1">
      <alignment horizontal="center" vertical="center" shrinkToFit="1"/>
    </xf>
    <xf numFmtId="0" fontId="21" fillId="0" borderId="75" xfId="16" applyFont="1" applyFill="1" applyBorder="1" applyAlignment="1" applyProtection="1">
      <alignment horizontal="left" vertical="center" shrinkToFit="1"/>
    </xf>
    <xf numFmtId="0" fontId="21" fillId="0" borderId="75" xfId="16" applyFont="1" applyFill="1" applyBorder="1" applyAlignment="1" applyProtection="1">
      <alignment vertical="center" shrinkToFit="1"/>
    </xf>
    <xf numFmtId="0" fontId="21" fillId="0" borderId="0" xfId="16" applyFont="1" applyFill="1" applyBorder="1" applyAlignment="1" applyProtection="1">
      <alignment vertical="center" shrinkToFit="1"/>
    </xf>
    <xf numFmtId="0" fontId="21" fillId="0" borderId="0" xfId="16" applyFont="1" applyProtection="1">
      <alignment vertical="center"/>
    </xf>
    <xf numFmtId="0" fontId="21" fillId="0" borderId="99" xfId="16" applyFont="1" applyFill="1" applyBorder="1" applyAlignment="1" applyProtection="1">
      <alignment horizontal="center" vertical="center"/>
    </xf>
    <xf numFmtId="0" fontId="21" fillId="0" borderId="0" xfId="16" applyFont="1" applyFill="1" applyBorder="1" applyAlignment="1" applyProtection="1">
      <alignment horizontal="center" vertical="center" shrinkToFit="1"/>
    </xf>
    <xf numFmtId="0" fontId="21" fillId="0" borderId="0" xfId="16" applyFont="1" applyFill="1" applyBorder="1" applyProtection="1">
      <alignment vertical="center"/>
    </xf>
    <xf numFmtId="0" fontId="38" fillId="9" borderId="14" xfId="16" applyFont="1" applyFill="1" applyBorder="1" applyAlignment="1">
      <alignment horizontal="left" vertical="center" shrinkToFit="1"/>
    </xf>
    <xf numFmtId="0" fontId="38" fillId="9" borderId="14" xfId="16" applyFont="1" applyFill="1" applyBorder="1" applyAlignment="1">
      <alignment vertical="center" shrinkToFit="1"/>
    </xf>
    <xf numFmtId="0" fontId="39" fillId="0" borderId="0" xfId="16" applyFont="1" applyAlignment="1">
      <alignment vertical="center" shrinkToFit="1"/>
    </xf>
    <xf numFmtId="49" fontId="39" fillId="5" borderId="105" xfId="16" applyNumberFormat="1" applyFont="1" applyFill="1" applyBorder="1" applyAlignment="1">
      <alignment horizontal="center" vertical="center" shrinkToFit="1"/>
    </xf>
    <xf numFmtId="49" fontId="39" fillId="5" borderId="105" xfId="16" applyNumberFormat="1" applyFont="1" applyFill="1" applyBorder="1" applyAlignment="1">
      <alignment horizontal="left" vertical="center" shrinkToFit="1"/>
    </xf>
    <xf numFmtId="49" fontId="39" fillId="5" borderId="105" xfId="16" applyNumberFormat="1" applyFont="1" applyFill="1" applyBorder="1" applyAlignment="1">
      <alignment vertical="center" shrinkToFit="1"/>
    </xf>
    <xf numFmtId="0" fontId="39" fillId="5" borderId="105" xfId="16" applyFont="1" applyFill="1" applyBorder="1" applyAlignment="1">
      <alignment vertical="center" shrinkToFit="1"/>
    </xf>
    <xf numFmtId="0" fontId="39" fillId="0" borderId="0" xfId="16" applyFont="1" applyAlignment="1">
      <alignment horizontal="center" vertical="center" shrinkToFit="1"/>
    </xf>
    <xf numFmtId="0" fontId="43" fillId="0" borderId="15" xfId="10" applyFont="1" applyFill="1" applyBorder="1" applyAlignment="1" applyProtection="1">
      <alignment horizontal="center" shrinkToFit="1"/>
    </xf>
    <xf numFmtId="0" fontId="12" fillId="0" borderId="0" xfId="4" applyFont="1" applyBorder="1" applyAlignment="1" applyProtection="1">
      <alignment vertical="center"/>
    </xf>
    <xf numFmtId="0" fontId="11" fillId="4" borderId="50" xfId="9" applyFont="1" applyFill="1" applyBorder="1" applyAlignment="1" applyProtection="1">
      <alignment horizontal="center" vertical="center"/>
    </xf>
    <xf numFmtId="0" fontId="11" fillId="4" borderId="22" xfId="9" applyFont="1" applyFill="1" applyBorder="1" applyAlignment="1" applyProtection="1">
      <alignment vertical="top" wrapText="1"/>
    </xf>
    <xf numFmtId="0" fontId="11" fillId="4" borderId="0" xfId="9" applyFont="1" applyFill="1" applyBorder="1" applyAlignment="1" applyProtection="1">
      <alignment vertical="top" wrapText="1"/>
    </xf>
    <xf numFmtId="0" fontId="44" fillId="0" borderId="0" xfId="9" applyFont="1" applyFill="1" applyBorder="1" applyAlignment="1" applyProtection="1">
      <alignment vertical="center"/>
    </xf>
    <xf numFmtId="0" fontId="44" fillId="0" borderId="0" xfId="0" applyFont="1" applyFill="1" applyProtection="1">
      <alignment vertical="center"/>
    </xf>
    <xf numFmtId="0" fontId="44" fillId="0" borderId="0" xfId="9" applyFont="1" applyFill="1" applyBorder="1" applyAlignment="1" applyProtection="1">
      <alignment horizontal="center" vertical="center"/>
    </xf>
    <xf numFmtId="0" fontId="44" fillId="0" borderId="0" xfId="9" applyFont="1" applyFill="1" applyBorder="1" applyAlignment="1" applyProtection="1">
      <alignment horizontal="right" vertical="center"/>
    </xf>
    <xf numFmtId="0" fontId="44" fillId="0" borderId="27" xfId="9" applyFont="1" applyFill="1" applyBorder="1" applyAlignment="1" applyProtection="1">
      <alignment vertical="center"/>
    </xf>
    <xf numFmtId="0" fontId="44" fillId="0" borderId="22" xfId="9" applyFont="1" applyFill="1" applyBorder="1" applyAlignment="1" applyProtection="1">
      <alignment vertical="center"/>
    </xf>
    <xf numFmtId="0" fontId="44" fillId="0" borderId="22" xfId="0" applyFont="1" applyFill="1" applyBorder="1" applyProtection="1">
      <alignment vertical="center"/>
    </xf>
    <xf numFmtId="0" fontId="44" fillId="0" borderId="59" xfId="9" applyFont="1" applyFill="1" applyBorder="1" applyAlignment="1" applyProtection="1">
      <alignment vertical="center"/>
    </xf>
    <xf numFmtId="0" fontId="44" fillId="0" borderId="26" xfId="9" applyFont="1" applyFill="1" applyBorder="1" applyAlignment="1" applyProtection="1">
      <alignment vertical="center"/>
    </xf>
    <xf numFmtId="0" fontId="44" fillId="0" borderId="26" xfId="0" applyFont="1" applyFill="1" applyBorder="1" applyProtection="1">
      <alignment vertical="center"/>
    </xf>
    <xf numFmtId="0" fontId="44" fillId="0" borderId="16" xfId="9" applyFont="1" applyFill="1" applyBorder="1" applyAlignment="1" applyProtection="1">
      <alignment vertical="center"/>
    </xf>
    <xf numFmtId="0" fontId="45" fillId="0" borderId="0" xfId="9" applyFont="1" applyFill="1" applyBorder="1" applyAlignment="1" applyProtection="1">
      <alignment vertical="center"/>
    </xf>
    <xf numFmtId="0" fontId="44" fillId="0" borderId="0" xfId="0" applyFont="1" applyFill="1" applyBorder="1" applyProtection="1">
      <alignment vertical="center"/>
    </xf>
    <xf numFmtId="0" fontId="45" fillId="0" borderId="0" xfId="9" applyFont="1" applyFill="1" applyBorder="1" applyAlignment="1" applyProtection="1">
      <alignment vertical="center" shrinkToFit="1"/>
    </xf>
    <xf numFmtId="0" fontId="45" fillId="0" borderId="100" xfId="9" applyFont="1" applyFill="1" applyBorder="1" applyAlignment="1" applyProtection="1">
      <alignment vertical="center" shrinkToFit="1"/>
    </xf>
    <xf numFmtId="0" fontId="45" fillId="0" borderId="7" xfId="9" applyFont="1" applyFill="1" applyBorder="1" applyAlignment="1" applyProtection="1">
      <alignment vertical="center" shrinkToFit="1"/>
    </xf>
    <xf numFmtId="0" fontId="41" fillId="0" borderId="0" xfId="9" applyFont="1" applyFill="1" applyBorder="1" applyAlignment="1" applyProtection="1">
      <alignment horizontal="distributed" vertical="center"/>
    </xf>
    <xf numFmtId="0" fontId="46" fillId="0" borderId="0" xfId="9" applyFont="1" applyFill="1" applyBorder="1" applyAlignment="1" applyProtection="1">
      <alignment horizontal="left" vertical="center"/>
    </xf>
    <xf numFmtId="0" fontId="46" fillId="0" borderId="0" xfId="9" applyFont="1" applyFill="1" applyBorder="1" applyAlignment="1" applyProtection="1">
      <alignment horizontal="distributed" vertical="center"/>
    </xf>
    <xf numFmtId="49" fontId="46" fillId="0" borderId="0" xfId="9" applyNumberFormat="1" applyFont="1" applyFill="1" applyBorder="1" applyAlignment="1" applyProtection="1">
      <alignment horizontal="distributed" vertical="center"/>
    </xf>
    <xf numFmtId="0" fontId="46" fillId="0" borderId="0" xfId="9" applyFont="1" applyFill="1" applyBorder="1" applyAlignment="1" applyProtection="1">
      <alignment horizontal="right" vertical="center"/>
    </xf>
    <xf numFmtId="0" fontId="46" fillId="0" borderId="0" xfId="9" applyFont="1" applyFill="1" applyBorder="1" applyAlignment="1" applyProtection="1">
      <alignment horizontal="center" vertical="center"/>
    </xf>
    <xf numFmtId="0" fontId="44" fillId="0" borderId="0" xfId="9" applyFont="1" applyFill="1" applyBorder="1" applyAlignment="1" applyProtection="1">
      <alignment horizontal="distributed" vertical="center"/>
    </xf>
    <xf numFmtId="0" fontId="41" fillId="0" borderId="0" xfId="0" applyFont="1" applyFill="1" applyBorder="1" applyAlignment="1" applyProtection="1">
      <alignment horizontal="center" vertical="top"/>
    </xf>
    <xf numFmtId="0" fontId="41" fillId="0" borderId="0" xfId="0" applyFont="1" applyFill="1" applyBorder="1" applyAlignment="1" applyProtection="1">
      <alignment horizontal="left" vertical="top" wrapText="1"/>
    </xf>
    <xf numFmtId="0" fontId="41" fillId="0" borderId="0" xfId="0" applyFont="1" applyFill="1" applyBorder="1" applyAlignment="1" applyProtection="1">
      <alignment horizontal="left" vertical="center"/>
    </xf>
    <xf numFmtId="0" fontId="41" fillId="0" borderId="7" xfId="0" applyFont="1" applyFill="1" applyBorder="1">
      <alignment vertical="center"/>
    </xf>
    <xf numFmtId="0" fontId="44" fillId="0" borderId="27" xfId="0" applyFont="1" applyFill="1" applyBorder="1" applyProtection="1">
      <alignment vertical="center"/>
    </xf>
    <xf numFmtId="0" fontId="41" fillId="0" borderId="46" xfId="0" applyFont="1" applyFill="1" applyBorder="1" applyAlignment="1" applyProtection="1">
      <alignment horizontal="right"/>
    </xf>
    <xf numFmtId="0" fontId="44" fillId="0" borderId="59" xfId="0" applyFont="1" applyFill="1" applyBorder="1" applyProtection="1">
      <alignment vertical="center"/>
    </xf>
    <xf numFmtId="0" fontId="41" fillId="0" borderId="7" xfId="0" applyFont="1" applyFill="1" applyBorder="1" applyAlignment="1" applyProtection="1">
      <alignment horizontal="right"/>
    </xf>
    <xf numFmtId="0" fontId="41" fillId="0" borderId="58" xfId="0" applyFont="1" applyFill="1" applyBorder="1" applyAlignment="1" applyProtection="1">
      <alignment vertical="center"/>
      <protection locked="0"/>
    </xf>
    <xf numFmtId="0" fontId="44" fillId="0" borderId="60" xfId="0" applyFont="1" applyFill="1" applyBorder="1" applyProtection="1">
      <alignment vertical="center"/>
    </xf>
    <xf numFmtId="0" fontId="44" fillId="0" borderId="4" xfId="0" applyFont="1" applyFill="1" applyBorder="1" applyAlignment="1" applyProtection="1">
      <alignment horizontal="left" vertical="center"/>
    </xf>
    <xf numFmtId="0" fontId="41" fillId="0" borderId="4" xfId="0" applyFont="1" applyFill="1" applyBorder="1">
      <alignment vertical="center"/>
    </xf>
    <xf numFmtId="0" fontId="41" fillId="0" borderId="3" xfId="0" applyFont="1" applyFill="1" applyBorder="1">
      <alignment vertical="center"/>
    </xf>
    <xf numFmtId="0" fontId="41" fillId="0" borderId="4" xfId="0" applyFont="1" applyFill="1" applyBorder="1" applyAlignment="1" applyProtection="1">
      <alignment horizontal="left" vertical="center"/>
      <protection locked="0"/>
    </xf>
    <xf numFmtId="0" fontId="41" fillId="0" borderId="11" xfId="0" applyFont="1" applyFill="1" applyBorder="1" applyAlignment="1" applyProtection="1">
      <alignment horizontal="left" vertical="center"/>
      <protection locked="0"/>
    </xf>
    <xf numFmtId="0" fontId="44" fillId="0" borderId="29" xfId="0" applyFont="1" applyFill="1" applyBorder="1" applyProtection="1">
      <alignment vertical="center"/>
    </xf>
    <xf numFmtId="0" fontId="41" fillId="0" borderId="0" xfId="0" applyFont="1" applyFill="1" applyBorder="1">
      <alignment vertical="center"/>
    </xf>
    <xf numFmtId="0" fontId="41" fillId="0" borderId="9" xfId="0" applyFont="1" applyFill="1" applyBorder="1">
      <alignment vertical="center"/>
    </xf>
    <xf numFmtId="0" fontId="41" fillId="0" borderId="7" xfId="0" applyFont="1" applyFill="1" applyBorder="1" applyAlignment="1" applyProtection="1">
      <alignment horizontal="left" vertical="center" shrinkToFit="1"/>
      <protection locked="0"/>
    </xf>
    <xf numFmtId="0" fontId="41" fillId="0" borderId="7" xfId="0" applyFont="1" applyFill="1" applyBorder="1" applyAlignment="1" applyProtection="1">
      <alignment horizontal="left" vertical="center"/>
      <protection locked="0"/>
    </xf>
    <xf numFmtId="0" fontId="41" fillId="0" borderId="1" xfId="0" applyFont="1" applyFill="1" applyBorder="1">
      <alignment vertical="center"/>
    </xf>
    <xf numFmtId="0" fontId="41" fillId="0" borderId="10" xfId="0" applyFont="1" applyFill="1" applyBorder="1">
      <alignment vertical="center"/>
    </xf>
    <xf numFmtId="0" fontId="41" fillId="0" borderId="8" xfId="0" applyFont="1" applyFill="1" applyBorder="1" applyAlignment="1" applyProtection="1">
      <alignment horizontal="left" vertical="center" shrinkToFit="1"/>
      <protection locked="0"/>
    </xf>
    <xf numFmtId="0" fontId="44" fillId="0" borderId="30" xfId="0" applyFont="1" applyFill="1" applyBorder="1" applyProtection="1">
      <alignment vertical="center"/>
    </xf>
    <xf numFmtId="0" fontId="41" fillId="0" borderId="39" xfId="0" applyFont="1" applyFill="1" applyBorder="1">
      <alignment vertical="center"/>
    </xf>
    <xf numFmtId="0" fontId="41" fillId="0" borderId="31" xfId="0" applyFont="1" applyFill="1" applyBorder="1">
      <alignment vertical="center"/>
    </xf>
    <xf numFmtId="0" fontId="41" fillId="0" borderId="0" xfId="9" applyFont="1" applyFill="1" applyBorder="1" applyAlignment="1">
      <alignment vertical="center"/>
    </xf>
    <xf numFmtId="0" fontId="41" fillId="0" borderId="35" xfId="0" applyFont="1" applyFill="1" applyBorder="1" applyAlignment="1" applyProtection="1">
      <alignment horizontal="center" vertical="center" wrapText="1"/>
    </xf>
    <xf numFmtId="0" fontId="41" fillId="0" borderId="34" xfId="0" applyFont="1" applyFill="1" applyBorder="1" applyAlignment="1" applyProtection="1">
      <alignment horizontal="right" vertical="center"/>
    </xf>
    <xf numFmtId="0" fontId="41" fillId="0" borderId="36" xfId="0" applyFont="1" applyFill="1" applyBorder="1" applyAlignment="1" applyProtection="1">
      <alignment horizontal="center" vertical="center"/>
    </xf>
    <xf numFmtId="0" fontId="41" fillId="0" borderId="11" xfId="0" applyFont="1" applyFill="1" applyBorder="1" applyAlignment="1" applyProtection="1">
      <alignment horizontal="right" vertical="center"/>
    </xf>
    <xf numFmtId="0" fontId="41" fillId="0" borderId="6" xfId="0" applyFont="1" applyFill="1" applyBorder="1" applyProtection="1">
      <alignment vertical="center"/>
    </xf>
    <xf numFmtId="0" fontId="41" fillId="0" borderId="20" xfId="0" applyFont="1" applyFill="1" applyBorder="1" applyProtection="1">
      <alignment vertical="center"/>
    </xf>
    <xf numFmtId="0" fontId="41" fillId="0" borderId="58" xfId="0" applyFont="1" applyFill="1" applyBorder="1" applyAlignment="1" applyProtection="1">
      <alignment horizontal="right" vertical="center"/>
    </xf>
    <xf numFmtId="0" fontId="41" fillId="0" borderId="6" xfId="0" applyFont="1" applyFill="1" applyBorder="1" applyAlignment="1" applyProtection="1">
      <alignment horizontal="center" vertical="center"/>
    </xf>
    <xf numFmtId="0" fontId="41" fillId="0" borderId="5" xfId="0" applyFont="1" applyFill="1" applyBorder="1" applyProtection="1">
      <alignment vertical="center"/>
    </xf>
    <xf numFmtId="0" fontId="41" fillId="0" borderId="5" xfId="0" applyFont="1" applyFill="1" applyBorder="1" applyAlignment="1" applyProtection="1">
      <alignment horizontal="center" vertical="center"/>
    </xf>
    <xf numFmtId="0" fontId="41" fillId="0" borderId="0" xfId="9" applyFont="1" applyFill="1" applyBorder="1" applyAlignment="1">
      <alignment vertical="center" wrapText="1"/>
    </xf>
    <xf numFmtId="0" fontId="41" fillId="0" borderId="0" xfId="9" applyFont="1" applyFill="1" applyBorder="1" applyAlignment="1">
      <alignment horizontal="center" vertical="center" wrapText="1"/>
    </xf>
    <xf numFmtId="0" fontId="44" fillId="0" borderId="0" xfId="9" applyNumberFormat="1" applyFont="1" applyFill="1" applyBorder="1" applyAlignment="1" applyProtection="1">
      <alignment vertical="center"/>
    </xf>
    <xf numFmtId="3" fontId="44" fillId="0" borderId="0" xfId="9" applyNumberFormat="1" applyFont="1" applyFill="1" applyBorder="1" applyAlignment="1" applyProtection="1">
      <alignment vertical="center"/>
    </xf>
    <xf numFmtId="3" fontId="41" fillId="0" borderId="0" xfId="0" applyNumberFormat="1" applyFont="1" applyFill="1" applyBorder="1" applyAlignment="1">
      <alignment vertical="center"/>
    </xf>
    <xf numFmtId="178" fontId="41" fillId="0" borderId="0" xfId="9" applyNumberFormat="1" applyFont="1" applyFill="1" applyBorder="1" applyAlignment="1">
      <alignment vertical="center"/>
    </xf>
    <xf numFmtId="0" fontId="41" fillId="0" borderId="35" xfId="0" applyFont="1" applyFill="1" applyBorder="1" applyAlignment="1" applyProtection="1">
      <alignment horizontal="center" vertical="center"/>
    </xf>
    <xf numFmtId="0" fontId="41" fillId="0" borderId="46" xfId="0" applyFont="1" applyFill="1" applyBorder="1" applyAlignment="1" applyProtection="1"/>
    <xf numFmtId="0" fontId="41" fillId="0" borderId="59" xfId="0" applyFont="1" applyFill="1" applyBorder="1" applyAlignment="1" applyProtection="1">
      <alignment horizontal="left" vertical="center"/>
    </xf>
    <xf numFmtId="0" fontId="41" fillId="0" borderId="26" xfId="0" applyFont="1" applyFill="1" applyBorder="1" applyAlignment="1" applyProtection="1">
      <alignment horizontal="left" vertical="center" wrapText="1"/>
    </xf>
    <xf numFmtId="0" fontId="41" fillId="0" borderId="26" xfId="0" applyFont="1" applyFill="1" applyBorder="1" applyAlignment="1" applyProtection="1">
      <alignment horizontal="right"/>
    </xf>
    <xf numFmtId="3" fontId="41" fillId="0" borderId="1" xfId="0" applyNumberFormat="1" applyFont="1" applyBorder="1" applyAlignment="1">
      <alignment vertical="center"/>
    </xf>
    <xf numFmtId="178" fontId="41" fillId="0" borderId="1" xfId="9" applyNumberFormat="1" applyFont="1" applyFill="1" applyBorder="1" applyAlignment="1">
      <alignment vertical="center"/>
    </xf>
    <xf numFmtId="0" fontId="44" fillId="0" borderId="8" xfId="9" applyFont="1" applyFill="1" applyBorder="1" applyAlignment="1" applyProtection="1">
      <alignment vertical="center"/>
    </xf>
    <xf numFmtId="0" fontId="44" fillId="0" borderId="0" xfId="9" applyFont="1" applyFill="1" applyBorder="1" applyAlignment="1" applyProtection="1">
      <alignment vertical="center"/>
      <protection locked="0"/>
    </xf>
    <xf numFmtId="0" fontId="44" fillId="0" borderId="0" xfId="9" applyFont="1" applyFill="1" applyBorder="1" applyAlignment="1" applyProtection="1">
      <alignment horizontal="center" vertical="center" shrinkToFit="1"/>
      <protection locked="0"/>
    </xf>
    <xf numFmtId="0" fontId="44" fillId="0" borderId="0" xfId="9" applyFont="1" applyFill="1" applyBorder="1" applyAlignment="1" applyProtection="1">
      <alignment vertical="center" shrinkToFit="1"/>
      <protection locked="0"/>
    </xf>
    <xf numFmtId="0" fontId="47" fillId="0" borderId="0" xfId="9" applyFont="1" applyFill="1" applyBorder="1" applyAlignment="1" applyProtection="1">
      <alignment vertical="center"/>
    </xf>
    <xf numFmtId="0" fontId="45" fillId="0" borderId="0" xfId="12" applyFont="1" applyFill="1" applyBorder="1" applyProtection="1"/>
    <xf numFmtId="0" fontId="45" fillId="0" borderId="0" xfId="9" applyFont="1" applyProtection="1"/>
    <xf numFmtId="0" fontId="48" fillId="0" borderId="0" xfId="12" applyFont="1" applyFill="1" applyBorder="1" applyAlignment="1" applyProtection="1">
      <alignment vertical="top"/>
    </xf>
    <xf numFmtId="0" fontId="49" fillId="0" borderId="0" xfId="12" applyFont="1" applyFill="1" applyBorder="1" applyAlignment="1" applyProtection="1">
      <alignment horizontal="center" vertical="center"/>
    </xf>
    <xf numFmtId="0" fontId="41" fillId="0" borderId="0" xfId="9" applyFont="1" applyFill="1" applyBorder="1" applyAlignment="1">
      <alignment horizontal="center" vertical="center"/>
    </xf>
    <xf numFmtId="0" fontId="45" fillId="0" borderId="0" xfId="9" applyFont="1" applyFill="1" applyProtection="1"/>
    <xf numFmtId="0" fontId="50" fillId="0" borderId="0" xfId="10" applyFont="1" applyFill="1" applyBorder="1" applyAlignment="1" applyProtection="1">
      <alignment horizontal="left" vertical="center"/>
    </xf>
    <xf numFmtId="0" fontId="51" fillId="0" borderId="0" xfId="10" applyFont="1" applyFill="1" applyBorder="1" applyAlignment="1" applyProtection="1">
      <alignment horizontal="left" vertical="center"/>
    </xf>
    <xf numFmtId="0" fontId="41" fillId="0" borderId="0" xfId="9" applyFont="1" applyFill="1" applyProtection="1"/>
    <xf numFmtId="0" fontId="41" fillId="0" borderId="0" xfId="9" applyFont="1" applyProtection="1"/>
    <xf numFmtId="0" fontId="47" fillId="0" borderId="0" xfId="10" applyFont="1" applyFill="1" applyBorder="1" applyAlignment="1" applyProtection="1">
      <alignment horizontal="left" vertical="center"/>
    </xf>
    <xf numFmtId="0" fontId="49" fillId="0" borderId="29" xfId="10" applyFont="1" applyFill="1" applyBorder="1" applyAlignment="1" applyProtection="1">
      <alignment horizontal="left" vertical="center" wrapText="1"/>
    </xf>
    <xf numFmtId="176" fontId="49" fillId="0" borderId="30" xfId="10" applyNumberFormat="1" applyFont="1" applyFill="1" applyBorder="1" applyAlignment="1" applyProtection="1">
      <alignment horizontal="center" vertical="center" wrapText="1" shrinkToFit="1"/>
    </xf>
    <xf numFmtId="0" fontId="49" fillId="0" borderId="24" xfId="10" applyFont="1" applyFill="1" applyBorder="1" applyAlignment="1" applyProtection="1">
      <alignment horizontal="center" vertical="center" shrinkToFit="1"/>
    </xf>
    <xf numFmtId="0" fontId="49" fillId="0" borderId="25" xfId="10" applyFont="1" applyFill="1" applyBorder="1" applyAlignment="1" applyProtection="1">
      <alignment horizontal="center" vertical="center" shrinkToFit="1"/>
      <protection locked="0"/>
    </xf>
    <xf numFmtId="178" fontId="49" fillId="0" borderId="64" xfId="10" applyNumberFormat="1" applyFont="1" applyFill="1" applyBorder="1" applyAlignment="1" applyProtection="1">
      <alignment vertical="center" shrinkToFit="1"/>
      <protection locked="0"/>
    </xf>
    <xf numFmtId="178" fontId="49" fillId="0" borderId="45" xfId="10" applyNumberFormat="1" applyFont="1" applyFill="1" applyBorder="1" applyAlignment="1" applyProtection="1">
      <alignment vertical="center" shrinkToFit="1"/>
      <protection locked="0"/>
    </xf>
    <xf numFmtId="178" fontId="49" fillId="0" borderId="25" xfId="10" applyNumberFormat="1" applyFont="1" applyFill="1" applyBorder="1" applyAlignment="1" applyProtection="1">
      <alignment vertical="center" shrinkToFit="1"/>
      <protection locked="0"/>
    </xf>
    <xf numFmtId="178" fontId="49" fillId="0" borderId="12" xfId="10" applyNumberFormat="1" applyFont="1" applyFill="1" applyBorder="1" applyAlignment="1" applyProtection="1">
      <alignment vertical="center" shrinkToFit="1"/>
      <protection locked="0"/>
    </xf>
    <xf numFmtId="0" fontId="49" fillId="0" borderId="66" xfId="10" applyFont="1" applyFill="1" applyBorder="1" applyAlignment="1" applyProtection="1">
      <alignment horizontal="center" vertical="center" shrinkToFit="1"/>
    </xf>
    <xf numFmtId="0" fontId="49" fillId="0" borderId="48" xfId="10" applyFont="1" applyFill="1" applyBorder="1" applyAlignment="1" applyProtection="1">
      <alignment horizontal="center" vertical="center" shrinkToFit="1"/>
      <protection locked="0"/>
    </xf>
    <xf numFmtId="179" fontId="49" fillId="0" borderId="21" xfId="10" applyNumberFormat="1" applyFont="1" applyFill="1" applyBorder="1" applyAlignment="1" applyProtection="1">
      <alignment horizontal="center" vertical="center" shrinkToFit="1"/>
      <protection locked="0"/>
    </xf>
    <xf numFmtId="178" fontId="49" fillId="0" borderId="42" xfId="10" applyNumberFormat="1" applyFont="1" applyFill="1" applyBorder="1" applyAlignment="1" applyProtection="1">
      <alignment vertical="center" shrinkToFit="1"/>
      <protection locked="0"/>
    </xf>
    <xf numFmtId="178" fontId="49" fillId="0" borderId="5" xfId="10" applyNumberFormat="1" applyFont="1" applyFill="1" applyBorder="1" applyAlignment="1" applyProtection="1">
      <alignment vertical="center" shrinkToFit="1"/>
      <protection locked="0"/>
    </xf>
    <xf numFmtId="178" fontId="49" fillId="0" borderId="48" xfId="10" applyNumberFormat="1" applyFont="1" applyFill="1" applyBorder="1" applyAlignment="1" applyProtection="1">
      <alignment vertical="center" shrinkToFit="1"/>
      <protection locked="0"/>
    </xf>
    <xf numFmtId="178" fontId="49" fillId="0" borderId="54" xfId="10" applyNumberFormat="1" applyFont="1" applyFill="1" applyBorder="1" applyAlignment="1" applyProtection="1">
      <alignment vertical="center" shrinkToFit="1"/>
      <protection locked="0"/>
    </xf>
    <xf numFmtId="0" fontId="49" fillId="0" borderId="41" xfId="10" applyFont="1" applyFill="1" applyBorder="1" applyAlignment="1" applyProtection="1">
      <alignment horizontal="center" vertical="center" shrinkToFit="1"/>
    </xf>
    <xf numFmtId="0" fontId="49" fillId="0" borderId="14" xfId="10" applyFont="1" applyFill="1" applyBorder="1" applyAlignment="1" applyProtection="1">
      <alignment horizontal="center" vertical="center" shrinkToFit="1"/>
      <protection locked="0"/>
    </xf>
    <xf numFmtId="178" fontId="49" fillId="0" borderId="59" xfId="10" applyNumberFormat="1" applyFont="1" applyFill="1" applyBorder="1" applyAlignment="1" applyProtection="1">
      <alignment vertical="center" shrinkToFit="1"/>
      <protection locked="0"/>
    </xf>
    <xf numFmtId="178" fontId="49" fillId="0" borderId="38" xfId="10" applyNumberFormat="1" applyFont="1" applyFill="1" applyBorder="1" applyAlignment="1" applyProtection="1">
      <alignment vertical="center" shrinkToFit="1"/>
      <protection locked="0"/>
    </xf>
    <xf numFmtId="0" fontId="45" fillId="0" borderId="63" xfId="9" applyFont="1" applyFill="1" applyBorder="1" applyProtection="1"/>
    <xf numFmtId="0" fontId="45" fillId="0" borderId="23" xfId="12" applyFont="1" applyFill="1" applyBorder="1" applyProtection="1"/>
    <xf numFmtId="0" fontId="45" fillId="0" borderId="63" xfId="12" applyFont="1" applyFill="1" applyBorder="1" applyProtection="1"/>
    <xf numFmtId="178" fontId="49" fillId="0" borderId="0" xfId="10" applyNumberFormat="1" applyFont="1" applyFill="1" applyBorder="1" applyAlignment="1" applyProtection="1">
      <alignment vertical="center" shrinkToFit="1"/>
    </xf>
    <xf numFmtId="0" fontId="49" fillId="0" borderId="0" xfId="10" applyFont="1" applyFill="1" applyBorder="1" applyAlignment="1" applyProtection="1">
      <alignment vertical="center" shrinkToFit="1"/>
    </xf>
    <xf numFmtId="0" fontId="49" fillId="0" borderId="22" xfId="10" applyFont="1" applyFill="1" applyBorder="1" applyAlignment="1" applyProtection="1">
      <alignment horizontal="center" vertical="center" shrinkToFit="1"/>
    </xf>
    <xf numFmtId="0" fontId="49" fillId="0" borderId="0" xfId="10" applyFont="1" applyFill="1" applyBorder="1" applyAlignment="1" applyProtection="1">
      <alignment horizontal="left" vertical="top" shrinkToFit="1"/>
    </xf>
    <xf numFmtId="0" fontId="49" fillId="0" borderId="0" xfId="12" applyFont="1" applyFill="1" applyBorder="1" applyProtection="1"/>
    <xf numFmtId="178" fontId="49" fillId="0" borderId="68" xfId="10" applyNumberFormat="1" applyFont="1" applyFill="1" applyBorder="1" applyAlignment="1" applyProtection="1">
      <alignment shrinkToFit="1"/>
    </xf>
    <xf numFmtId="178" fontId="49" fillId="0" borderId="67" xfId="10" applyNumberFormat="1" applyFont="1" applyFill="1" applyBorder="1" applyAlignment="1" applyProtection="1">
      <alignment shrinkToFit="1"/>
    </xf>
    <xf numFmtId="178" fontId="49" fillId="0" borderId="62" xfId="10" applyNumberFormat="1" applyFont="1" applyFill="1" applyBorder="1" applyAlignment="1" applyProtection="1">
      <alignment shrinkToFit="1"/>
    </xf>
    <xf numFmtId="0" fontId="43" fillId="0" borderId="15" xfId="10" applyFont="1" applyFill="1" applyBorder="1" applyAlignment="1" applyProtection="1">
      <alignment horizontal="center" vertical="center" shrinkToFit="1"/>
      <protection locked="0"/>
    </xf>
    <xf numFmtId="0" fontId="49" fillId="0" borderId="0" xfId="12" applyFont="1" applyFill="1" applyBorder="1" applyAlignment="1" applyProtection="1">
      <alignment vertical="center"/>
    </xf>
    <xf numFmtId="0" fontId="45" fillId="0" borderId="0" xfId="9" applyFont="1" applyAlignment="1" applyProtection="1">
      <alignment vertical="center"/>
    </xf>
    <xf numFmtId="0" fontId="49" fillId="0" borderId="0" xfId="12" applyFont="1" applyFill="1" applyBorder="1" applyAlignment="1" applyProtection="1">
      <alignment vertical="center" wrapText="1"/>
    </xf>
    <xf numFmtId="181" fontId="47" fillId="3" borderId="84" xfId="10" applyNumberFormat="1" applyFont="1" applyFill="1" applyBorder="1" applyAlignment="1" applyProtection="1">
      <alignment vertical="center" shrinkToFit="1"/>
    </xf>
    <xf numFmtId="0" fontId="41" fillId="0" borderId="7" xfId="0" applyFont="1" applyFill="1" applyBorder="1" applyAlignment="1" applyProtection="1">
      <alignment vertical="center" shrinkToFit="1"/>
      <protection locked="0"/>
    </xf>
    <xf numFmtId="0" fontId="41" fillId="8" borderId="14" xfId="0" applyFont="1" applyFill="1" applyBorder="1" applyAlignment="1" applyProtection="1">
      <alignment horizontal="center" vertical="center"/>
      <protection locked="0"/>
    </xf>
    <xf numFmtId="0" fontId="56" fillId="0" borderId="0" xfId="0" applyFont="1" applyFill="1" applyProtection="1">
      <alignment vertical="center"/>
    </xf>
    <xf numFmtId="0" fontId="41" fillId="0" borderId="58" xfId="0" applyFont="1" applyFill="1" applyBorder="1" applyAlignment="1">
      <alignment vertical="center"/>
    </xf>
    <xf numFmtId="0" fontId="41" fillId="5" borderId="41" xfId="0" applyFont="1" applyFill="1" applyBorder="1" applyAlignment="1" applyProtection="1">
      <alignment horizontal="center" vertical="center"/>
      <protection locked="0"/>
    </xf>
    <xf numFmtId="0" fontId="11" fillId="0" borderId="41" xfId="9" applyFont="1" applyFill="1" applyBorder="1" applyAlignment="1" applyProtection="1">
      <alignment horizontal="center" vertical="center" shrinkToFit="1"/>
      <protection locked="0"/>
    </xf>
    <xf numFmtId="0" fontId="11" fillId="0" borderId="14" xfId="9" applyFont="1" applyFill="1" applyBorder="1" applyAlignment="1" applyProtection="1">
      <alignment horizontal="center" vertical="center" shrinkToFit="1"/>
      <protection locked="0"/>
    </xf>
    <xf numFmtId="0" fontId="11" fillId="0" borderId="52" xfId="9" applyFont="1" applyFill="1" applyBorder="1" applyAlignment="1" applyProtection="1">
      <alignment horizontal="center" vertical="center" shrinkToFit="1"/>
      <protection locked="0"/>
    </xf>
    <xf numFmtId="178" fontId="11" fillId="0" borderId="48" xfId="13" applyNumberFormat="1" applyFont="1" applyFill="1" applyBorder="1" applyAlignment="1" applyProtection="1">
      <alignment horizontal="right" vertical="center"/>
      <protection locked="0"/>
    </xf>
    <xf numFmtId="178" fontId="11" fillId="0" borderId="49" xfId="13" applyNumberFormat="1" applyFont="1" applyFill="1" applyBorder="1" applyAlignment="1" applyProtection="1">
      <alignment horizontal="right" vertical="center"/>
      <protection locked="0"/>
    </xf>
    <xf numFmtId="178" fontId="11" fillId="0" borderId="67" xfId="13" applyNumberFormat="1" applyFont="1" applyFill="1" applyBorder="1" applyAlignment="1" applyProtection="1">
      <alignment horizontal="right" vertical="center"/>
    </xf>
    <xf numFmtId="178" fontId="11" fillId="0" borderId="84" xfId="13" applyNumberFormat="1" applyFont="1" applyFill="1" applyBorder="1" applyAlignment="1" applyProtection="1">
      <alignment horizontal="right" vertical="center"/>
    </xf>
    <xf numFmtId="0" fontId="49" fillId="0" borderId="52" xfId="10" applyFont="1" applyFill="1" applyBorder="1" applyAlignment="1" applyProtection="1">
      <alignment horizontal="center" vertical="center" shrinkToFit="1"/>
    </xf>
    <xf numFmtId="0" fontId="49" fillId="0" borderId="68" xfId="10" applyFont="1" applyFill="1" applyBorder="1" applyAlignment="1" applyProtection="1">
      <alignment vertical="center" shrinkToFit="1"/>
    </xf>
    <xf numFmtId="49" fontId="21" fillId="0" borderId="0" xfId="16" applyNumberFormat="1" applyFont="1" applyAlignment="1" applyProtection="1">
      <alignment horizontal="right" vertical="center"/>
    </xf>
    <xf numFmtId="179" fontId="49" fillId="0" borderId="113" xfId="10" applyNumberFormat="1" applyFont="1" applyFill="1" applyBorder="1" applyAlignment="1" applyProtection="1">
      <alignment horizontal="center" vertical="center" shrinkToFit="1"/>
      <protection locked="0"/>
    </xf>
    <xf numFmtId="179" fontId="49" fillId="0" borderId="114" xfId="10" applyNumberFormat="1" applyFont="1" applyFill="1" applyBorder="1" applyAlignment="1" applyProtection="1">
      <alignment horizontal="center" vertical="center" shrinkToFit="1"/>
      <protection locked="0"/>
    </xf>
    <xf numFmtId="49" fontId="39" fillId="0" borderId="106" xfId="16" applyNumberFormat="1" applyFont="1" applyFill="1" applyBorder="1" applyAlignment="1">
      <alignment horizontal="center" vertical="center" shrinkToFit="1"/>
    </xf>
    <xf numFmtId="0" fontId="39" fillId="0" borderId="106" xfId="16" applyFont="1" applyFill="1" applyBorder="1" applyAlignment="1">
      <alignment vertical="center" shrinkToFit="1"/>
    </xf>
    <xf numFmtId="49" fontId="39" fillId="0" borderId="103" xfId="16" applyNumberFormat="1" applyFont="1" applyFill="1" applyBorder="1" applyAlignment="1">
      <alignment horizontal="center" vertical="center" shrinkToFit="1"/>
    </xf>
    <xf numFmtId="0" fontId="39" fillId="0" borderId="103" xfId="16" applyFont="1" applyFill="1" applyBorder="1" applyAlignment="1">
      <alignment vertical="center" shrinkToFit="1"/>
    </xf>
    <xf numFmtId="0" fontId="39" fillId="0" borderId="76" xfId="8" applyFont="1" applyFill="1" applyBorder="1" applyAlignment="1">
      <alignment vertical="center" shrinkToFit="1"/>
    </xf>
    <xf numFmtId="49" fontId="39" fillId="0" borderId="105" xfId="16" applyNumberFormat="1" applyFont="1" applyFill="1" applyBorder="1" applyAlignment="1">
      <alignment horizontal="center" vertical="center" shrinkToFit="1"/>
    </xf>
    <xf numFmtId="0" fontId="39" fillId="0" borderId="105" xfId="16" applyFont="1" applyFill="1" applyBorder="1" applyAlignment="1">
      <alignment vertical="center" shrinkToFit="1"/>
    </xf>
    <xf numFmtId="0" fontId="39" fillId="0" borderId="48" xfId="16" applyFont="1" applyFill="1" applyBorder="1" applyAlignment="1">
      <alignment vertical="center" shrinkToFit="1"/>
    </xf>
    <xf numFmtId="0" fontId="39" fillId="0" borderId="102" xfId="8" applyFont="1" applyFill="1" applyBorder="1" applyAlignment="1">
      <alignment horizontal="center" vertical="center" shrinkToFit="1"/>
    </xf>
    <xf numFmtId="0" fontId="39" fillId="0" borderId="102" xfId="8" applyFont="1" applyFill="1" applyBorder="1" applyAlignment="1">
      <alignment vertical="center" shrinkToFit="1"/>
    </xf>
    <xf numFmtId="0" fontId="39" fillId="0" borderId="72" xfId="8" applyFont="1" applyFill="1" applyBorder="1" applyAlignment="1">
      <alignment vertical="center" shrinkToFit="1"/>
    </xf>
    <xf numFmtId="0" fontId="39" fillId="0" borderId="107" xfId="16" applyFont="1" applyFill="1" applyBorder="1" applyAlignment="1">
      <alignment vertical="center" shrinkToFit="1"/>
    </xf>
    <xf numFmtId="0" fontId="39" fillId="0" borderId="103" xfId="8" applyFont="1" applyFill="1" applyBorder="1" applyAlignment="1">
      <alignment horizontal="center" vertical="center" shrinkToFit="1"/>
    </xf>
    <xf numFmtId="0" fontId="39" fillId="0" borderId="103" xfId="8" applyFont="1" applyFill="1" applyBorder="1" applyAlignment="1">
      <alignment vertical="center" shrinkToFit="1"/>
    </xf>
    <xf numFmtId="0" fontId="39" fillId="0" borderId="108" xfId="16" applyFont="1" applyFill="1" applyBorder="1" applyAlignment="1">
      <alignment vertical="center" shrinkToFit="1"/>
    </xf>
    <xf numFmtId="49" fontId="39" fillId="0" borderId="105" xfId="8" applyNumberFormat="1" applyFont="1" applyFill="1" applyBorder="1" applyAlignment="1">
      <alignment horizontal="center" vertical="center" shrinkToFit="1"/>
    </xf>
    <xf numFmtId="0" fontId="39" fillId="0" borderId="105" xfId="8" applyFont="1" applyFill="1" applyBorder="1" applyAlignment="1">
      <alignment vertical="center" shrinkToFit="1"/>
    </xf>
    <xf numFmtId="0" fontId="39" fillId="0" borderId="79" xfId="8" applyFont="1" applyFill="1" applyBorder="1" applyAlignment="1">
      <alignment vertical="center" shrinkToFit="1"/>
    </xf>
    <xf numFmtId="0" fontId="39" fillId="0" borderId="109" xfId="16" applyFont="1" applyFill="1" applyBorder="1" applyAlignment="1">
      <alignment vertical="center" shrinkToFit="1"/>
    </xf>
    <xf numFmtId="0" fontId="39" fillId="0" borderId="106" xfId="8" applyFont="1" applyFill="1" applyBorder="1" applyAlignment="1">
      <alignment horizontal="center" vertical="center" shrinkToFit="1"/>
    </xf>
    <xf numFmtId="0" fontId="39" fillId="0" borderId="106" xfId="8" applyFont="1" applyFill="1" applyBorder="1" applyAlignment="1">
      <alignment vertical="center" shrinkToFit="1"/>
    </xf>
    <xf numFmtId="0" fontId="39" fillId="0" borderId="74" xfId="8" applyFont="1" applyFill="1" applyBorder="1" applyAlignment="1">
      <alignment vertical="center" shrinkToFit="1"/>
    </xf>
    <xf numFmtId="0" fontId="39" fillId="0" borderId="110" xfId="16" applyFont="1" applyFill="1" applyBorder="1" applyAlignment="1">
      <alignment vertical="center" shrinkToFit="1"/>
    </xf>
    <xf numFmtId="49" fontId="39" fillId="0" borderId="102" xfId="16" applyNumberFormat="1" applyFont="1" applyFill="1" applyBorder="1" applyAlignment="1">
      <alignment horizontal="center" vertical="center" shrinkToFit="1"/>
    </xf>
    <xf numFmtId="0" fontId="39" fillId="0" borderId="102" xfId="16" applyFont="1" applyFill="1" applyBorder="1" applyAlignment="1">
      <alignment vertical="center" shrinkToFit="1"/>
    </xf>
    <xf numFmtId="0" fontId="39" fillId="0" borderId="111" xfId="16" applyFont="1" applyFill="1" applyBorder="1" applyAlignment="1">
      <alignment vertical="center" shrinkToFit="1"/>
    </xf>
    <xf numFmtId="49" fontId="39" fillId="0" borderId="103" xfId="16" applyNumberFormat="1" applyFont="1" applyFill="1" applyBorder="1" applyAlignment="1">
      <alignment horizontal="left" vertical="center" shrinkToFit="1"/>
    </xf>
    <xf numFmtId="49" fontId="39" fillId="0" borderId="102" xfId="16" applyNumberFormat="1" applyFont="1" applyFill="1" applyBorder="1" applyAlignment="1">
      <alignment vertical="center" shrinkToFit="1"/>
    </xf>
    <xf numFmtId="49" fontId="39" fillId="0" borderId="103" xfId="16" applyNumberFormat="1" applyFont="1" applyFill="1" applyBorder="1" applyAlignment="1">
      <alignment vertical="center" shrinkToFit="1"/>
    </xf>
    <xf numFmtId="0" fontId="41" fillId="0" borderId="37" xfId="0" applyFont="1" applyFill="1" applyBorder="1" applyAlignment="1" applyProtection="1">
      <alignment horizontal="center" vertical="center"/>
    </xf>
    <xf numFmtId="0" fontId="41" fillId="0" borderId="0" xfId="9" applyFont="1" applyFill="1" applyBorder="1" applyAlignment="1">
      <alignment vertical="center"/>
    </xf>
    <xf numFmtId="0" fontId="41" fillId="0" borderId="0" xfId="9" applyFont="1" applyFill="1" applyBorder="1" applyAlignment="1">
      <alignment vertical="center" wrapText="1"/>
    </xf>
    <xf numFmtId="0" fontId="41" fillId="0" borderId="56" xfId="0" applyFont="1" applyFill="1" applyBorder="1" applyAlignment="1" applyProtection="1">
      <alignment horizontal="right" vertical="center"/>
    </xf>
    <xf numFmtId="0" fontId="62" fillId="0" borderId="0" xfId="9" applyFont="1" applyFill="1" applyBorder="1" applyAlignment="1">
      <alignment vertical="center"/>
    </xf>
    <xf numFmtId="0" fontId="41" fillId="0" borderId="0" xfId="0" applyFont="1" applyFill="1" applyBorder="1" applyAlignment="1" applyProtection="1">
      <alignment vertical="center" wrapText="1"/>
    </xf>
    <xf numFmtId="0" fontId="41" fillId="0" borderId="54" xfId="0" applyFont="1" applyFill="1" applyBorder="1" applyAlignment="1" applyProtection="1">
      <alignment horizontal="center" vertical="center"/>
    </xf>
    <xf numFmtId="0" fontId="41" fillId="0" borderId="40" xfId="0" applyFont="1" applyFill="1" applyBorder="1" applyAlignment="1" applyProtection="1">
      <alignment vertical="center"/>
    </xf>
    <xf numFmtId="0" fontId="41" fillId="0" borderId="0" xfId="9" applyFont="1" applyFill="1" applyBorder="1" applyAlignment="1">
      <alignment vertical="center" wrapText="1"/>
    </xf>
    <xf numFmtId="49" fontId="25" fillId="0" borderId="0" xfId="14" applyNumberFormat="1" applyFont="1" applyFill="1" applyAlignment="1" applyProtection="1">
      <alignment horizontal="right" vertical="center"/>
    </xf>
    <xf numFmtId="0" fontId="41" fillId="0" borderId="15" xfId="0" applyFont="1" applyFill="1" applyBorder="1" applyAlignment="1" applyProtection="1">
      <alignment vertical="center" wrapText="1"/>
    </xf>
    <xf numFmtId="0" fontId="44" fillId="0" borderId="0" xfId="0" applyFont="1" applyFill="1" applyBorder="1" applyAlignment="1" applyProtection="1">
      <alignment horizontal="left" vertical="center" shrinkToFit="1"/>
      <protection locked="0"/>
    </xf>
    <xf numFmtId="0" fontId="39" fillId="0" borderId="12" xfId="0" applyFont="1" applyBorder="1" applyAlignment="1" applyProtection="1">
      <alignment horizontal="center" vertical="center"/>
    </xf>
    <xf numFmtId="0" fontId="39" fillId="0" borderId="64" xfId="0" applyFont="1" applyBorder="1" applyAlignment="1" applyProtection="1">
      <alignment horizontal="left" vertical="center"/>
    </xf>
    <xf numFmtId="0" fontId="39" fillId="0" borderId="43" xfId="0" applyFont="1" applyBorder="1" applyAlignment="1" applyProtection="1">
      <alignment horizontal="left" vertical="center"/>
    </xf>
    <xf numFmtId="0" fontId="39" fillId="0" borderId="43" xfId="0" applyFont="1" applyBorder="1" applyProtection="1">
      <alignment vertical="center"/>
    </xf>
    <xf numFmtId="0" fontId="39" fillId="0" borderId="44" xfId="0" applyFont="1" applyBorder="1" applyProtection="1">
      <alignment vertical="center"/>
    </xf>
    <xf numFmtId="0" fontId="39" fillId="0" borderId="29" xfId="0" applyFont="1" applyBorder="1" applyProtection="1">
      <alignment vertical="center"/>
    </xf>
    <xf numFmtId="0" fontId="39" fillId="0" borderId="0" xfId="0" applyFont="1" applyBorder="1" applyProtection="1">
      <alignment vertical="center"/>
    </xf>
    <xf numFmtId="0" fontId="39" fillId="0" borderId="0" xfId="0" applyFont="1" applyProtection="1">
      <alignment vertical="center"/>
    </xf>
    <xf numFmtId="0" fontId="39" fillId="0" borderId="53" xfId="0" applyFont="1" applyBorder="1" applyAlignment="1" applyProtection="1">
      <alignment horizontal="center" vertical="center"/>
    </xf>
    <xf numFmtId="0" fontId="39" fillId="0" borderId="4" xfId="0" applyFont="1" applyBorder="1" applyAlignment="1" applyProtection="1">
      <alignment vertical="center" wrapText="1"/>
    </xf>
    <xf numFmtId="0" fontId="39" fillId="0" borderId="4" xfId="0" applyFont="1" applyBorder="1" applyAlignment="1" applyProtection="1">
      <alignment vertical="center"/>
    </xf>
    <xf numFmtId="0" fontId="39" fillId="0" borderId="3" xfId="0" applyFont="1" applyBorder="1" applyAlignment="1" applyProtection="1">
      <alignment vertical="center"/>
    </xf>
    <xf numFmtId="0" fontId="39" fillId="0" borderId="58" xfId="0" applyFont="1" applyBorder="1" applyProtection="1">
      <alignment vertical="center"/>
    </xf>
    <xf numFmtId="0" fontId="39" fillId="0" borderId="30" xfId="0" applyFont="1" applyBorder="1" applyProtection="1">
      <alignment vertical="center"/>
    </xf>
    <xf numFmtId="0" fontId="39" fillId="0" borderId="15" xfId="0" applyFont="1" applyBorder="1" applyProtection="1">
      <alignment vertical="center"/>
    </xf>
    <xf numFmtId="0" fontId="39" fillId="0" borderId="60" xfId="0" applyFont="1" applyBorder="1" applyAlignment="1" applyProtection="1">
      <alignment horizontal="left" vertical="center"/>
    </xf>
    <xf numFmtId="0" fontId="39" fillId="0" borderId="26" xfId="0" applyFont="1" applyBorder="1" applyAlignment="1" applyProtection="1">
      <alignment horizontal="left" vertical="center"/>
    </xf>
    <xf numFmtId="0" fontId="39" fillId="0" borderId="16" xfId="0" applyFont="1" applyBorder="1" applyAlignment="1" applyProtection="1">
      <alignment horizontal="left" vertical="center"/>
    </xf>
    <xf numFmtId="0" fontId="39" fillId="0" borderId="34" xfId="0" applyFont="1" applyBorder="1" applyAlignment="1" applyProtection="1">
      <alignment horizontal="right" vertical="center"/>
    </xf>
    <xf numFmtId="182" fontId="9" fillId="0" borderId="0" xfId="0" applyNumberFormat="1" applyFont="1" applyProtection="1">
      <alignment vertical="center"/>
    </xf>
    <xf numFmtId="0" fontId="39" fillId="0" borderId="53" xfId="0" applyFont="1" applyBorder="1" applyAlignment="1" applyProtection="1">
      <alignment horizontal="center" vertical="center" wrapText="1"/>
    </xf>
    <xf numFmtId="0" fontId="39" fillId="0" borderId="11" xfId="0" applyFont="1" applyBorder="1" applyAlignment="1" applyProtection="1">
      <alignment horizontal="right" vertical="center"/>
    </xf>
    <xf numFmtId="0" fontId="39" fillId="0" borderId="13" xfId="0" applyFont="1" applyBorder="1" applyAlignment="1" applyProtection="1">
      <alignment horizontal="center" vertical="center"/>
    </xf>
    <xf numFmtId="0" fontId="39" fillId="0" borderId="38" xfId="0" applyFont="1" applyBorder="1" applyAlignment="1" applyProtection="1">
      <alignment vertical="center"/>
    </xf>
    <xf numFmtId="0" fontId="39" fillId="0" borderId="39" xfId="0" applyFont="1" applyBorder="1" applyAlignment="1" applyProtection="1">
      <alignment vertical="center"/>
    </xf>
    <xf numFmtId="0" fontId="41" fillId="0" borderId="39" xfId="0" applyFont="1" applyFill="1" applyBorder="1" applyAlignment="1" applyProtection="1">
      <alignment vertical="center"/>
    </xf>
    <xf numFmtId="0" fontId="41" fillId="2" borderId="39" xfId="0" applyFont="1" applyFill="1" applyBorder="1" applyAlignment="1" applyProtection="1">
      <alignment vertical="center" shrinkToFit="1"/>
      <protection locked="0"/>
    </xf>
    <xf numFmtId="0" fontId="41" fillId="0" borderId="39" xfId="0" applyFont="1" applyFill="1" applyBorder="1" applyAlignment="1" applyProtection="1">
      <alignment horizontal="center" vertical="center"/>
    </xf>
    <xf numFmtId="0" fontId="39" fillId="0" borderId="39" xfId="0" applyFont="1" applyBorder="1" applyProtection="1">
      <alignment vertical="center"/>
    </xf>
    <xf numFmtId="0" fontId="39" fillId="2" borderId="39" xfId="0" applyFont="1" applyFill="1" applyBorder="1" applyProtection="1">
      <alignment vertical="center"/>
      <protection locked="0"/>
    </xf>
    <xf numFmtId="0" fontId="39" fillId="0" borderId="56" xfId="0" applyFont="1" applyBorder="1" applyProtection="1">
      <alignment vertical="center"/>
    </xf>
    <xf numFmtId="183" fontId="63" fillId="0" borderId="0" xfId="0" applyNumberFormat="1" applyFont="1" applyAlignment="1" applyProtection="1">
      <alignment vertical="top" shrinkToFit="1"/>
    </xf>
    <xf numFmtId="0" fontId="64" fillId="0" borderId="0" xfId="0" applyFont="1" applyProtection="1">
      <alignment vertical="center"/>
    </xf>
    <xf numFmtId="0" fontId="9" fillId="0" borderId="35" xfId="0" applyFont="1" applyBorder="1" applyAlignment="1" applyProtection="1">
      <alignment horizontal="center" vertical="center"/>
    </xf>
    <xf numFmtId="0" fontId="9" fillId="0" borderId="27" xfId="0" applyFont="1" applyBorder="1" applyAlignment="1" applyProtection="1">
      <alignment horizontal="left" vertical="center"/>
    </xf>
    <xf numFmtId="0" fontId="9" fillId="0" borderId="22" xfId="0" applyFont="1" applyBorder="1" applyAlignment="1" applyProtection="1">
      <alignment horizontal="left" vertical="center" wrapText="1"/>
    </xf>
    <xf numFmtId="0" fontId="9" fillId="0" borderId="43" xfId="0" applyFont="1" applyBorder="1" applyProtection="1">
      <alignment vertical="center"/>
    </xf>
    <xf numFmtId="0" fontId="9" fillId="0" borderId="46" xfId="0" applyFont="1" applyBorder="1" applyProtection="1">
      <alignment vertical="center"/>
    </xf>
    <xf numFmtId="0" fontId="63" fillId="0" borderId="34" xfId="0" applyFont="1" applyBorder="1" applyAlignment="1" applyProtection="1">
      <alignment horizontal="left" vertical="center"/>
    </xf>
    <xf numFmtId="0" fontId="11" fillId="0" borderId="0" xfId="0" applyFont="1" applyProtection="1">
      <alignment vertical="center"/>
    </xf>
    <xf numFmtId="0" fontId="9" fillId="0" borderId="36" xfId="0" applyFont="1" applyBorder="1" applyAlignment="1" applyProtection="1">
      <alignment horizontal="center" vertical="center"/>
    </xf>
    <xf numFmtId="0" fontId="9" fillId="0" borderId="29" xfId="0" applyFont="1" applyBorder="1" applyAlignment="1" applyProtection="1">
      <alignment horizontal="left" vertical="center"/>
    </xf>
    <xf numFmtId="0" fontId="9" fillId="0" borderId="0" xfId="0" applyFont="1" applyAlignment="1" applyProtection="1">
      <alignment horizontal="left" vertical="center"/>
    </xf>
    <xf numFmtId="0" fontId="9" fillId="0" borderId="57" xfId="0" applyFont="1" applyBorder="1" applyAlignment="1" applyProtection="1">
      <alignment horizontal="left" vertical="center"/>
    </xf>
    <xf numFmtId="0" fontId="9" fillId="0" borderId="26" xfId="0" applyFont="1" applyBorder="1" applyAlignment="1" applyProtection="1">
      <alignment horizontal="left" vertical="center"/>
    </xf>
    <xf numFmtId="0" fontId="9" fillId="0" borderId="58" xfId="0" applyFont="1" applyBorder="1" applyAlignment="1" applyProtection="1">
      <alignment horizontal="left" vertical="center"/>
    </xf>
    <xf numFmtId="0" fontId="63" fillId="0" borderId="11" xfId="0" applyFont="1" applyBorder="1" applyAlignment="1" applyProtection="1">
      <alignment horizontal="left" vertical="center"/>
    </xf>
    <xf numFmtId="0" fontId="9" fillId="0" borderId="53" xfId="0" applyFont="1" applyBorder="1" applyAlignment="1" applyProtection="1">
      <alignment horizontal="center" vertical="center"/>
    </xf>
    <xf numFmtId="0" fontId="9" fillId="0" borderId="60" xfId="0" applyFont="1" applyBorder="1" applyAlignment="1" applyProtection="1">
      <alignment horizontal="left" vertical="center"/>
    </xf>
    <xf numFmtId="0" fontId="9" fillId="0" borderId="4" xfId="0" applyFont="1" applyBorder="1" applyAlignment="1" applyProtection="1">
      <alignment horizontal="left" vertical="center" wrapText="1"/>
    </xf>
    <xf numFmtId="0" fontId="9" fillId="0" borderId="26" xfId="0" applyFont="1" applyBorder="1" applyProtection="1">
      <alignment vertical="center"/>
    </xf>
    <xf numFmtId="0" fontId="9" fillId="0" borderId="58" xfId="0" applyFont="1" applyBorder="1" applyProtection="1">
      <alignment vertical="center"/>
    </xf>
    <xf numFmtId="0" fontId="9" fillId="0" borderId="37" xfId="0" applyFont="1" applyBorder="1" applyAlignment="1" applyProtection="1">
      <alignment horizontal="center" vertical="center"/>
    </xf>
    <xf numFmtId="0" fontId="9" fillId="0" borderId="30" xfId="0" applyFont="1" applyBorder="1" applyAlignment="1" applyProtection="1">
      <alignment horizontal="left" vertical="center"/>
    </xf>
    <xf numFmtId="0" fontId="9" fillId="0" borderId="15" xfId="0" applyFont="1" applyBorder="1" applyAlignment="1" applyProtection="1">
      <alignment horizontal="left" vertical="center"/>
    </xf>
    <xf numFmtId="0" fontId="9" fillId="0" borderId="40" xfId="0" applyFont="1" applyBorder="1" applyAlignment="1" applyProtection="1">
      <alignment horizontal="left" vertical="center"/>
    </xf>
    <xf numFmtId="0" fontId="9" fillId="0" borderId="39" xfId="0" applyFont="1" applyBorder="1" applyAlignment="1" applyProtection="1">
      <alignment horizontal="left" vertical="center"/>
    </xf>
    <xf numFmtId="0" fontId="9" fillId="0" borderId="56" xfId="0" applyFont="1" applyBorder="1" applyAlignment="1" applyProtection="1">
      <alignment horizontal="left" vertical="center"/>
    </xf>
    <xf numFmtId="0" fontId="63" fillId="0" borderId="56" xfId="0" applyFont="1" applyBorder="1" applyAlignment="1" applyProtection="1">
      <alignment horizontal="left" vertical="center"/>
    </xf>
    <xf numFmtId="0" fontId="41" fillId="0" borderId="58" xfId="0" applyFont="1" applyFill="1" applyBorder="1" applyAlignment="1" applyProtection="1"/>
    <xf numFmtId="0" fontId="9" fillId="0" borderId="0" xfId="9" applyFont="1" applyAlignment="1" applyProtection="1">
      <alignment vertical="center"/>
    </xf>
    <xf numFmtId="0" fontId="63" fillId="0" borderId="0" xfId="9" applyFont="1" applyAlignment="1" applyProtection="1">
      <alignment vertical="center" wrapText="1"/>
    </xf>
    <xf numFmtId="0" fontId="63" fillId="0" borderId="0" xfId="9" applyFont="1" applyAlignment="1" applyProtection="1">
      <alignment horizontal="center" vertical="center" wrapText="1"/>
    </xf>
    <xf numFmtId="0" fontId="63" fillId="0" borderId="0" xfId="0" applyFont="1" applyProtection="1">
      <alignment vertical="center"/>
    </xf>
    <xf numFmtId="0" fontId="9" fillId="0" borderId="24" xfId="0" applyFont="1" applyBorder="1" applyProtection="1">
      <alignment vertical="center"/>
    </xf>
    <xf numFmtId="0" fontId="64" fillId="0" borderId="43" xfId="0" applyFont="1" applyBorder="1" applyProtection="1">
      <alignment vertical="center"/>
    </xf>
    <xf numFmtId="0" fontId="64" fillId="0" borderId="46" xfId="0" applyFont="1" applyBorder="1" applyProtection="1">
      <alignment vertical="center"/>
    </xf>
    <xf numFmtId="0" fontId="63" fillId="0" borderId="46" xfId="0" applyFont="1" applyBorder="1" applyAlignment="1" applyProtection="1">
      <alignment horizontal="left" vertical="center"/>
    </xf>
    <xf numFmtId="0" fontId="9" fillId="0" borderId="116" xfId="0" applyFont="1" applyBorder="1" applyProtection="1">
      <alignment vertical="center"/>
    </xf>
    <xf numFmtId="0" fontId="64" fillId="0" borderId="39" xfId="0" applyFont="1" applyBorder="1" applyProtection="1">
      <alignment vertical="center"/>
    </xf>
    <xf numFmtId="0" fontId="64" fillId="0" borderId="56" xfId="0" applyFont="1" applyBorder="1" applyProtection="1">
      <alignment vertical="center"/>
    </xf>
    <xf numFmtId="0" fontId="63" fillId="0" borderId="0" xfId="0" applyFont="1" applyAlignment="1" applyProtection="1">
      <alignment vertical="top" shrinkToFit="1"/>
    </xf>
    <xf numFmtId="0" fontId="11" fillId="4" borderId="20" xfId="9" applyFont="1" applyFill="1" applyBorder="1" applyAlignment="1" applyProtection="1">
      <alignment horizontal="center" vertical="center" wrapText="1"/>
    </xf>
    <xf numFmtId="0" fontId="66" fillId="4" borderId="117" xfId="9" applyFont="1" applyFill="1" applyBorder="1" applyAlignment="1" applyProtection="1">
      <alignment horizontal="center" vertical="center" wrapText="1"/>
    </xf>
    <xf numFmtId="0" fontId="66" fillId="4" borderId="2" xfId="9" applyFont="1" applyFill="1" applyBorder="1" applyAlignment="1" applyProtection="1">
      <alignment horizontal="left" vertical="center" wrapText="1"/>
    </xf>
    <xf numFmtId="178" fontId="11" fillId="0" borderId="5" xfId="13" applyNumberFormat="1" applyFont="1" applyFill="1" applyBorder="1" applyAlignment="1" applyProtection="1">
      <alignment horizontal="right" vertical="center"/>
      <protection locked="0"/>
    </xf>
    <xf numFmtId="178" fontId="11" fillId="0" borderId="62" xfId="13" applyNumberFormat="1" applyFont="1" applyFill="1" applyBorder="1" applyAlignment="1" applyProtection="1">
      <alignment horizontal="right" vertical="center"/>
    </xf>
    <xf numFmtId="0" fontId="11" fillId="0" borderId="24" xfId="9" applyFont="1" applyFill="1" applyBorder="1" applyAlignment="1" applyProtection="1">
      <alignment horizontal="center" vertical="center"/>
    </xf>
    <xf numFmtId="0" fontId="11" fillId="0" borderId="25" xfId="9" applyFont="1" applyFill="1" applyBorder="1" applyAlignment="1" applyProtection="1">
      <alignment horizontal="center" vertical="center"/>
    </xf>
    <xf numFmtId="178" fontId="11" fillId="0" borderId="25" xfId="13" applyNumberFormat="1" applyFont="1" applyFill="1" applyBorder="1" applyAlignment="1" applyProtection="1">
      <alignment horizontal="right" vertical="center"/>
      <protection locked="0"/>
    </xf>
    <xf numFmtId="178" fontId="11" fillId="0" borderId="45" xfId="13" applyNumberFormat="1" applyFont="1" applyFill="1" applyBorder="1" applyAlignment="1" applyProtection="1">
      <alignment horizontal="right" vertical="center"/>
      <protection locked="0"/>
    </xf>
    <xf numFmtId="178" fontId="11" fillId="0" borderId="118" xfId="13" applyNumberFormat="1" applyFont="1" applyFill="1" applyBorder="1" applyAlignment="1" applyProtection="1">
      <alignment horizontal="right" vertical="center"/>
      <protection locked="0"/>
    </xf>
    <xf numFmtId="0" fontId="21" fillId="0" borderId="0" xfId="16" applyFont="1" applyFill="1" applyBorder="1" applyAlignment="1" applyProtection="1">
      <alignment vertical="center"/>
    </xf>
    <xf numFmtId="0" fontId="21" fillId="5" borderId="91" xfId="16" applyFont="1" applyFill="1" applyBorder="1" applyAlignment="1" applyProtection="1">
      <alignment horizontal="left" vertical="center" shrinkToFit="1"/>
    </xf>
    <xf numFmtId="0" fontId="41" fillId="0" borderId="0" xfId="17" applyFont="1" applyProtection="1"/>
    <xf numFmtId="0" fontId="67" fillId="0" borderId="0" xfId="17" applyFont="1" applyAlignment="1" applyProtection="1"/>
    <xf numFmtId="0" fontId="67" fillId="0" borderId="0" xfId="17" applyFont="1" applyAlignment="1" applyProtection="1">
      <alignment horizontal="center" shrinkToFit="1"/>
    </xf>
    <xf numFmtId="0" fontId="67" fillId="0" borderId="0" xfId="17" applyFont="1" applyAlignment="1" applyProtection="1">
      <alignment horizontal="right" shrinkToFit="1"/>
    </xf>
    <xf numFmtId="0" fontId="41" fillId="0" borderId="0" xfId="17" applyFont="1" applyAlignment="1" applyProtection="1">
      <alignment horizontal="right"/>
    </xf>
    <xf numFmtId="0" fontId="69" fillId="0" borderId="0" xfId="17" applyFont="1" applyProtection="1"/>
    <xf numFmtId="0" fontId="41" fillId="0" borderId="0" xfId="17" applyFont="1" applyAlignment="1" applyProtection="1">
      <alignment shrinkToFit="1"/>
    </xf>
    <xf numFmtId="0" fontId="70" fillId="0" borderId="0" xfId="17" applyFont="1" applyAlignment="1" applyProtection="1">
      <alignment horizontal="center"/>
    </xf>
    <xf numFmtId="0" fontId="24" fillId="0" borderId="0" xfId="17"/>
    <xf numFmtId="0" fontId="41" fillId="0" borderId="0" xfId="17" applyFont="1" applyAlignment="1">
      <alignment vertical="center"/>
    </xf>
    <xf numFmtId="0" fontId="41" fillId="0" borderId="0" xfId="17" applyFont="1" applyAlignment="1">
      <alignment horizontal="left"/>
    </xf>
    <xf numFmtId="0" fontId="72" fillId="0" borderId="0" xfId="17" applyFont="1" applyAlignment="1">
      <alignment horizontal="left" vertical="center"/>
    </xf>
    <xf numFmtId="0" fontId="47" fillId="0" borderId="0" xfId="17" applyFont="1" applyAlignment="1">
      <alignment vertical="center"/>
    </xf>
    <xf numFmtId="0" fontId="41" fillId="0" borderId="0" xfId="17" applyFont="1"/>
    <xf numFmtId="0" fontId="41" fillId="0" borderId="0" xfId="17" applyFont="1" applyAlignment="1">
      <alignment horizontal="center" shrinkToFit="1"/>
    </xf>
    <xf numFmtId="49" fontId="41" fillId="0" borderId="0" xfId="17" applyNumberFormat="1" applyFont="1" applyAlignment="1">
      <alignment horizontal="center"/>
    </xf>
    <xf numFmtId="38" fontId="41" fillId="0" borderId="0" xfId="17" applyNumberFormat="1" applyFont="1" applyAlignment="1">
      <alignment horizontal="center"/>
    </xf>
    <xf numFmtId="0" fontId="41" fillId="0" borderId="0" xfId="17" applyFont="1" applyAlignment="1">
      <alignment horizontal="center"/>
    </xf>
    <xf numFmtId="49" fontId="21" fillId="0" borderId="94" xfId="16" applyNumberFormat="1" applyFont="1" applyFill="1" applyBorder="1" applyAlignment="1" applyProtection="1">
      <alignment horizontal="center" vertical="center" shrinkToFit="1"/>
    </xf>
    <xf numFmtId="0" fontId="28" fillId="0" borderId="75" xfId="8" applyFont="1" applyFill="1" applyBorder="1" applyAlignment="1" applyProtection="1">
      <alignment horizontal="center" vertical="center" shrinkToFit="1"/>
    </xf>
    <xf numFmtId="0" fontId="21" fillId="0" borderId="0" xfId="8" applyFont="1" applyFill="1" applyProtection="1">
      <alignment vertical="center"/>
    </xf>
    <xf numFmtId="0" fontId="21" fillId="7" borderId="92" xfId="16" applyFont="1" applyFill="1" applyBorder="1" applyAlignment="1" applyProtection="1">
      <alignment vertical="center" shrinkToFit="1"/>
    </xf>
    <xf numFmtId="49" fontId="21" fillId="0" borderId="0" xfId="16" applyNumberFormat="1" applyFont="1" applyFill="1" applyBorder="1" applyAlignment="1" applyProtection="1">
      <alignment horizontal="center" vertical="center" shrinkToFit="1"/>
    </xf>
    <xf numFmtId="180" fontId="31" fillId="0" borderId="0" xfId="8" applyNumberFormat="1" applyFont="1" applyFill="1" applyBorder="1" applyAlignment="1" applyProtection="1">
      <alignment horizontal="left" vertical="center" shrinkToFit="1"/>
    </xf>
    <xf numFmtId="0" fontId="21" fillId="2" borderId="92" xfId="16" applyFont="1" applyFill="1" applyBorder="1" applyAlignment="1" applyProtection="1">
      <alignment horizontal="center" vertical="center"/>
    </xf>
    <xf numFmtId="180" fontId="31" fillId="2" borderId="92" xfId="22" applyNumberFormat="1" applyFont="1" applyFill="1" applyBorder="1" applyAlignment="1" applyProtection="1">
      <alignment horizontal="center" vertical="center" shrinkToFit="1"/>
    </xf>
    <xf numFmtId="180" fontId="31" fillId="2" borderId="91" xfId="22" applyNumberFormat="1" applyFont="1" applyFill="1" applyBorder="1" applyAlignment="1" applyProtection="1">
      <alignment horizontal="center" vertical="center" shrinkToFit="1"/>
    </xf>
    <xf numFmtId="0" fontId="21" fillId="0" borderId="0" xfId="19" applyFont="1" applyProtection="1">
      <alignment vertical="center"/>
    </xf>
    <xf numFmtId="0" fontId="21" fillId="0" borderId="0" xfId="23" applyFont="1" applyProtection="1">
      <alignment vertical="center"/>
    </xf>
    <xf numFmtId="0" fontId="21" fillId="5" borderId="75" xfId="16" applyFont="1" applyFill="1" applyBorder="1" applyAlignment="1" applyProtection="1">
      <alignment horizontal="left" vertical="center" shrinkToFit="1"/>
    </xf>
    <xf numFmtId="0" fontId="28" fillId="2" borderId="92" xfId="0" applyFont="1" applyFill="1" applyBorder="1" applyAlignment="1" applyProtection="1">
      <alignment horizontal="center" vertical="center" shrinkToFit="1"/>
    </xf>
    <xf numFmtId="0" fontId="28" fillId="2" borderId="96" xfId="0" applyFont="1" applyFill="1" applyBorder="1" applyAlignment="1" applyProtection="1">
      <alignment horizontal="center" vertical="center" shrinkToFit="1"/>
    </xf>
    <xf numFmtId="0" fontId="21" fillId="2" borderId="90" xfId="16" applyFont="1" applyFill="1" applyBorder="1" applyAlignment="1" applyProtection="1">
      <alignment horizontal="center" vertical="center" shrinkToFit="1"/>
    </xf>
    <xf numFmtId="0" fontId="21" fillId="2" borderId="92" xfId="16" applyNumberFormat="1" applyFont="1" applyFill="1" applyBorder="1" applyAlignment="1" applyProtection="1">
      <alignment horizontal="center" vertical="center"/>
    </xf>
    <xf numFmtId="49" fontId="28" fillId="2" borderId="92" xfId="0" applyNumberFormat="1" applyFont="1" applyFill="1" applyBorder="1" applyAlignment="1" applyProtection="1">
      <alignment horizontal="center" vertical="center" shrinkToFit="1"/>
    </xf>
    <xf numFmtId="0" fontId="21" fillId="0" borderId="0" xfId="16" applyFont="1" applyFill="1" applyBorder="1" applyAlignment="1" applyProtection="1">
      <alignment horizontal="center" vertical="center"/>
    </xf>
    <xf numFmtId="49" fontId="39" fillId="2" borderId="91" xfId="16" applyNumberFormat="1" applyFont="1" applyFill="1" applyBorder="1" applyAlignment="1" applyProtection="1">
      <alignment horizontal="left" vertical="center" shrinkToFit="1"/>
    </xf>
    <xf numFmtId="0" fontId="21" fillId="0" borderId="0" xfId="16" applyFont="1" applyBorder="1" applyProtection="1">
      <alignment vertical="center"/>
    </xf>
    <xf numFmtId="0" fontId="21" fillId="0" borderId="0" xfId="0" applyFont="1" applyProtection="1">
      <alignment vertical="center"/>
    </xf>
    <xf numFmtId="0" fontId="67" fillId="0" borderId="0" xfId="0" applyFont="1" applyAlignment="1" applyProtection="1">
      <alignment vertical="center"/>
    </xf>
    <xf numFmtId="0" fontId="67" fillId="0" borderId="0" xfId="16" applyFont="1" applyAlignment="1" applyProtection="1">
      <alignment vertical="center"/>
    </xf>
    <xf numFmtId="49" fontId="39" fillId="0" borderId="104" xfId="16" applyNumberFormat="1" applyFont="1" applyFill="1" applyBorder="1" applyAlignment="1">
      <alignment horizontal="center" vertical="center" shrinkToFit="1"/>
    </xf>
    <xf numFmtId="49" fontId="39" fillId="0" borderId="78" xfId="16" applyNumberFormat="1" applyFont="1" applyFill="1" applyBorder="1" applyAlignment="1">
      <alignment horizontal="center" vertical="center" shrinkToFit="1"/>
    </xf>
    <xf numFmtId="0" fontId="39" fillId="0" borderId="73" xfId="16" applyFont="1" applyFill="1" applyBorder="1" applyAlignment="1">
      <alignment vertical="center" shrinkToFit="1"/>
    </xf>
    <xf numFmtId="0" fontId="39" fillId="0" borderId="104" xfId="16" applyFont="1" applyFill="1" applyBorder="1" applyAlignment="1">
      <alignment vertical="center" shrinkToFit="1"/>
    </xf>
    <xf numFmtId="0" fontId="39" fillId="0" borderId="77" xfId="16" applyFont="1" applyFill="1" applyBorder="1" applyAlignment="1">
      <alignment vertical="center" shrinkToFit="1"/>
    </xf>
    <xf numFmtId="0" fontId="39" fillId="0" borderId="78" xfId="16" applyFont="1" applyFill="1" applyBorder="1" applyAlignment="1">
      <alignment vertical="center" shrinkToFit="1"/>
    </xf>
    <xf numFmtId="49" fontId="39" fillId="0" borderId="80" xfId="16" applyNumberFormat="1" applyFont="1" applyFill="1" applyBorder="1" applyAlignment="1">
      <alignment horizontal="center" vertical="center" shrinkToFit="1"/>
    </xf>
    <xf numFmtId="49" fontId="39" fillId="0" borderId="76" xfId="8" applyNumberFormat="1" applyFont="1" applyFill="1" applyBorder="1" applyAlignment="1">
      <alignment horizontal="center" vertical="center"/>
    </xf>
    <xf numFmtId="49" fontId="39" fillId="0" borderId="111" xfId="16" applyNumberFormat="1" applyFont="1" applyFill="1" applyBorder="1" applyAlignment="1">
      <alignment horizontal="left" vertical="center" shrinkToFit="1"/>
    </xf>
    <xf numFmtId="0" fontId="39" fillId="0" borderId="119" xfId="16" applyFont="1" applyFill="1" applyBorder="1" applyAlignment="1">
      <alignment vertical="center" shrinkToFit="1"/>
    </xf>
    <xf numFmtId="0" fontId="28" fillId="2" borderId="92" xfId="17" applyFont="1" applyFill="1" applyBorder="1" applyAlignment="1">
      <alignment horizontal="center" vertical="center" shrinkToFit="1"/>
    </xf>
    <xf numFmtId="0" fontId="21" fillId="2" borderId="93" xfId="16" applyFont="1" applyFill="1" applyBorder="1" applyAlignment="1">
      <alignment horizontal="center" vertical="center" shrinkToFit="1"/>
    </xf>
    <xf numFmtId="0" fontId="21" fillId="2" borderId="92" xfId="16" applyFont="1" applyFill="1" applyBorder="1" applyAlignment="1">
      <alignment horizontal="center" vertical="center" shrinkToFit="1"/>
    </xf>
    <xf numFmtId="0" fontId="28" fillId="2" borderId="96" xfId="17" applyFont="1" applyFill="1" applyBorder="1" applyAlignment="1">
      <alignment horizontal="center" vertical="center" shrinkToFit="1"/>
    </xf>
    <xf numFmtId="0" fontId="28" fillId="2" borderId="93" xfId="17" applyFont="1" applyFill="1" applyBorder="1" applyAlignment="1">
      <alignment horizontal="center" vertical="center" shrinkToFit="1"/>
    </xf>
    <xf numFmtId="49" fontId="28" fillId="2" borderId="92" xfId="17" applyNumberFormat="1" applyFont="1" applyFill="1" applyBorder="1" applyAlignment="1">
      <alignment horizontal="center" vertical="center" shrinkToFit="1"/>
    </xf>
    <xf numFmtId="0" fontId="28" fillId="0" borderId="97" xfId="17" applyFont="1" applyFill="1" applyBorder="1" applyAlignment="1">
      <alignment horizontal="center" vertical="center" shrinkToFit="1"/>
    </xf>
    <xf numFmtId="0" fontId="21" fillId="0" borderId="98" xfId="16" applyFont="1" applyBorder="1" applyAlignment="1">
      <alignment horizontal="left" vertical="center" shrinkToFit="1"/>
    </xf>
    <xf numFmtId="0" fontId="28" fillId="0" borderId="99" xfId="17" applyFont="1" applyFill="1" applyBorder="1" applyAlignment="1">
      <alignment horizontal="center" vertical="center" shrinkToFit="1"/>
    </xf>
    <xf numFmtId="0" fontId="21" fillId="0" borderId="0" xfId="16" applyFont="1" applyBorder="1" applyAlignment="1">
      <alignment horizontal="left" vertical="center" shrinkToFit="1"/>
    </xf>
    <xf numFmtId="49" fontId="21" fillId="2" borderId="92" xfId="16" applyNumberFormat="1" applyFont="1" applyFill="1" applyBorder="1" applyAlignment="1">
      <alignment horizontal="center" vertical="center" shrinkToFit="1"/>
    </xf>
    <xf numFmtId="0" fontId="21" fillId="2" borderId="91" xfId="16" applyFont="1" applyFill="1" applyBorder="1" applyAlignment="1">
      <alignment horizontal="center" vertical="center" shrinkToFit="1"/>
    </xf>
    <xf numFmtId="0" fontId="21" fillId="2" borderId="96" xfId="16" applyFont="1" applyFill="1" applyBorder="1" applyAlignment="1">
      <alignment horizontal="center" vertical="center" shrinkToFit="1"/>
    </xf>
    <xf numFmtId="49" fontId="21" fillId="2" borderId="96" xfId="16" applyNumberFormat="1" applyFont="1" applyFill="1" applyBorder="1" applyAlignment="1">
      <alignment horizontal="center" vertical="center" shrinkToFit="1"/>
    </xf>
    <xf numFmtId="0" fontId="28" fillId="0" borderId="0" xfId="17" applyFont="1" applyFill="1" applyBorder="1" applyAlignment="1">
      <alignment horizontal="center" vertical="center" shrinkToFit="1"/>
    </xf>
    <xf numFmtId="0" fontId="21" fillId="0" borderId="0" xfId="16" applyFont="1" applyFill="1" applyBorder="1" applyAlignment="1">
      <alignment horizontal="left" vertical="center" shrinkToFit="1"/>
    </xf>
    <xf numFmtId="0" fontId="21" fillId="0" borderId="90" xfId="16" applyFont="1" applyBorder="1" applyAlignment="1" applyProtection="1">
      <alignment horizontal="left" vertical="center"/>
    </xf>
    <xf numFmtId="0" fontId="21" fillId="0" borderId="77" xfId="16" applyFont="1" applyBorder="1" applyAlignment="1" applyProtection="1">
      <alignment horizontal="left" vertical="center"/>
    </xf>
    <xf numFmtId="0" fontId="21" fillId="0" borderId="91" xfId="16" applyFont="1" applyBorder="1" applyAlignment="1" applyProtection="1">
      <alignment horizontal="left" vertical="center"/>
    </xf>
    <xf numFmtId="0" fontId="21" fillId="0" borderId="0" xfId="16" applyFont="1" applyFill="1" applyBorder="1" applyAlignment="1" applyProtection="1">
      <alignment horizontal="left" vertical="center" shrinkToFit="1"/>
    </xf>
    <xf numFmtId="0" fontId="21" fillId="0" borderId="90" xfId="16" applyFont="1" applyBorder="1" applyAlignment="1" applyProtection="1">
      <alignment horizontal="left" vertical="center" shrinkToFit="1"/>
    </xf>
    <xf numFmtId="0" fontId="21" fillId="0" borderId="77" xfId="16" applyFont="1" applyBorder="1" applyAlignment="1" applyProtection="1">
      <alignment horizontal="left" vertical="center" shrinkToFit="1"/>
    </xf>
    <xf numFmtId="0" fontId="21" fillId="0" borderId="91" xfId="16" applyFont="1" applyBorder="1" applyAlignment="1" applyProtection="1">
      <alignment horizontal="left" vertical="center" shrinkToFit="1"/>
    </xf>
    <xf numFmtId="0" fontId="21" fillId="7" borderId="90" xfId="16" applyFont="1" applyFill="1" applyBorder="1" applyAlignment="1" applyProtection="1">
      <alignment horizontal="center" vertical="center" shrinkToFit="1"/>
    </xf>
    <xf numFmtId="0" fontId="21" fillId="7" borderId="77" xfId="16" applyFont="1" applyFill="1" applyBorder="1" applyAlignment="1" applyProtection="1">
      <alignment horizontal="center" vertical="center" shrinkToFit="1"/>
    </xf>
    <xf numFmtId="0" fontId="21" fillId="7" borderId="91" xfId="16" applyFont="1" applyFill="1" applyBorder="1" applyAlignment="1" applyProtection="1">
      <alignment horizontal="center" vertical="center" shrinkToFit="1"/>
    </xf>
    <xf numFmtId="180" fontId="31" fillId="0" borderId="92" xfId="22" applyNumberFormat="1" applyFont="1" applyFill="1" applyBorder="1" applyAlignment="1" applyProtection="1">
      <alignment horizontal="left" vertical="center" shrinkToFit="1"/>
    </xf>
    <xf numFmtId="0" fontId="21" fillId="0" borderId="90" xfId="16" applyFont="1" applyFill="1" applyBorder="1" applyAlignment="1" applyProtection="1">
      <alignment horizontal="left" vertical="center" shrinkToFit="1"/>
    </xf>
    <xf numFmtId="0" fontId="21" fillId="0" borderId="77" xfId="16" applyFont="1" applyFill="1" applyBorder="1" applyAlignment="1" applyProtection="1">
      <alignment horizontal="left" vertical="center" shrinkToFit="1"/>
    </xf>
    <xf numFmtId="0" fontId="21" fillId="0" borderId="91" xfId="16" applyFont="1" applyFill="1" applyBorder="1" applyAlignment="1" applyProtection="1">
      <alignment horizontal="left" vertical="center" shrinkToFit="1"/>
    </xf>
    <xf numFmtId="0" fontId="21" fillId="5" borderId="90" xfId="16" applyFont="1" applyFill="1" applyBorder="1" applyAlignment="1" applyProtection="1">
      <alignment horizontal="left" vertical="center" shrinkToFit="1"/>
    </xf>
    <xf numFmtId="0" fontId="21" fillId="5" borderId="77" xfId="16" applyFont="1" applyFill="1" applyBorder="1" applyAlignment="1" applyProtection="1">
      <alignment horizontal="left" vertical="center" shrinkToFit="1"/>
    </xf>
    <xf numFmtId="0" fontId="21" fillId="5" borderId="91" xfId="16" applyFont="1" applyFill="1" applyBorder="1" applyAlignment="1" applyProtection="1">
      <alignment horizontal="left" vertical="center" shrinkToFit="1"/>
    </xf>
    <xf numFmtId="0" fontId="21" fillId="0" borderId="94" xfId="16" applyFont="1" applyBorder="1" applyAlignment="1" applyProtection="1">
      <alignment horizontal="left" vertical="center" shrinkToFit="1"/>
    </xf>
    <xf numFmtId="0" fontId="21" fillId="0" borderId="75" xfId="16" applyFont="1" applyBorder="1" applyAlignment="1" applyProtection="1">
      <alignment horizontal="left" vertical="center" shrinkToFit="1"/>
    </xf>
    <xf numFmtId="0" fontId="21" fillId="0" borderId="95" xfId="16" applyFont="1" applyBorder="1" applyAlignment="1" applyProtection="1">
      <alignment horizontal="left" vertical="center" shrinkToFit="1"/>
    </xf>
    <xf numFmtId="0" fontId="21" fillId="5" borderId="92" xfId="16" applyFont="1" applyFill="1" applyBorder="1" applyAlignment="1" applyProtection="1">
      <alignment horizontal="left" vertical="center" shrinkToFit="1"/>
    </xf>
    <xf numFmtId="0" fontId="28" fillId="0" borderId="92" xfId="16" applyFont="1" applyFill="1" applyBorder="1" applyAlignment="1" applyProtection="1">
      <alignment horizontal="left" vertical="center" shrinkToFit="1"/>
    </xf>
    <xf numFmtId="0" fontId="21" fillId="5" borderId="94" xfId="16" applyFont="1" applyFill="1" applyBorder="1" applyAlignment="1" applyProtection="1">
      <alignment horizontal="left" vertical="center" shrinkToFit="1"/>
    </xf>
    <xf numFmtId="0" fontId="21" fillId="5" borderId="75" xfId="16" applyFont="1" applyFill="1" applyBorder="1" applyAlignment="1" applyProtection="1">
      <alignment horizontal="left" vertical="center" shrinkToFit="1"/>
    </xf>
    <xf numFmtId="0" fontId="21" fillId="7" borderId="90" xfId="16" applyFont="1" applyFill="1" applyBorder="1" applyAlignment="1" applyProtection="1">
      <alignment horizontal="center" vertical="center"/>
    </xf>
    <xf numFmtId="0" fontId="21" fillId="7" borderId="77" xfId="16" applyFont="1" applyFill="1" applyBorder="1" applyAlignment="1" applyProtection="1">
      <alignment horizontal="center" vertical="center"/>
    </xf>
    <xf numFmtId="0" fontId="21" fillId="7" borderId="91" xfId="16" applyFont="1" applyFill="1" applyBorder="1" applyAlignment="1" applyProtection="1">
      <alignment horizontal="center" vertical="center"/>
    </xf>
    <xf numFmtId="0" fontId="21" fillId="0" borderId="19" xfId="16" applyFont="1" applyFill="1" applyBorder="1" applyAlignment="1" applyProtection="1">
      <alignment horizontal="left" vertical="center"/>
    </xf>
    <xf numFmtId="0" fontId="21" fillId="0" borderId="17" xfId="16" applyFont="1" applyFill="1" applyBorder="1" applyAlignment="1" applyProtection="1">
      <alignment horizontal="left" vertical="center"/>
    </xf>
    <xf numFmtId="0" fontId="21" fillId="0" borderId="99" xfId="16" applyFont="1" applyFill="1" applyBorder="1" applyAlignment="1" applyProtection="1">
      <alignment horizontal="left" vertical="center"/>
    </xf>
    <xf numFmtId="180" fontId="31" fillId="0" borderId="90" xfId="22" applyNumberFormat="1" applyFont="1" applyFill="1" applyBorder="1" applyAlignment="1" applyProtection="1">
      <alignment horizontal="left" vertical="center" shrinkToFit="1"/>
    </xf>
    <xf numFmtId="180" fontId="31" fillId="0" borderId="77" xfId="22" applyNumberFormat="1" applyFont="1" applyFill="1" applyBorder="1" applyAlignment="1" applyProtection="1">
      <alignment horizontal="left" vertical="center" shrinkToFit="1"/>
    </xf>
    <xf numFmtId="180" fontId="31" fillId="0" borderId="91" xfId="22" applyNumberFormat="1" applyFont="1" applyFill="1" applyBorder="1" applyAlignment="1" applyProtection="1">
      <alignment horizontal="left" vertical="center" shrinkToFit="1"/>
    </xf>
    <xf numFmtId="0" fontId="21" fillId="0" borderId="0" xfId="16" applyFont="1" applyFill="1" applyBorder="1" applyAlignment="1" applyProtection="1">
      <alignment vertical="center"/>
    </xf>
    <xf numFmtId="0" fontId="21" fillId="0" borderId="90" xfId="16" applyFont="1" applyFill="1" applyBorder="1" applyAlignment="1" applyProtection="1">
      <alignment horizontal="left" vertical="center"/>
    </xf>
    <xf numFmtId="0" fontId="21" fillId="0" borderId="77" xfId="16" applyFont="1" applyFill="1" applyBorder="1" applyAlignment="1" applyProtection="1">
      <alignment horizontal="left" vertical="center"/>
    </xf>
    <xf numFmtId="0" fontId="21" fillId="0" borderId="91" xfId="16" applyFont="1" applyFill="1" applyBorder="1" applyAlignment="1" applyProtection="1">
      <alignment horizontal="left" vertical="center"/>
    </xf>
    <xf numFmtId="0" fontId="21" fillId="0" borderId="92" xfId="16" applyFont="1" applyFill="1" applyBorder="1" applyAlignment="1" applyProtection="1">
      <alignment horizontal="left" vertical="center" shrinkToFit="1"/>
    </xf>
    <xf numFmtId="0" fontId="21" fillId="0" borderId="0" xfId="14" applyFont="1" applyFill="1" applyAlignment="1" applyProtection="1">
      <alignment horizontal="left" vertical="center" wrapText="1"/>
    </xf>
    <xf numFmtId="49" fontId="21" fillId="0" borderId="0" xfId="14" applyNumberFormat="1" applyFont="1" applyAlignment="1" applyProtection="1">
      <alignment horizontal="left" vertical="center" wrapText="1" shrinkToFit="1"/>
    </xf>
    <xf numFmtId="49" fontId="21" fillId="0" borderId="0" xfId="14" applyNumberFormat="1" applyFont="1" applyAlignment="1" applyProtection="1">
      <alignment horizontal="left" vertical="center" shrinkToFit="1"/>
    </xf>
    <xf numFmtId="49" fontId="21" fillId="0" borderId="9" xfId="14" applyNumberFormat="1" applyFont="1" applyBorder="1" applyAlignment="1" applyProtection="1">
      <alignment horizontal="left" vertical="center" shrinkToFit="1"/>
    </xf>
    <xf numFmtId="38" fontId="23" fillId="2" borderId="14" xfId="15" applyFont="1" applyFill="1" applyBorder="1" applyAlignment="1" applyProtection="1">
      <alignment horizontal="center" vertical="center" shrinkToFit="1"/>
      <protection locked="0"/>
    </xf>
    <xf numFmtId="0" fontId="27" fillId="3" borderId="0" xfId="16" applyFont="1" applyFill="1" applyBorder="1" applyAlignment="1" applyProtection="1">
      <alignment horizontal="left" vertical="center"/>
    </xf>
    <xf numFmtId="0" fontId="21" fillId="7" borderId="90" xfId="16" applyFont="1" applyFill="1" applyBorder="1" applyAlignment="1">
      <alignment horizontal="center" vertical="center"/>
    </xf>
    <xf numFmtId="0" fontId="21" fillId="7" borderId="77" xfId="16" applyFont="1" applyFill="1" applyBorder="1" applyAlignment="1">
      <alignment horizontal="center" vertical="center"/>
    </xf>
    <xf numFmtId="0" fontId="21" fillId="7" borderId="91" xfId="16" applyFont="1" applyFill="1" applyBorder="1" applyAlignment="1">
      <alignment horizontal="center" vertical="center"/>
    </xf>
    <xf numFmtId="0" fontId="21" fillId="7" borderId="90" xfId="16" applyFont="1" applyFill="1" applyBorder="1" applyAlignment="1">
      <alignment horizontal="center" vertical="center" shrinkToFit="1"/>
    </xf>
    <xf numFmtId="0" fontId="21" fillId="7" borderId="77" xfId="16" applyFont="1" applyFill="1" applyBorder="1" applyAlignment="1">
      <alignment horizontal="center" vertical="center" shrinkToFit="1"/>
    </xf>
    <xf numFmtId="0" fontId="21" fillId="7" borderId="91" xfId="16" applyFont="1" applyFill="1" applyBorder="1" applyAlignment="1">
      <alignment horizontal="center" vertical="center" shrinkToFit="1"/>
    </xf>
    <xf numFmtId="0" fontId="21" fillId="0" borderId="90" xfId="16" applyFont="1" applyBorder="1" applyAlignment="1">
      <alignment horizontal="left" vertical="center" shrinkToFit="1"/>
    </xf>
    <xf numFmtId="0" fontId="21" fillId="0" borderId="77" xfId="16" applyFont="1" applyBorder="1" applyAlignment="1">
      <alignment horizontal="left" vertical="center" shrinkToFit="1"/>
    </xf>
    <xf numFmtId="0" fontId="21" fillId="0" borderId="91" xfId="16" applyFont="1" applyBorder="1" applyAlignment="1">
      <alignment horizontal="left" vertical="center" shrinkToFit="1"/>
    </xf>
    <xf numFmtId="38" fontId="23" fillId="6" borderId="14" xfId="15" applyFont="1" applyFill="1" applyBorder="1" applyAlignment="1" applyProtection="1">
      <alignment horizontal="center" vertical="center" shrinkToFit="1"/>
    </xf>
    <xf numFmtId="38" fontId="23" fillId="2" borderId="14" xfId="21" applyFont="1" applyFill="1" applyBorder="1" applyAlignment="1" applyProtection="1">
      <alignment horizontal="center" vertical="center" shrinkToFit="1"/>
      <protection locked="0"/>
    </xf>
    <xf numFmtId="49" fontId="21" fillId="0" borderId="0" xfId="14" applyNumberFormat="1" applyFont="1" applyFill="1" applyAlignment="1" applyProtection="1">
      <alignment horizontal="left" vertical="center" wrapText="1"/>
    </xf>
    <xf numFmtId="49" fontId="21" fillId="0" borderId="0" xfId="16" applyNumberFormat="1" applyFont="1" applyAlignment="1" applyProtection="1">
      <alignment horizontal="left" vertical="center" wrapText="1"/>
    </xf>
    <xf numFmtId="49" fontId="21" fillId="0" borderId="9" xfId="16" applyNumberFormat="1" applyFont="1" applyBorder="1" applyAlignment="1" applyProtection="1">
      <alignment horizontal="left" vertical="center" wrapText="1"/>
    </xf>
    <xf numFmtId="38" fontId="23" fillId="8" borderId="14" xfId="15" applyFont="1" applyFill="1" applyBorder="1" applyAlignment="1" applyProtection="1">
      <alignment horizontal="center" vertical="center" shrinkToFit="1"/>
      <protection locked="0"/>
    </xf>
    <xf numFmtId="0" fontId="21" fillId="0" borderId="94" xfId="16" applyFont="1" applyBorder="1" applyAlignment="1">
      <alignment horizontal="left" vertical="center" shrinkToFit="1"/>
    </xf>
    <xf numFmtId="0" fontId="21" fillId="0" borderId="75" xfId="16" applyFont="1" applyBorder="1" applyAlignment="1">
      <alignment horizontal="left" vertical="center" shrinkToFit="1"/>
    </xf>
    <xf numFmtId="0" fontId="21" fillId="0" borderId="95" xfId="16" applyFont="1" applyBorder="1" applyAlignment="1">
      <alignment horizontal="left" vertical="center" shrinkToFit="1"/>
    </xf>
    <xf numFmtId="0" fontId="21" fillId="0" borderId="90" xfId="16" applyFont="1" applyFill="1" applyBorder="1" applyAlignment="1">
      <alignment horizontal="left" vertical="center" shrinkToFit="1"/>
    </xf>
    <xf numFmtId="0" fontId="21" fillId="0" borderId="77" xfId="16" applyFont="1" applyFill="1" applyBorder="1" applyAlignment="1">
      <alignment horizontal="left" vertical="center" shrinkToFit="1"/>
    </xf>
    <xf numFmtId="0" fontId="21" fillId="0" borderId="91" xfId="16" applyFont="1" applyFill="1" applyBorder="1" applyAlignment="1">
      <alignment horizontal="left" vertical="center" shrinkToFit="1"/>
    </xf>
    <xf numFmtId="0" fontId="21" fillId="0" borderId="0" xfId="16" applyFont="1" applyBorder="1" applyAlignment="1">
      <alignment horizontal="left" vertical="center" shrinkToFit="1"/>
    </xf>
    <xf numFmtId="0" fontId="21" fillId="7" borderId="92" xfId="16" applyFont="1" applyFill="1" applyBorder="1" applyAlignment="1" applyProtection="1">
      <alignment horizontal="center" vertical="center"/>
    </xf>
    <xf numFmtId="0" fontId="21" fillId="7" borderId="92" xfId="16" applyFont="1" applyFill="1" applyBorder="1" applyAlignment="1" applyProtection="1">
      <alignment horizontal="center" vertical="center" shrinkToFit="1"/>
    </xf>
    <xf numFmtId="0" fontId="21" fillId="0" borderId="90" xfId="16" applyFont="1" applyFill="1" applyBorder="1" applyAlignment="1" applyProtection="1">
      <alignment vertical="center"/>
    </xf>
    <xf numFmtId="0" fontId="21" fillId="0" borderId="77" xfId="16" applyFont="1" applyFill="1" applyBorder="1" applyAlignment="1" applyProtection="1">
      <alignment vertical="center"/>
    </xf>
    <xf numFmtId="0" fontId="21" fillId="0" borderId="91" xfId="16" applyFont="1" applyFill="1" applyBorder="1" applyAlignment="1" applyProtection="1">
      <alignment vertical="center"/>
    </xf>
    <xf numFmtId="0" fontId="21" fillId="0" borderId="92" xfId="16" applyFont="1" applyFill="1" applyBorder="1" applyAlignment="1" applyProtection="1">
      <alignment horizontal="left" vertical="center"/>
    </xf>
    <xf numFmtId="180" fontId="31" fillId="7" borderId="91" xfId="22" applyNumberFormat="1" applyFont="1" applyFill="1" applyBorder="1" applyAlignment="1" applyProtection="1">
      <alignment horizontal="center" vertical="center" shrinkToFit="1"/>
    </xf>
    <xf numFmtId="180" fontId="31" fillId="7" borderId="92" xfId="22" applyNumberFormat="1" applyFont="1" applyFill="1" applyBorder="1" applyAlignment="1" applyProtection="1">
      <alignment horizontal="center" vertical="center" shrinkToFit="1"/>
    </xf>
    <xf numFmtId="180" fontId="31" fillId="0" borderId="0" xfId="0" applyNumberFormat="1" applyFont="1" applyFill="1" applyBorder="1" applyAlignment="1" applyProtection="1">
      <alignment horizontal="left" vertical="center" shrinkToFit="1"/>
    </xf>
    <xf numFmtId="0" fontId="21" fillId="8" borderId="97" xfId="16" applyFont="1" applyFill="1" applyBorder="1" applyAlignment="1" applyProtection="1">
      <alignment horizontal="left" vertical="center" shrinkToFit="1"/>
    </xf>
    <xf numFmtId="0" fontId="21" fillId="8" borderId="77" xfId="16" applyFont="1" applyFill="1" applyBorder="1" applyAlignment="1" applyProtection="1">
      <alignment horizontal="left" vertical="center" shrinkToFit="1"/>
    </xf>
    <xf numFmtId="0" fontId="21" fillId="8" borderId="91" xfId="16" applyFont="1" applyFill="1" applyBorder="1" applyAlignment="1" applyProtection="1">
      <alignment horizontal="left" vertical="center" shrinkToFit="1"/>
    </xf>
    <xf numFmtId="0" fontId="9" fillId="0" borderId="45" xfId="0" applyFont="1" applyBorder="1" applyAlignment="1" applyProtection="1">
      <alignment horizontal="left" vertical="center" wrapText="1"/>
    </xf>
    <xf numFmtId="0" fontId="9" fillId="0" borderId="43" xfId="0" applyFont="1" applyBorder="1" applyAlignment="1" applyProtection="1">
      <alignment horizontal="left" vertical="center" wrapText="1"/>
    </xf>
    <xf numFmtId="0" fontId="9" fillId="0" borderId="46" xfId="0" applyFont="1" applyBorder="1" applyAlignment="1" applyProtection="1">
      <alignment horizontal="left" vertical="center" wrapText="1"/>
    </xf>
    <xf numFmtId="38" fontId="63" fillId="0" borderId="64" xfId="0" applyNumberFormat="1" applyFont="1" applyFill="1" applyBorder="1" applyAlignment="1" applyProtection="1">
      <alignment horizontal="right" vertical="center"/>
    </xf>
    <xf numFmtId="38" fontId="63" fillId="0" borderId="43" xfId="0" applyNumberFormat="1" applyFont="1" applyFill="1" applyBorder="1" applyAlignment="1" applyProtection="1">
      <alignment horizontal="right" vertical="center"/>
    </xf>
    <xf numFmtId="0" fontId="9" fillId="0" borderId="40" xfId="0" applyFont="1" applyBorder="1" applyAlignment="1" applyProtection="1">
      <alignment horizontal="left" vertical="center" wrapText="1"/>
    </xf>
    <xf numFmtId="0" fontId="9" fillId="0" borderId="39" xfId="0" applyFont="1" applyBorder="1" applyAlignment="1" applyProtection="1">
      <alignment horizontal="left" vertical="center" wrapText="1"/>
    </xf>
    <xf numFmtId="0" fontId="9" fillId="0" borderId="56" xfId="0" applyFont="1" applyBorder="1" applyAlignment="1" applyProtection="1">
      <alignment horizontal="left" vertical="center" wrapText="1"/>
    </xf>
    <xf numFmtId="38" fontId="63" fillId="0" borderId="38" xfId="0" applyNumberFormat="1" applyFont="1" applyFill="1" applyBorder="1" applyAlignment="1" applyProtection="1">
      <alignment horizontal="right" vertical="center"/>
    </xf>
    <xf numFmtId="38" fontId="63" fillId="0" borderId="39" xfId="0" applyNumberFormat="1" applyFont="1" applyFill="1" applyBorder="1" applyAlignment="1" applyProtection="1">
      <alignment horizontal="right" vertical="center"/>
    </xf>
    <xf numFmtId="0" fontId="45" fillId="0" borderId="26" xfId="0" applyFont="1" applyFill="1" applyBorder="1" applyAlignment="1" applyProtection="1">
      <alignment horizontal="left" vertical="center" wrapText="1"/>
    </xf>
    <xf numFmtId="38" fontId="41" fillId="0" borderId="59" xfId="6" applyNumberFormat="1" applyFont="1" applyFill="1" applyBorder="1" applyAlignment="1" applyProtection="1">
      <alignment horizontal="right"/>
    </xf>
    <xf numFmtId="38" fontId="41" fillId="0" borderId="26" xfId="6" applyNumberFormat="1" applyFont="1" applyFill="1" applyBorder="1" applyAlignment="1" applyProtection="1">
      <alignment horizontal="right"/>
    </xf>
    <xf numFmtId="0" fontId="65" fillId="0" borderId="0" xfId="9" applyFont="1" applyFill="1" applyBorder="1" applyAlignment="1" applyProtection="1">
      <alignment horizontal="center" vertical="center" wrapText="1"/>
    </xf>
    <xf numFmtId="0" fontId="9" fillId="0" borderId="45" xfId="0" applyFont="1" applyBorder="1" applyAlignment="1" applyProtection="1">
      <alignment vertical="center" wrapText="1"/>
    </xf>
    <xf numFmtId="0" fontId="9" fillId="0" borderId="43" xfId="0" applyFont="1" applyBorder="1" applyAlignment="1" applyProtection="1">
      <alignment vertical="center" wrapText="1"/>
    </xf>
    <xf numFmtId="0" fontId="9" fillId="0" borderId="40" xfId="0" applyFont="1" applyBorder="1" applyAlignment="1" applyProtection="1">
      <alignment vertical="center" wrapText="1"/>
    </xf>
    <xf numFmtId="0" fontId="9" fillId="0" borderId="39" xfId="0" applyFont="1" applyBorder="1" applyAlignment="1" applyProtection="1">
      <alignment vertical="center" wrapText="1"/>
    </xf>
    <xf numFmtId="0" fontId="60" fillId="0" borderId="14" xfId="0" applyFont="1" applyFill="1" applyBorder="1" applyAlignment="1" applyProtection="1">
      <alignment vertical="center" wrapText="1" shrinkToFit="1"/>
    </xf>
    <xf numFmtId="38" fontId="58" fillId="0" borderId="14" xfId="6" applyFont="1" applyFill="1" applyBorder="1" applyAlignment="1" applyProtection="1">
      <alignment vertical="center" shrinkToFit="1"/>
      <protection locked="0"/>
    </xf>
    <xf numFmtId="0" fontId="56" fillId="0" borderId="14" xfId="0" applyFont="1" applyFill="1" applyBorder="1" applyAlignment="1" applyProtection="1">
      <alignment vertical="center"/>
    </xf>
    <xf numFmtId="38" fontId="59" fillId="0" borderId="47" xfId="6" applyFont="1" applyFill="1" applyBorder="1" applyAlignment="1" applyProtection="1">
      <alignment vertical="center" shrinkToFit="1"/>
    </xf>
    <xf numFmtId="0" fontId="56" fillId="0" borderId="14" xfId="0" applyFont="1" applyFill="1" applyBorder="1" applyAlignment="1" applyProtection="1">
      <alignment horizontal="right" vertical="center"/>
    </xf>
    <xf numFmtId="0" fontId="56" fillId="0" borderId="57" xfId="0" applyFont="1" applyFill="1" applyBorder="1" applyAlignment="1" applyProtection="1">
      <alignment horizontal="right" vertical="center"/>
    </xf>
    <xf numFmtId="38" fontId="59" fillId="0" borderId="68" xfId="6" applyFont="1" applyFill="1" applyBorder="1" applyAlignment="1" applyProtection="1">
      <alignment vertical="center" shrinkToFit="1"/>
    </xf>
    <xf numFmtId="38" fontId="59" fillId="0" borderId="84" xfId="6" applyFont="1" applyFill="1" applyBorder="1" applyAlignment="1" applyProtection="1">
      <alignment vertical="center" shrinkToFit="1"/>
    </xf>
    <xf numFmtId="0" fontId="41" fillId="0" borderId="27" xfId="0" applyFont="1" applyFill="1" applyBorder="1" applyAlignment="1" applyProtection="1">
      <alignment vertical="center" wrapText="1"/>
    </xf>
    <xf numFmtId="0" fontId="41" fillId="0" borderId="22" xfId="0" applyFont="1" applyFill="1" applyBorder="1" applyAlignment="1" applyProtection="1">
      <alignment vertical="center" wrapText="1"/>
    </xf>
    <xf numFmtId="0" fontId="41" fillId="0" borderId="22" xfId="0" applyFont="1" applyBorder="1" applyAlignment="1">
      <alignment vertical="center"/>
    </xf>
    <xf numFmtId="0" fontId="41" fillId="0" borderId="28" xfId="0" applyFont="1" applyBorder="1" applyAlignment="1">
      <alignment vertical="center"/>
    </xf>
    <xf numFmtId="0" fontId="41" fillId="0" borderId="2" xfId="0" applyFont="1" applyFill="1" applyBorder="1" applyAlignment="1" applyProtection="1">
      <alignment vertical="center"/>
    </xf>
    <xf numFmtId="0" fontId="41" fillId="0" borderId="4" xfId="0" applyFont="1" applyFill="1" applyBorder="1" applyAlignment="1" applyProtection="1">
      <alignment vertical="center"/>
    </xf>
    <xf numFmtId="0" fontId="41" fillId="0" borderId="4" xfId="0" applyFont="1" applyBorder="1" applyAlignment="1">
      <alignment vertical="center"/>
    </xf>
    <xf numFmtId="0" fontId="41" fillId="0" borderId="3" xfId="0" applyFont="1" applyBorder="1" applyAlignment="1">
      <alignment vertical="center"/>
    </xf>
    <xf numFmtId="38" fontId="41" fillId="0" borderId="40" xfId="0" applyNumberFormat="1" applyFont="1" applyFill="1" applyBorder="1" applyAlignment="1" applyProtection="1">
      <alignment horizontal="right" vertical="center"/>
      <protection locked="0"/>
    </xf>
    <xf numFmtId="38" fontId="41" fillId="0" borderId="39" xfId="0" applyNumberFormat="1" applyFont="1" applyFill="1" applyBorder="1" applyAlignment="1" applyProtection="1">
      <alignment horizontal="right" vertical="center"/>
      <protection locked="0"/>
    </xf>
    <xf numFmtId="38" fontId="41" fillId="0" borderId="45" xfId="0" applyNumberFormat="1" applyFont="1" applyFill="1" applyBorder="1" applyAlignment="1" applyProtection="1">
      <alignment horizontal="right" vertical="center"/>
    </xf>
    <xf numFmtId="38" fontId="41" fillId="0" borderId="43" xfId="0" applyNumberFormat="1" applyFont="1" applyFill="1" applyBorder="1" applyAlignment="1" applyProtection="1">
      <alignment horizontal="right" vertical="center"/>
    </xf>
    <xf numFmtId="38" fontId="41" fillId="0" borderId="85" xfId="0" applyNumberFormat="1" applyFont="1" applyFill="1" applyBorder="1" applyAlignment="1" applyProtection="1">
      <alignment horizontal="right" vertical="center"/>
    </xf>
    <xf numFmtId="38" fontId="41" fillId="0" borderId="86" xfId="0" applyNumberFormat="1" applyFont="1" applyFill="1" applyBorder="1" applyAlignment="1" applyProtection="1">
      <alignment horizontal="right" vertical="center"/>
    </xf>
    <xf numFmtId="0" fontId="41" fillId="0" borderId="38" xfId="0" applyFont="1" applyFill="1" applyBorder="1" applyAlignment="1" applyProtection="1">
      <alignment vertical="center" wrapText="1"/>
    </xf>
    <xf numFmtId="0" fontId="41" fillId="0" borderId="39" xfId="0" applyFont="1" applyFill="1" applyBorder="1" applyAlignment="1" applyProtection="1">
      <alignment vertical="center" wrapText="1"/>
    </xf>
    <xf numFmtId="0" fontId="44" fillId="0" borderId="33" xfId="0" applyFont="1" applyFill="1" applyBorder="1" applyAlignment="1" applyProtection="1">
      <alignment horizontal="left" vertical="center" shrinkToFit="1"/>
      <protection locked="0"/>
    </xf>
    <xf numFmtId="0" fontId="44" fillId="0" borderId="39" xfId="0" applyFont="1" applyFill="1" applyBorder="1" applyAlignment="1" applyProtection="1">
      <alignment horizontal="left" vertical="center" shrinkToFit="1"/>
      <protection locked="0"/>
    </xf>
    <xf numFmtId="0" fontId="44" fillId="0" borderId="56" xfId="0" applyFont="1" applyFill="1" applyBorder="1" applyAlignment="1" applyProtection="1">
      <alignment horizontal="left" vertical="center" shrinkToFit="1"/>
      <protection locked="0"/>
    </xf>
    <xf numFmtId="0" fontId="41" fillId="0" borderId="57" xfId="0" applyFont="1" applyFill="1" applyBorder="1" applyAlignment="1" applyProtection="1">
      <alignment vertical="center"/>
    </xf>
    <xf numFmtId="0" fontId="41" fillId="0" borderId="26" xfId="0" applyFont="1" applyFill="1" applyBorder="1" applyAlignment="1" applyProtection="1">
      <alignment vertical="center"/>
    </xf>
    <xf numFmtId="0" fontId="41" fillId="0" borderId="26" xfId="0" applyFont="1" applyBorder="1" applyAlignment="1">
      <alignment vertical="center"/>
    </xf>
    <xf numFmtId="0" fontId="41" fillId="0" borderId="16" xfId="0" applyFont="1" applyBorder="1" applyAlignment="1">
      <alignment vertical="center"/>
    </xf>
    <xf numFmtId="55" fontId="39" fillId="0" borderId="45" xfId="0" applyNumberFormat="1" applyFont="1" applyFill="1" applyBorder="1" applyAlignment="1" applyProtection="1">
      <alignment horizontal="center" vertical="center"/>
    </xf>
    <xf numFmtId="55" fontId="39" fillId="0" borderId="43" xfId="0" applyNumberFormat="1" applyFont="1" applyFill="1" applyBorder="1" applyAlignment="1" applyProtection="1">
      <alignment horizontal="center" vertical="center"/>
    </xf>
    <xf numFmtId="55" fontId="39" fillId="0" borderId="46" xfId="0" applyNumberFormat="1" applyFont="1" applyFill="1" applyBorder="1" applyAlignment="1" applyProtection="1">
      <alignment horizontal="center" vertical="center"/>
    </xf>
    <xf numFmtId="38" fontId="39" fillId="0" borderId="57" xfId="0" applyNumberFormat="1" applyFont="1" applyFill="1" applyBorder="1" applyAlignment="1" applyProtection="1">
      <alignment horizontal="center" vertical="center"/>
    </xf>
    <xf numFmtId="0" fontId="39" fillId="0" borderId="26" xfId="0" applyFont="1" applyFill="1" applyBorder="1" applyAlignment="1" applyProtection="1">
      <alignment horizontal="center" vertical="center"/>
    </xf>
    <xf numFmtId="38" fontId="39" fillId="0" borderId="5" xfId="0" applyNumberFormat="1" applyFont="1" applyBorder="1" applyAlignment="1" applyProtection="1">
      <alignment horizontal="right" vertical="center"/>
    </xf>
    <xf numFmtId="38" fontId="39" fillId="0" borderId="1" xfId="0" applyNumberFormat="1" applyFont="1" applyBorder="1" applyAlignment="1" applyProtection="1">
      <alignment horizontal="right" vertical="center"/>
    </xf>
    <xf numFmtId="38" fontId="39" fillId="0" borderId="2" xfId="6" applyFont="1" applyFill="1" applyBorder="1" applyAlignment="1" applyProtection="1">
      <alignment horizontal="right" vertical="center"/>
    </xf>
    <xf numFmtId="38" fontId="39" fillId="0" borderId="4" xfId="6" applyFont="1" applyFill="1" applyBorder="1" applyAlignment="1" applyProtection="1">
      <alignment horizontal="right" vertical="center"/>
    </xf>
    <xf numFmtId="0" fontId="39" fillId="0" borderId="22" xfId="0" applyFont="1" applyBorder="1" applyAlignment="1" applyProtection="1">
      <alignment horizontal="left" vertical="top" wrapText="1"/>
    </xf>
    <xf numFmtId="0" fontId="44" fillId="0" borderId="0" xfId="9" applyFont="1" applyFill="1" applyBorder="1" applyAlignment="1" applyProtection="1">
      <alignment horizontal="center" vertical="center"/>
    </xf>
    <xf numFmtId="0" fontId="44" fillId="0" borderId="64" xfId="0" applyFont="1" applyFill="1" applyBorder="1" applyAlignment="1" applyProtection="1">
      <alignment vertical="center"/>
    </xf>
    <xf numFmtId="0" fontId="41" fillId="0" borderId="43" xfId="0" applyFont="1" applyFill="1" applyBorder="1" applyAlignment="1">
      <alignment vertical="center"/>
    </xf>
    <xf numFmtId="0" fontId="41" fillId="0" borderId="44" xfId="0" applyFont="1" applyFill="1" applyBorder="1" applyAlignment="1">
      <alignment vertical="center"/>
    </xf>
    <xf numFmtId="0" fontId="44" fillId="0" borderId="45" xfId="9" applyFont="1" applyFill="1" applyBorder="1" applyAlignment="1" applyProtection="1">
      <alignment horizontal="center" vertical="center" shrinkToFit="1"/>
    </xf>
    <xf numFmtId="0" fontId="44" fillId="0" borderId="43" xfId="9" applyFont="1" applyFill="1" applyBorder="1" applyAlignment="1" applyProtection="1">
      <alignment horizontal="center" vertical="center" shrinkToFit="1"/>
    </xf>
    <xf numFmtId="0" fontId="44" fillId="0" borderId="46" xfId="9" applyFont="1" applyFill="1" applyBorder="1" applyAlignment="1" applyProtection="1">
      <alignment horizontal="center" vertical="center" shrinkToFit="1"/>
    </xf>
    <xf numFmtId="0" fontId="44" fillId="0" borderId="57" xfId="9" applyFont="1" applyFill="1" applyBorder="1" applyAlignment="1" applyProtection="1">
      <alignment horizontal="center" vertical="center" shrinkToFit="1"/>
    </xf>
    <xf numFmtId="0" fontId="44" fillId="0" borderId="26" xfId="9" applyFont="1" applyFill="1" applyBorder="1" applyAlignment="1" applyProtection="1">
      <alignment horizontal="center" vertical="center" shrinkToFit="1"/>
    </xf>
    <xf numFmtId="0" fontId="44" fillId="0" borderId="58" xfId="9" applyFont="1" applyFill="1" applyBorder="1" applyAlignment="1" applyProtection="1">
      <alignment horizontal="center" vertical="center" shrinkToFit="1"/>
    </xf>
    <xf numFmtId="0" fontId="41" fillId="0" borderId="0" xfId="0" applyFont="1" applyFill="1" applyBorder="1" applyAlignment="1" applyProtection="1">
      <alignment horizontal="center" vertical="center" shrinkToFit="1"/>
      <protection locked="0"/>
    </xf>
    <xf numFmtId="0" fontId="41" fillId="0" borderId="6" xfId="0" applyFont="1" applyFill="1" applyBorder="1" applyAlignment="1" applyProtection="1">
      <alignment horizontal="left" vertical="center" shrinkToFit="1"/>
      <protection locked="0"/>
    </xf>
    <xf numFmtId="0" fontId="41" fillId="0" borderId="0" xfId="0" applyFont="1" applyFill="1" applyBorder="1" applyAlignment="1" applyProtection="1">
      <alignment horizontal="left" vertical="center" shrinkToFit="1"/>
      <protection locked="0"/>
    </xf>
    <xf numFmtId="0" fontId="41" fillId="0" borderId="6" xfId="0" applyFont="1" applyFill="1" applyBorder="1" applyAlignment="1" applyProtection="1">
      <alignment horizontal="left" vertical="center"/>
      <protection locked="0"/>
    </xf>
    <xf numFmtId="0" fontId="41" fillId="0" borderId="0" xfId="0" applyFont="1" applyFill="1" applyBorder="1" applyAlignment="1" applyProtection="1">
      <alignment horizontal="left" vertical="center"/>
      <protection locked="0"/>
    </xf>
    <xf numFmtId="0" fontId="44" fillId="0" borderId="59" xfId="0" applyFont="1" applyFill="1" applyBorder="1" applyAlignment="1" applyProtection="1">
      <alignment horizontal="center" vertical="center"/>
    </xf>
    <xf numFmtId="0" fontId="44" fillId="0" borderId="26" xfId="0" applyFont="1" applyFill="1" applyBorder="1" applyAlignment="1" applyProtection="1">
      <alignment horizontal="center" vertical="center"/>
    </xf>
    <xf numFmtId="0" fontId="41" fillId="0" borderId="26" xfId="0" applyFont="1" applyFill="1" applyBorder="1" applyAlignment="1" applyProtection="1">
      <alignment horizontal="center" vertical="center"/>
    </xf>
    <xf numFmtId="0" fontId="41" fillId="0" borderId="16" xfId="0" applyFont="1" applyFill="1" applyBorder="1" applyAlignment="1" applyProtection="1">
      <alignment horizontal="center" vertical="center"/>
    </xf>
    <xf numFmtId="0" fontId="41" fillId="0" borderId="4" xfId="0" applyFont="1" applyFill="1" applyBorder="1" applyAlignment="1" applyProtection="1">
      <alignment horizontal="left" vertical="center"/>
      <protection locked="0"/>
    </xf>
    <xf numFmtId="0" fontId="41" fillId="0" borderId="11" xfId="0" applyFont="1" applyFill="1" applyBorder="1" applyAlignment="1" applyProtection="1">
      <alignment horizontal="left" vertical="center"/>
      <protection locked="0"/>
    </xf>
    <xf numFmtId="0" fontId="44" fillId="0" borderId="29"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41" fillId="0" borderId="0" xfId="0" applyFont="1" applyFill="1" applyBorder="1" applyAlignment="1" applyProtection="1">
      <alignment vertical="center" wrapText="1"/>
    </xf>
    <xf numFmtId="0" fontId="41" fillId="0" borderId="29" xfId="0" applyFont="1" applyFill="1" applyBorder="1" applyAlignment="1" applyProtection="1">
      <alignment vertical="center" wrapText="1"/>
    </xf>
    <xf numFmtId="0" fontId="41" fillId="0" borderId="42" xfId="0" applyFont="1" applyFill="1" applyBorder="1" applyAlignment="1" applyProtection="1">
      <alignment vertical="center" wrapText="1"/>
    </xf>
    <xf numFmtId="0" fontId="41" fillId="0" borderId="1" xfId="0" applyFont="1" applyFill="1" applyBorder="1" applyAlignment="1" applyProtection="1">
      <alignment vertical="center" wrapText="1"/>
    </xf>
    <xf numFmtId="0" fontId="41" fillId="0" borderId="5" xfId="0" applyFont="1" applyFill="1" applyBorder="1" applyAlignment="1" applyProtection="1">
      <alignment horizontal="center" vertical="center" shrinkToFit="1"/>
      <protection locked="0"/>
    </xf>
    <xf numFmtId="0" fontId="41" fillId="0" borderId="1" xfId="0" applyFont="1" applyFill="1" applyBorder="1" applyAlignment="1" applyProtection="1">
      <alignment horizontal="center" vertical="center" shrinkToFit="1"/>
      <protection locked="0"/>
    </xf>
    <xf numFmtId="0" fontId="44" fillId="0" borderId="29" xfId="0" applyFont="1" applyFill="1" applyBorder="1" applyAlignment="1" applyProtection="1">
      <alignment vertical="center"/>
    </xf>
    <xf numFmtId="0" fontId="41" fillId="0" borderId="29" xfId="0" applyFont="1" applyFill="1" applyBorder="1" applyAlignment="1" applyProtection="1">
      <alignment vertical="center"/>
    </xf>
    <xf numFmtId="0" fontId="44" fillId="0" borderId="59" xfId="0" applyFont="1" applyFill="1" applyBorder="1" applyAlignment="1" applyProtection="1">
      <alignment vertical="center"/>
    </xf>
    <xf numFmtId="0" fontId="44" fillId="0" borderId="26" xfId="0" applyFont="1" applyFill="1" applyBorder="1" applyAlignment="1" applyProtection="1">
      <alignment vertical="center"/>
    </xf>
    <xf numFmtId="0" fontId="41" fillId="0" borderId="26" xfId="0" applyFont="1" applyFill="1" applyBorder="1" applyAlignment="1">
      <alignment vertical="center"/>
    </xf>
    <xf numFmtId="0" fontId="41" fillId="0" borderId="16" xfId="0" applyFont="1" applyFill="1" applyBorder="1" applyAlignment="1">
      <alignment vertical="center"/>
    </xf>
    <xf numFmtId="0" fontId="41" fillId="0" borderId="59" xfId="0" applyFont="1" applyFill="1" applyBorder="1" applyAlignment="1" applyProtection="1">
      <alignment vertical="center"/>
    </xf>
    <xf numFmtId="3" fontId="44" fillId="0" borderId="57" xfId="0" applyNumberFormat="1" applyFont="1" applyFill="1" applyBorder="1" applyAlignment="1" applyProtection="1">
      <alignment horizontal="center" vertical="center"/>
    </xf>
    <xf numFmtId="0" fontId="44" fillId="0" borderId="58" xfId="0" applyFont="1" applyFill="1" applyBorder="1" applyAlignment="1" applyProtection="1">
      <alignment horizontal="center" vertical="center"/>
    </xf>
    <xf numFmtId="3" fontId="41" fillId="0" borderId="57" xfId="0" applyNumberFormat="1" applyFont="1" applyFill="1" applyBorder="1" applyAlignment="1" applyProtection="1">
      <alignment horizontal="center" vertical="center"/>
    </xf>
    <xf numFmtId="3" fontId="41" fillId="0" borderId="26" xfId="0" applyNumberFormat="1" applyFont="1" applyFill="1" applyBorder="1" applyAlignment="1" applyProtection="1">
      <alignment horizontal="center" vertical="center"/>
    </xf>
    <xf numFmtId="3" fontId="41" fillId="0" borderId="16" xfId="0" applyNumberFormat="1" applyFont="1" applyFill="1" applyBorder="1" applyAlignment="1" applyProtection="1">
      <alignment horizontal="center" vertical="center"/>
    </xf>
    <xf numFmtId="0" fontId="44" fillId="0" borderId="112" xfId="9" applyFont="1" applyFill="1" applyBorder="1" applyAlignment="1" applyProtection="1">
      <alignment horizontal="center" vertical="center" shrinkToFit="1"/>
    </xf>
    <xf numFmtId="0" fontId="44" fillId="0" borderId="82" xfId="9" applyFont="1" applyFill="1" applyBorder="1" applyAlignment="1" applyProtection="1">
      <alignment horizontal="center" vertical="center" shrinkToFit="1"/>
    </xf>
    <xf numFmtId="0" fontId="44" fillId="0" borderId="83" xfId="9" applyFont="1" applyFill="1" applyBorder="1" applyAlignment="1" applyProtection="1">
      <alignment horizontal="center" vertical="center" shrinkToFit="1"/>
    </xf>
    <xf numFmtId="0" fontId="44" fillId="0" borderId="60" xfId="9" applyFont="1" applyFill="1" applyBorder="1" applyAlignment="1" applyProtection="1">
      <alignment horizontal="left" vertical="center"/>
    </xf>
    <xf numFmtId="0" fontId="44" fillId="0" borderId="4" xfId="9" applyFont="1" applyFill="1" applyBorder="1" applyAlignment="1" applyProtection="1">
      <alignment horizontal="left" vertical="center"/>
    </xf>
    <xf numFmtId="0" fontId="44" fillId="0" borderId="3" xfId="9" applyFont="1" applyFill="1" applyBorder="1" applyAlignment="1" applyProtection="1">
      <alignment horizontal="left" vertical="center"/>
    </xf>
    <xf numFmtId="0" fontId="44" fillId="0" borderId="30" xfId="9" applyFont="1" applyFill="1" applyBorder="1" applyAlignment="1" applyProtection="1">
      <alignment horizontal="left" vertical="center"/>
    </xf>
    <xf numFmtId="0" fontId="44" fillId="0" borderId="15" xfId="9" applyFont="1" applyFill="1" applyBorder="1" applyAlignment="1" applyProtection="1">
      <alignment horizontal="left" vertical="center"/>
    </xf>
    <xf numFmtId="0" fontId="44" fillId="0" borderId="31" xfId="9" applyFont="1" applyFill="1" applyBorder="1" applyAlignment="1" applyProtection="1">
      <alignment horizontal="left" vertical="center"/>
    </xf>
    <xf numFmtId="0" fontId="44" fillId="0" borderId="81" xfId="9" applyFont="1" applyFill="1" applyBorder="1" applyAlignment="1" applyProtection="1">
      <alignment horizontal="center" vertical="center" shrinkToFit="1"/>
    </xf>
    <xf numFmtId="0" fontId="44" fillId="0" borderId="101" xfId="9" applyFont="1" applyFill="1" applyBorder="1" applyAlignment="1" applyProtection="1">
      <alignment horizontal="center" vertical="center" shrinkToFit="1"/>
    </xf>
    <xf numFmtId="3" fontId="41" fillId="0" borderId="57" xfId="0" applyNumberFormat="1" applyFont="1" applyFill="1" applyBorder="1" applyAlignment="1" applyProtection="1">
      <alignment horizontal="center"/>
      <protection locked="0"/>
    </xf>
    <xf numFmtId="3" fontId="41" fillId="0" borderId="26" xfId="0" applyNumberFormat="1" applyFont="1" applyFill="1" applyBorder="1" applyAlignment="1" applyProtection="1">
      <alignment horizontal="center"/>
      <protection locked="0"/>
    </xf>
    <xf numFmtId="0" fontId="41" fillId="0" borderId="26" xfId="0" applyFont="1" applyFill="1" applyBorder="1" applyAlignment="1" applyProtection="1">
      <alignment horizontal="center" vertical="center"/>
      <protection locked="0"/>
    </xf>
    <xf numFmtId="3" fontId="41" fillId="0" borderId="45" xfId="0" applyNumberFormat="1" applyFont="1" applyFill="1" applyBorder="1" applyAlignment="1" applyProtection="1">
      <alignment horizontal="right"/>
      <protection locked="0"/>
    </xf>
    <xf numFmtId="3" fontId="41" fillId="0" borderId="43" xfId="0" applyNumberFormat="1" applyFont="1" applyFill="1" applyBorder="1" applyAlignment="1" applyProtection="1">
      <alignment horizontal="right"/>
      <protection locked="0"/>
    </xf>
    <xf numFmtId="0" fontId="44" fillId="0" borderId="59" xfId="0" applyFont="1" applyFill="1" applyBorder="1" applyAlignment="1" applyProtection="1">
      <alignment vertical="center" wrapText="1"/>
    </xf>
    <xf numFmtId="0" fontId="44" fillId="0" borderId="26" xfId="0" applyFont="1" applyFill="1" applyBorder="1" applyAlignment="1" applyProtection="1">
      <alignment vertical="center" wrapText="1"/>
    </xf>
    <xf numFmtId="0" fontId="41" fillId="0" borderId="26" xfId="0" applyFont="1" applyFill="1" applyBorder="1" applyAlignment="1" applyProtection="1">
      <alignment vertical="center" wrapText="1"/>
    </xf>
    <xf numFmtId="0" fontId="41" fillId="0" borderId="26" xfId="0" applyFont="1" applyFill="1" applyBorder="1" applyAlignment="1">
      <alignment vertical="center" wrapText="1"/>
    </xf>
    <xf numFmtId="0" fontId="41" fillId="0" borderId="16" xfId="0" applyFont="1" applyFill="1" applyBorder="1" applyAlignment="1">
      <alignment vertical="center" wrapText="1"/>
    </xf>
    <xf numFmtId="3" fontId="41" fillId="0" borderId="57" xfId="0" applyNumberFormat="1" applyFont="1" applyFill="1" applyBorder="1" applyAlignment="1" applyProtection="1">
      <alignment horizontal="right"/>
      <protection locked="0"/>
    </xf>
    <xf numFmtId="3" fontId="41" fillId="0" borderId="26" xfId="0" applyNumberFormat="1" applyFont="1" applyFill="1" applyBorder="1" applyAlignment="1" applyProtection="1">
      <alignment horizontal="right"/>
      <protection locked="0"/>
    </xf>
    <xf numFmtId="0" fontId="41" fillId="0" borderId="53" xfId="0" applyFont="1" applyFill="1" applyBorder="1" applyAlignment="1" applyProtection="1">
      <alignment horizontal="center" vertical="center"/>
    </xf>
    <xf numFmtId="0" fontId="41" fillId="0" borderId="54" xfId="0" applyFont="1" applyFill="1" applyBorder="1" applyAlignment="1" applyProtection="1">
      <alignment horizontal="center" vertical="center"/>
    </xf>
    <xf numFmtId="0" fontId="44" fillId="0" borderId="60" xfId="0" applyFont="1" applyFill="1" applyBorder="1" applyAlignment="1" applyProtection="1">
      <alignment horizontal="left" vertical="center" wrapText="1"/>
    </xf>
    <xf numFmtId="0" fontId="41" fillId="0" borderId="42" xfId="0" applyFont="1" applyBorder="1" applyAlignment="1">
      <alignment vertical="center"/>
    </xf>
    <xf numFmtId="0" fontId="41" fillId="0" borderId="1" xfId="0" applyFont="1" applyBorder="1" applyAlignment="1">
      <alignment vertical="center"/>
    </xf>
    <xf numFmtId="3" fontId="44" fillId="0" borderId="59" xfId="0" applyNumberFormat="1" applyFont="1" applyFill="1" applyBorder="1" applyAlignment="1" applyProtection="1">
      <alignment horizontal="center" vertical="center"/>
    </xf>
    <xf numFmtId="0" fontId="41" fillId="0" borderId="58" xfId="0" applyFont="1" applyBorder="1" applyAlignment="1">
      <alignment vertical="center"/>
    </xf>
    <xf numFmtId="3" fontId="41" fillId="0" borderId="59" xfId="0" applyNumberFormat="1" applyFont="1" applyFill="1" applyBorder="1" applyAlignment="1" applyProtection="1">
      <alignment horizontal="center" vertical="center"/>
      <protection locked="0"/>
    </xf>
    <xf numFmtId="0" fontId="41" fillId="0" borderId="26" xfId="0" applyFont="1" applyFill="1" applyBorder="1" applyAlignment="1" applyProtection="1">
      <alignment vertical="center"/>
      <protection locked="0"/>
    </xf>
    <xf numFmtId="0" fontId="41" fillId="0" borderId="16" xfId="0" applyFont="1" applyFill="1" applyBorder="1" applyAlignment="1" applyProtection="1">
      <alignment vertical="center"/>
      <protection locked="0"/>
    </xf>
    <xf numFmtId="0" fontId="41" fillId="0" borderId="26" xfId="0" applyFont="1" applyFill="1" applyBorder="1" applyAlignment="1">
      <alignment horizontal="center" vertical="center"/>
    </xf>
    <xf numFmtId="0" fontId="44" fillId="0" borderId="57" xfId="9" applyFont="1" applyFill="1" applyBorder="1" applyAlignment="1" applyProtection="1">
      <alignment horizontal="center" vertical="center"/>
    </xf>
    <xf numFmtId="0" fontId="44" fillId="0" borderId="26" xfId="9" applyFont="1" applyFill="1" applyBorder="1" applyAlignment="1" applyProtection="1">
      <alignment horizontal="center" vertical="center"/>
    </xf>
    <xf numFmtId="0" fontId="45" fillId="0" borderId="64" xfId="0" applyFont="1" applyFill="1" applyBorder="1" applyAlignment="1" applyProtection="1">
      <alignment vertical="top" wrapText="1"/>
    </xf>
    <xf numFmtId="0" fontId="45" fillId="0" borderId="43" xfId="0" applyFont="1" applyFill="1" applyBorder="1" applyAlignment="1" applyProtection="1">
      <alignment vertical="top" wrapText="1"/>
    </xf>
    <xf numFmtId="0" fontId="45" fillId="0" borderId="43" xfId="0" applyFont="1" applyBorder="1" applyAlignment="1">
      <alignment vertical="center"/>
    </xf>
    <xf numFmtId="38" fontId="41" fillId="0" borderId="64" xfId="6" applyNumberFormat="1" applyFont="1" applyFill="1" applyBorder="1" applyAlignment="1" applyProtection="1"/>
    <xf numFmtId="38" fontId="41" fillId="0" borderId="57" xfId="0" applyNumberFormat="1" applyFont="1" applyFill="1" applyBorder="1" applyAlignment="1" applyProtection="1">
      <alignment horizontal="right" vertical="center"/>
    </xf>
    <xf numFmtId="38" fontId="41" fillId="0" borderId="26" xfId="0" applyNumberFormat="1" applyFont="1" applyFill="1" applyBorder="1" applyAlignment="1" applyProtection="1">
      <alignment horizontal="right" vertical="center"/>
    </xf>
    <xf numFmtId="0" fontId="41" fillId="0" borderId="57" xfId="0" applyFont="1" applyFill="1" applyBorder="1" applyAlignment="1" applyProtection="1">
      <alignment vertical="center" wrapText="1"/>
    </xf>
    <xf numFmtId="0" fontId="45" fillId="0" borderId="57" xfId="0" applyFont="1" applyFill="1" applyBorder="1" applyAlignment="1" applyProtection="1">
      <alignment vertical="center" wrapText="1"/>
    </xf>
    <xf numFmtId="0" fontId="45" fillId="0" borderId="26" xfId="0" applyFont="1" applyFill="1" applyBorder="1" applyAlignment="1" applyProtection="1">
      <alignment vertical="center" wrapText="1"/>
    </xf>
    <xf numFmtId="0" fontId="45" fillId="0" borderId="26" xfId="0" applyFont="1" applyBorder="1" applyAlignment="1">
      <alignment vertical="center"/>
    </xf>
    <xf numFmtId="0" fontId="45" fillId="0" borderId="16" xfId="0" applyFont="1" applyBorder="1" applyAlignment="1">
      <alignment vertical="center"/>
    </xf>
    <xf numFmtId="0" fontId="41" fillId="0" borderId="40" xfId="0" applyFont="1" applyFill="1" applyBorder="1" applyAlignment="1" applyProtection="1">
      <alignment vertical="center"/>
    </xf>
    <xf numFmtId="0" fontId="41" fillId="0" borderId="39" xfId="0" applyFont="1" applyBorder="1" applyAlignment="1">
      <alignment vertical="center"/>
    </xf>
    <xf numFmtId="0" fontId="41" fillId="0" borderId="115" xfId="0" applyFont="1" applyBorder="1" applyAlignment="1">
      <alignment vertical="center"/>
    </xf>
    <xf numFmtId="38" fontId="63" fillId="0" borderId="59" xfId="0" applyNumberFormat="1" applyFont="1" applyFill="1" applyBorder="1" applyAlignment="1" applyProtection="1">
      <alignment horizontal="right" vertical="center"/>
    </xf>
    <xf numFmtId="38" fontId="63" fillId="0" borderId="26" xfId="0" applyNumberFormat="1" applyFont="1" applyFill="1" applyBorder="1" applyAlignment="1" applyProtection="1">
      <alignment horizontal="right" vertical="center"/>
    </xf>
    <xf numFmtId="0" fontId="44" fillId="0" borderId="1" xfId="9" applyFont="1" applyFill="1" applyBorder="1" applyAlignment="1" applyProtection="1">
      <alignment horizontal="distributed" vertical="center"/>
    </xf>
    <xf numFmtId="0" fontId="44" fillId="0" borderId="1" xfId="9" applyFont="1" applyFill="1" applyBorder="1" applyAlignment="1" applyProtection="1">
      <alignment horizontal="center" vertical="center" shrinkToFit="1"/>
      <protection locked="0"/>
    </xf>
    <xf numFmtId="0" fontId="44" fillId="0" borderId="26" xfId="9" applyFont="1" applyFill="1" applyBorder="1" applyAlignment="1" applyProtection="1">
      <alignment horizontal="distributed" vertical="center"/>
    </xf>
    <xf numFmtId="0" fontId="44" fillId="0" borderId="26" xfId="9" applyFont="1" applyFill="1" applyBorder="1" applyAlignment="1" applyProtection="1">
      <alignment horizontal="center" vertical="center" shrinkToFit="1"/>
      <protection locked="0"/>
    </xf>
    <xf numFmtId="0" fontId="41" fillId="0" borderId="36" xfId="0" applyFont="1" applyFill="1" applyBorder="1" applyAlignment="1" applyProtection="1">
      <alignment horizontal="center" vertical="center"/>
    </xf>
    <xf numFmtId="0" fontId="44" fillId="0" borderId="60" xfId="0" applyFont="1" applyFill="1" applyBorder="1" applyAlignment="1" applyProtection="1">
      <alignment vertical="center"/>
    </xf>
    <xf numFmtId="0" fontId="44" fillId="0" borderId="4" xfId="0" applyFont="1" applyFill="1" applyBorder="1" applyAlignment="1" applyProtection="1">
      <alignment vertical="center"/>
    </xf>
    <xf numFmtId="0" fontId="44" fillId="0" borderId="0" xfId="0" applyFont="1" applyFill="1" applyBorder="1" applyAlignment="1" applyProtection="1">
      <alignment vertical="center"/>
    </xf>
    <xf numFmtId="0" fontId="41" fillId="0" borderId="0" xfId="0" applyFont="1" applyBorder="1" applyAlignment="1">
      <alignment vertical="center"/>
    </xf>
    <xf numFmtId="0" fontId="44" fillId="0" borderId="42" xfId="0" applyFont="1" applyFill="1" applyBorder="1" applyAlignment="1" applyProtection="1">
      <alignment vertical="center"/>
    </xf>
    <xf numFmtId="0" fontId="44" fillId="0" borderId="1" xfId="0" applyFont="1" applyFill="1" applyBorder="1" applyAlignment="1" applyProtection="1">
      <alignment vertical="center"/>
    </xf>
    <xf numFmtId="0" fontId="41" fillId="0" borderId="37" xfId="0" applyFont="1" applyFill="1" applyBorder="1" applyAlignment="1" applyProtection="1">
      <alignment horizontal="center" vertical="center"/>
    </xf>
    <xf numFmtId="0" fontId="41" fillId="0" borderId="60" xfId="0" applyFont="1" applyFill="1" applyBorder="1" applyAlignment="1" applyProtection="1">
      <alignment horizontal="left" vertical="center" wrapText="1"/>
    </xf>
    <xf numFmtId="0" fontId="41" fillId="0" borderId="4" xfId="0" applyFont="1" applyFill="1" applyBorder="1" applyAlignment="1" applyProtection="1">
      <alignment horizontal="left" vertical="center" wrapText="1"/>
    </xf>
    <xf numFmtId="0" fontId="41" fillId="0" borderId="29" xfId="0" applyFont="1" applyFill="1" applyBorder="1" applyAlignment="1" applyProtection="1">
      <alignment horizontal="left" vertical="center" wrapText="1"/>
    </xf>
    <xf numFmtId="0" fontId="41" fillId="0" borderId="0" xfId="0" applyFont="1" applyFill="1" applyBorder="1" applyAlignment="1" applyProtection="1">
      <alignment horizontal="left" vertical="center" wrapText="1"/>
    </xf>
    <xf numFmtId="0" fontId="41" fillId="0" borderId="30" xfId="0" applyFont="1" applyFill="1" applyBorder="1" applyAlignment="1" applyProtection="1">
      <alignment horizontal="left" vertical="center" wrapText="1"/>
    </xf>
    <xf numFmtId="0" fontId="41" fillId="0" borderId="15" xfId="0" applyFont="1" applyFill="1" applyBorder="1" applyAlignment="1" applyProtection="1">
      <alignment horizontal="left" vertical="center" wrapText="1"/>
    </xf>
    <xf numFmtId="0" fontId="41" fillId="0" borderId="15" xfId="0" applyFont="1" applyBorder="1" applyAlignment="1">
      <alignment vertical="center"/>
    </xf>
    <xf numFmtId="0" fontId="44" fillId="0" borderId="0" xfId="9" applyFont="1" applyFill="1" applyBorder="1" applyAlignment="1" applyProtection="1">
      <alignment horizontal="center" vertical="center" shrinkToFit="1"/>
      <protection locked="0"/>
    </xf>
    <xf numFmtId="0" fontId="41" fillId="0" borderId="2" xfId="0" applyFont="1" applyFill="1" applyBorder="1" applyAlignment="1" applyProtection="1">
      <alignment horizontal="left" vertical="center"/>
      <protection locked="0"/>
    </xf>
    <xf numFmtId="0" fontId="44" fillId="0" borderId="60" xfId="0" applyFont="1" applyFill="1" applyBorder="1" applyAlignment="1" applyProtection="1">
      <alignment horizontal="left" vertical="center"/>
      <protection locked="0"/>
    </xf>
    <xf numFmtId="0" fontId="44" fillId="0" borderId="4" xfId="0" applyFont="1" applyFill="1" applyBorder="1" applyAlignment="1" applyProtection="1">
      <alignment horizontal="left" vertical="center"/>
      <protection locked="0"/>
    </xf>
    <xf numFmtId="0" fontId="44" fillId="0" borderId="11" xfId="0" applyFont="1" applyFill="1" applyBorder="1" applyAlignment="1" applyProtection="1">
      <alignment horizontal="left" vertical="center"/>
      <protection locked="0"/>
    </xf>
    <xf numFmtId="0" fontId="44" fillId="0" borderId="29" xfId="0" applyFont="1" applyFill="1" applyBorder="1" applyAlignment="1" applyProtection="1">
      <alignment horizontal="left" vertical="center"/>
      <protection locked="0"/>
    </xf>
    <xf numFmtId="0" fontId="44" fillId="0" borderId="0" xfId="0" applyFont="1" applyFill="1" applyBorder="1" applyAlignment="1" applyProtection="1">
      <alignment horizontal="left" vertical="center"/>
      <protection locked="0"/>
    </xf>
    <xf numFmtId="0" fontId="44" fillId="0" borderId="7" xfId="0" applyFont="1" applyFill="1" applyBorder="1" applyAlignment="1" applyProtection="1">
      <alignment horizontal="left" vertical="center"/>
      <protection locked="0"/>
    </xf>
    <xf numFmtId="0" fontId="44" fillId="0" borderId="30" xfId="0" applyFont="1" applyFill="1" applyBorder="1" applyAlignment="1" applyProtection="1">
      <alignment horizontal="left" vertical="center"/>
      <protection locked="0"/>
    </xf>
    <xf numFmtId="0" fontId="44" fillId="0" borderId="15" xfId="0" applyFont="1" applyFill="1" applyBorder="1" applyAlignment="1" applyProtection="1">
      <alignment horizontal="left" vertical="center"/>
      <protection locked="0"/>
    </xf>
    <xf numFmtId="0" fontId="44" fillId="0" borderId="18" xfId="0" applyFont="1" applyFill="1" applyBorder="1" applyAlignment="1" applyProtection="1">
      <alignment horizontal="left" vertical="center"/>
      <protection locked="0"/>
    </xf>
    <xf numFmtId="0" fontId="41" fillId="0" borderId="5" xfId="0" applyFont="1" applyFill="1" applyBorder="1" applyAlignment="1" applyProtection="1">
      <alignment horizontal="left" vertical="center"/>
      <protection locked="0"/>
    </xf>
    <xf numFmtId="0" fontId="41" fillId="0" borderId="1" xfId="0" applyFont="1" applyFill="1" applyBorder="1" applyAlignment="1" applyProtection="1">
      <alignment horizontal="left" vertical="center"/>
      <protection locked="0"/>
    </xf>
    <xf numFmtId="0" fontId="9" fillId="0" borderId="40" xfId="9" applyFont="1" applyBorder="1" applyAlignment="1" applyProtection="1">
      <alignment vertical="center" wrapText="1"/>
    </xf>
    <xf numFmtId="0" fontId="9" fillId="0" borderId="39" xfId="9" applyFont="1" applyBorder="1" applyAlignment="1" applyProtection="1">
      <alignment vertical="center" wrapText="1"/>
    </xf>
    <xf numFmtId="0" fontId="9" fillId="0" borderId="56" xfId="9" applyFont="1" applyBorder="1" applyAlignment="1" applyProtection="1">
      <alignment vertical="center" wrapText="1"/>
    </xf>
    <xf numFmtId="0" fontId="39" fillId="0" borderId="0" xfId="0" applyFont="1" applyBorder="1" applyAlignment="1" applyProtection="1">
      <alignment vertical="top" wrapText="1"/>
    </xf>
    <xf numFmtId="0" fontId="49" fillId="0" borderId="48" xfId="10" applyFont="1" applyFill="1" applyBorder="1" applyAlignment="1" applyProtection="1">
      <alignment vertical="center" shrinkToFit="1"/>
      <protection locked="0"/>
    </xf>
    <xf numFmtId="177" fontId="52" fillId="0" borderId="26" xfId="10" applyNumberFormat="1" applyFont="1" applyFill="1" applyBorder="1" applyAlignment="1" applyProtection="1">
      <alignment vertical="center" shrinkToFit="1"/>
      <protection locked="0"/>
    </xf>
    <xf numFmtId="177" fontId="52" fillId="0" borderId="58" xfId="10" applyNumberFormat="1" applyFont="1" applyFill="1" applyBorder="1" applyAlignment="1" applyProtection="1">
      <alignment vertical="center" shrinkToFit="1"/>
      <protection locked="0"/>
    </xf>
    <xf numFmtId="0" fontId="49" fillId="0" borderId="62" xfId="10" applyFont="1" applyFill="1" applyBorder="1" applyAlignment="1" applyProtection="1">
      <alignment horizontal="center" vertical="center" shrinkToFit="1"/>
    </xf>
    <xf numFmtId="0" fontId="49" fillId="0" borderId="23" xfId="10" applyFont="1" applyFill="1" applyBorder="1" applyAlignment="1" applyProtection="1">
      <alignment horizontal="center" vertical="center" shrinkToFit="1"/>
    </xf>
    <xf numFmtId="178" fontId="45" fillId="0" borderId="87" xfId="12" applyNumberFormat="1" applyFont="1" applyFill="1" applyBorder="1" applyAlignment="1" applyProtection="1">
      <alignment horizontal="center"/>
    </xf>
    <xf numFmtId="178" fontId="45" fillId="0" borderId="88" xfId="12" applyNumberFormat="1" applyFont="1" applyFill="1" applyBorder="1" applyAlignment="1" applyProtection="1">
      <alignment horizontal="center"/>
    </xf>
    <xf numFmtId="178" fontId="45" fillId="0" borderId="89" xfId="12" applyNumberFormat="1" applyFont="1" applyFill="1" applyBorder="1" applyAlignment="1" applyProtection="1">
      <alignment horizontal="center"/>
    </xf>
    <xf numFmtId="177" fontId="49" fillId="0" borderId="43" xfId="10" applyNumberFormat="1" applyFont="1" applyFill="1" applyBorder="1" applyAlignment="1" applyProtection="1">
      <alignment vertical="center" shrinkToFit="1"/>
      <protection locked="0"/>
    </xf>
    <xf numFmtId="177" fontId="49" fillId="0" borderId="46" xfId="10" applyNumberFormat="1" applyFont="1" applyFill="1" applyBorder="1" applyAlignment="1" applyProtection="1">
      <alignment vertical="center" shrinkToFit="1"/>
      <protection locked="0"/>
    </xf>
    <xf numFmtId="177" fontId="49" fillId="0" borderId="26" xfId="10" applyNumberFormat="1" applyFont="1" applyFill="1" applyBorder="1" applyAlignment="1" applyProtection="1">
      <alignment vertical="center" shrinkToFit="1"/>
      <protection locked="0"/>
    </xf>
    <xf numFmtId="177" fontId="49" fillId="0" borderId="58" xfId="10" applyNumberFormat="1" applyFont="1" applyFill="1" applyBorder="1" applyAlignment="1" applyProtection="1">
      <alignment vertical="center" shrinkToFit="1"/>
      <protection locked="0"/>
    </xf>
    <xf numFmtId="177" fontId="52" fillId="0" borderId="26" xfId="10" applyNumberFormat="1" applyFont="1" applyFill="1" applyBorder="1" applyAlignment="1" applyProtection="1">
      <alignment vertical="center" wrapText="1" shrinkToFit="1"/>
      <protection locked="0"/>
    </xf>
    <xf numFmtId="177" fontId="52" fillId="0" borderId="4" xfId="10" applyNumberFormat="1" applyFont="1" applyFill="1" applyBorder="1" applyAlignment="1" applyProtection="1">
      <alignment vertical="center" shrinkToFit="1"/>
      <protection locked="0"/>
    </xf>
    <xf numFmtId="177" fontId="52" fillId="0" borderId="11" xfId="10" applyNumberFormat="1" applyFont="1" applyFill="1" applyBorder="1" applyAlignment="1" applyProtection="1">
      <alignment vertical="center" shrinkToFit="1"/>
      <protection locked="0"/>
    </xf>
    <xf numFmtId="0" fontId="49" fillId="0" borderId="61" xfId="10" applyFont="1" applyFill="1" applyBorder="1" applyAlignment="1" applyProtection="1">
      <alignment horizontal="center" vertical="center"/>
    </xf>
    <xf numFmtId="0" fontId="49" fillId="0" borderId="69" xfId="10" applyFont="1" applyFill="1" applyBorder="1" applyAlignment="1" applyProtection="1">
      <alignment horizontal="center" vertical="center"/>
    </xf>
    <xf numFmtId="0" fontId="49" fillId="0" borderId="71" xfId="10" applyFont="1" applyFill="1" applyBorder="1" applyAlignment="1" applyProtection="1">
      <alignment horizontal="center" vertical="center"/>
    </xf>
    <xf numFmtId="0" fontId="49" fillId="0" borderId="32" xfId="10" applyFont="1" applyFill="1" applyBorder="1" applyAlignment="1" applyProtection="1">
      <alignment horizontal="center" vertical="center" wrapText="1"/>
    </xf>
    <xf numFmtId="0" fontId="49" fillId="0" borderId="22" xfId="10" applyFont="1" applyFill="1" applyBorder="1" applyAlignment="1" applyProtection="1">
      <alignment horizontal="center" vertical="center" wrapText="1"/>
    </xf>
    <xf numFmtId="0" fontId="49" fillId="0" borderId="28" xfId="10" applyFont="1" applyFill="1" applyBorder="1" applyAlignment="1" applyProtection="1">
      <alignment horizontal="center" vertical="center" wrapText="1"/>
    </xf>
    <xf numFmtId="0" fontId="49" fillId="0" borderId="6" xfId="10" applyFont="1" applyFill="1" applyBorder="1" applyAlignment="1" applyProtection="1">
      <alignment horizontal="center" vertical="center" wrapText="1"/>
    </xf>
    <xf numFmtId="0" fontId="49" fillId="0" borderId="0" xfId="10" applyFont="1" applyFill="1" applyBorder="1" applyAlignment="1" applyProtection="1">
      <alignment horizontal="center" vertical="center" wrapText="1"/>
    </xf>
    <xf numFmtId="0" fontId="49" fillId="0" borderId="9" xfId="10" applyFont="1" applyFill="1" applyBorder="1" applyAlignment="1" applyProtection="1">
      <alignment horizontal="center" vertical="center" wrapText="1"/>
    </xf>
    <xf numFmtId="0" fontId="49" fillId="0" borderId="33" xfId="10" applyFont="1" applyFill="1" applyBorder="1" applyAlignment="1" applyProtection="1">
      <alignment horizontal="center" vertical="center" wrapText="1"/>
    </xf>
    <xf numFmtId="0" fontId="49" fillId="0" borderId="15" xfId="10" applyFont="1" applyFill="1" applyBorder="1" applyAlignment="1" applyProtection="1">
      <alignment horizontal="center" vertical="center" wrapText="1"/>
    </xf>
    <xf numFmtId="0" fontId="49" fillId="0" borderId="31" xfId="10" applyFont="1" applyFill="1" applyBorder="1" applyAlignment="1" applyProtection="1">
      <alignment horizontal="center" vertical="center" wrapText="1"/>
    </xf>
    <xf numFmtId="0" fontId="49" fillId="0" borderId="55" xfId="10" applyFont="1" applyFill="1" applyBorder="1" applyAlignment="1" applyProtection="1">
      <alignment horizontal="center" vertical="center" wrapText="1"/>
    </xf>
    <xf numFmtId="0" fontId="41" fillId="0" borderId="20" xfId="9" applyFont="1" applyFill="1" applyBorder="1" applyAlignment="1">
      <alignment horizontal="center" vertical="center" wrapText="1"/>
    </xf>
    <xf numFmtId="0" fontId="41" fillId="0" borderId="51" xfId="9" applyFont="1" applyFill="1" applyBorder="1" applyAlignment="1">
      <alignment horizontal="center" vertical="center" wrapText="1"/>
    </xf>
    <xf numFmtId="0" fontId="45" fillId="0" borderId="55" xfId="10" applyFont="1" applyFill="1" applyBorder="1" applyAlignment="1" applyProtection="1">
      <alignment horizontal="center" vertical="center" wrapText="1"/>
    </xf>
    <xf numFmtId="0" fontId="45" fillId="0" borderId="20" xfId="9" applyFont="1" applyFill="1" applyBorder="1" applyAlignment="1">
      <alignment horizontal="center" vertical="center" wrapText="1"/>
    </xf>
    <xf numFmtId="0" fontId="45" fillId="0" borderId="51" xfId="9" applyFont="1" applyFill="1" applyBorder="1" applyAlignment="1">
      <alignment horizontal="center" vertical="center" wrapText="1"/>
    </xf>
    <xf numFmtId="0" fontId="44" fillId="0" borderId="32" xfId="10" applyFont="1" applyFill="1" applyBorder="1" applyAlignment="1" applyProtection="1">
      <alignment horizontal="center" vertical="center" wrapText="1"/>
    </xf>
    <xf numFmtId="0" fontId="44" fillId="0" borderId="6" xfId="9" applyFont="1" applyFill="1" applyBorder="1" applyAlignment="1">
      <alignment horizontal="center" vertical="center" wrapText="1"/>
    </xf>
    <xf numFmtId="0" fontId="44" fillId="0" borderId="33" xfId="9" applyFont="1" applyFill="1" applyBorder="1" applyAlignment="1">
      <alignment horizontal="center" vertical="center" wrapText="1"/>
    </xf>
    <xf numFmtId="0" fontId="44" fillId="0" borderId="32" xfId="9" applyFont="1" applyFill="1" applyBorder="1" applyAlignment="1">
      <alignment horizontal="left" vertical="center" wrapText="1"/>
    </xf>
    <xf numFmtId="0" fontId="41" fillId="0" borderId="6" xfId="0" applyFont="1" applyFill="1" applyBorder="1" applyAlignment="1">
      <alignment vertical="center" wrapText="1"/>
    </xf>
    <xf numFmtId="0" fontId="41" fillId="0" borderId="33" xfId="0" applyFont="1" applyFill="1" applyBorder="1" applyAlignment="1">
      <alignment vertical="center" wrapText="1"/>
    </xf>
    <xf numFmtId="0" fontId="44" fillId="0" borderId="35" xfId="10" applyFont="1" applyFill="1" applyBorder="1" applyAlignment="1" applyProtection="1">
      <alignment horizontal="center" vertical="center" wrapText="1"/>
    </xf>
    <xf numFmtId="0" fontId="44" fillId="0" borderId="36" xfId="0" applyFont="1" applyFill="1" applyBorder="1" applyAlignment="1">
      <alignment horizontal="center" vertical="center"/>
    </xf>
    <xf numFmtId="0" fontId="44" fillId="0" borderId="37" xfId="0" applyFont="1" applyFill="1" applyBorder="1" applyAlignment="1">
      <alignment horizontal="center" vertical="center"/>
    </xf>
    <xf numFmtId="0" fontId="49" fillId="0" borderId="22" xfId="10" applyFont="1" applyFill="1" applyBorder="1" applyAlignment="1" applyProtection="1">
      <alignment horizontal="center" vertical="center" wrapText="1" shrinkToFit="1"/>
    </xf>
    <xf numFmtId="0" fontId="49" fillId="0" borderId="34" xfId="10" applyFont="1" applyFill="1" applyBorder="1" applyAlignment="1" applyProtection="1">
      <alignment horizontal="center" vertical="center" wrapText="1" shrinkToFit="1"/>
    </xf>
    <xf numFmtId="0" fontId="49" fillId="0" borderId="0" xfId="10" applyFont="1" applyFill="1" applyBorder="1" applyAlignment="1" applyProtection="1">
      <alignment horizontal="center" vertical="center" wrapText="1" shrinkToFit="1"/>
    </xf>
    <xf numFmtId="0" fontId="49" fillId="0" borderId="7" xfId="10" applyFont="1" applyFill="1" applyBorder="1" applyAlignment="1" applyProtection="1">
      <alignment horizontal="center" vertical="center" wrapText="1" shrinkToFit="1"/>
    </xf>
    <xf numFmtId="0" fontId="49" fillId="0" borderId="15" xfId="10" applyFont="1" applyFill="1" applyBorder="1" applyAlignment="1" applyProtection="1">
      <alignment horizontal="center" vertical="center" wrapText="1" shrinkToFit="1"/>
    </xf>
    <xf numFmtId="0" fontId="49" fillId="0" borderId="18" xfId="10" applyFont="1" applyFill="1" applyBorder="1" applyAlignment="1" applyProtection="1">
      <alignment horizontal="center" vertical="center" wrapText="1" shrinkToFit="1"/>
    </xf>
    <xf numFmtId="0" fontId="49" fillId="0" borderId="27" xfId="10" applyFont="1" applyFill="1" applyBorder="1" applyAlignment="1" applyProtection="1">
      <alignment horizontal="left" vertical="center" wrapText="1"/>
    </xf>
    <xf numFmtId="0" fontId="41" fillId="0" borderId="22" xfId="0" applyFont="1" applyFill="1" applyBorder="1" applyAlignment="1">
      <alignment vertical="center" wrapText="1"/>
    </xf>
    <xf numFmtId="176" fontId="41" fillId="0" borderId="2" xfId="10" applyNumberFormat="1" applyFont="1" applyFill="1" applyBorder="1" applyAlignment="1" applyProtection="1">
      <alignment horizontal="center" vertical="center" wrapText="1" shrinkToFit="1"/>
    </xf>
    <xf numFmtId="0" fontId="41" fillId="0" borderId="33" xfId="9" applyFont="1" applyFill="1" applyBorder="1" applyAlignment="1">
      <alignment vertical="center" wrapText="1"/>
    </xf>
    <xf numFmtId="176" fontId="49" fillId="0" borderId="2" xfId="10" applyNumberFormat="1" applyFont="1" applyFill="1" applyBorder="1" applyAlignment="1" applyProtection="1">
      <alignment horizontal="center" vertical="center" wrapText="1" shrinkToFit="1"/>
    </xf>
    <xf numFmtId="0" fontId="49" fillId="0" borderId="0" xfId="10" applyFont="1" applyFill="1" applyBorder="1" applyAlignment="1" applyProtection="1">
      <alignment horizontal="left" vertical="center" wrapText="1" shrinkToFit="1"/>
    </xf>
    <xf numFmtId="0" fontId="41" fillId="0" borderId="0" xfId="9" applyFont="1" applyFill="1" applyBorder="1" applyAlignment="1">
      <alignment vertical="center"/>
    </xf>
    <xf numFmtId="0" fontId="41" fillId="0" borderId="0" xfId="0" applyFont="1" applyAlignment="1">
      <alignment vertical="center" wrapText="1"/>
    </xf>
    <xf numFmtId="178" fontId="44" fillId="0" borderId="50" xfId="10" applyNumberFormat="1" applyFont="1" applyFill="1" applyBorder="1" applyAlignment="1" applyProtection="1">
      <alignment vertical="center" wrapText="1" shrinkToFit="1"/>
    </xf>
    <xf numFmtId="0" fontId="44" fillId="0" borderId="23" xfId="0" applyFont="1" applyFill="1" applyBorder="1" applyAlignment="1">
      <alignment vertical="center" shrinkToFit="1"/>
    </xf>
    <xf numFmtId="0" fontId="49" fillId="0" borderId="0" xfId="10" applyFont="1" applyFill="1" applyBorder="1" applyAlignment="1" applyProtection="1">
      <alignment horizontal="left" wrapText="1" shrinkToFit="1"/>
    </xf>
    <xf numFmtId="0" fontId="49" fillId="0" borderId="0" xfId="10" applyFont="1" applyFill="1" applyBorder="1" applyAlignment="1" applyProtection="1">
      <alignment horizontal="left" shrinkToFit="1"/>
    </xf>
    <xf numFmtId="0" fontId="49" fillId="0" borderId="0" xfId="10" applyFont="1" applyFill="1" applyBorder="1" applyAlignment="1" applyProtection="1">
      <alignment vertical="center" wrapText="1" shrinkToFit="1"/>
    </xf>
    <xf numFmtId="0" fontId="49" fillId="0" borderId="0" xfId="12" applyFont="1" applyFill="1" applyBorder="1" applyAlignment="1" applyProtection="1">
      <alignment horizontal="left" vertical="center" wrapText="1"/>
    </xf>
    <xf numFmtId="0" fontId="41" fillId="0" borderId="0" xfId="9" applyFont="1" applyFill="1" applyBorder="1" applyAlignment="1">
      <alignment vertical="center" wrapText="1"/>
    </xf>
    <xf numFmtId="0" fontId="49" fillId="0" borderId="0" xfId="12" applyFont="1" applyFill="1" applyBorder="1" applyAlignment="1" applyProtection="1">
      <alignment horizontal="left" vertical="center"/>
    </xf>
    <xf numFmtId="0" fontId="49" fillId="0" borderId="50" xfId="10" applyFont="1" applyFill="1" applyBorder="1" applyAlignment="1" applyProtection="1">
      <alignment horizontal="center" vertical="center"/>
    </xf>
    <xf numFmtId="0" fontId="41" fillId="0" borderId="63" xfId="9" applyFont="1" applyFill="1" applyBorder="1" applyAlignment="1">
      <alignment vertical="center"/>
    </xf>
    <xf numFmtId="0" fontId="49" fillId="0" borderId="50" xfId="12" applyFont="1" applyFill="1" applyBorder="1" applyAlignment="1" applyProtection="1">
      <alignment horizontal="center" vertical="center" shrinkToFit="1"/>
    </xf>
    <xf numFmtId="0" fontId="49" fillId="0" borderId="23" xfId="12" applyFont="1" applyFill="1" applyBorder="1" applyAlignment="1" applyProtection="1">
      <alignment horizontal="center" vertical="center" shrinkToFit="1"/>
    </xf>
    <xf numFmtId="0" fontId="49" fillId="0" borderId="63" xfId="12" applyFont="1" applyFill="1" applyBorder="1" applyAlignment="1" applyProtection="1">
      <alignment horizontal="center" vertical="center" shrinkToFit="1"/>
    </xf>
    <xf numFmtId="0" fontId="49" fillId="0" borderId="45" xfId="10" applyFont="1" applyFill="1" applyBorder="1" applyAlignment="1" applyProtection="1">
      <alignment horizontal="center" vertical="center" wrapText="1"/>
    </xf>
    <xf numFmtId="0" fontId="49" fillId="0" borderId="43" xfId="10" applyFont="1" applyFill="1" applyBorder="1" applyAlignment="1" applyProtection="1">
      <alignment horizontal="center" vertical="center" wrapText="1"/>
    </xf>
    <xf numFmtId="0" fontId="49" fillId="0" borderId="46" xfId="10" applyFont="1" applyFill="1" applyBorder="1" applyAlignment="1" applyProtection="1">
      <alignment horizontal="center" vertical="center" wrapText="1"/>
    </xf>
    <xf numFmtId="0" fontId="49" fillId="0" borderId="47" xfId="9" applyFont="1" applyFill="1" applyBorder="1" applyAlignment="1">
      <alignment horizontal="center" vertical="center" wrapText="1"/>
    </xf>
    <xf numFmtId="0" fontId="49" fillId="0" borderId="51" xfId="9" applyFont="1" applyFill="1" applyBorder="1" applyAlignment="1">
      <alignment horizontal="center" vertical="center" wrapText="1"/>
    </xf>
    <xf numFmtId="0" fontId="43" fillId="0" borderId="0" xfId="10" applyFont="1" applyFill="1" applyBorder="1" applyAlignment="1" applyProtection="1">
      <alignment horizontal="center" vertical="center" shrinkToFit="1"/>
    </xf>
    <xf numFmtId="0" fontId="49" fillId="0" borderId="25" xfId="10" applyFont="1" applyFill="1" applyBorder="1" applyAlignment="1" applyProtection="1">
      <alignment vertical="center" shrinkToFit="1"/>
      <protection locked="0"/>
    </xf>
    <xf numFmtId="0" fontId="11" fillId="4" borderId="32" xfId="9" applyFont="1" applyFill="1" applyBorder="1" applyAlignment="1" applyProtection="1">
      <alignment horizontal="center" vertical="center" wrapText="1"/>
    </xf>
    <xf numFmtId="0" fontId="11" fillId="4" borderId="34" xfId="9" applyFont="1" applyFill="1" applyBorder="1" applyAlignment="1" applyProtection="1">
      <alignment horizontal="center" vertical="center" wrapText="1"/>
    </xf>
    <xf numFmtId="0" fontId="11" fillId="4" borderId="22" xfId="9" applyFont="1" applyFill="1" applyBorder="1" applyAlignment="1" applyProtection="1">
      <alignment horizontal="center" vertical="center" wrapText="1"/>
    </xf>
    <xf numFmtId="0" fontId="11" fillId="4" borderId="61" xfId="9" applyFont="1" applyFill="1" applyBorder="1" applyAlignment="1" applyProtection="1">
      <alignment horizontal="center" vertical="center"/>
    </xf>
    <xf numFmtId="0" fontId="11" fillId="4" borderId="71" xfId="9" applyFont="1" applyFill="1" applyBorder="1" applyAlignment="1" applyProtection="1">
      <alignment horizontal="center" vertical="center"/>
    </xf>
    <xf numFmtId="0" fontId="11" fillId="4" borderId="55" xfId="9" applyFont="1" applyFill="1" applyBorder="1" applyAlignment="1" applyProtection="1">
      <alignment horizontal="center" vertical="center"/>
    </xf>
    <xf numFmtId="0" fontId="11" fillId="4" borderId="51" xfId="9" applyFont="1" applyFill="1" applyBorder="1" applyAlignment="1" applyProtection="1">
      <alignment horizontal="center" vertical="center"/>
    </xf>
    <xf numFmtId="0" fontId="11" fillId="4" borderId="55" xfId="9" applyFont="1" applyFill="1" applyBorder="1" applyAlignment="1" applyProtection="1">
      <alignment horizontal="center" vertical="center" wrapText="1"/>
    </xf>
    <xf numFmtId="0" fontId="11" fillId="4" borderId="51" xfId="9" applyFont="1" applyFill="1" applyBorder="1" applyAlignment="1" applyProtection="1">
      <alignment horizontal="center" vertical="center" wrapText="1"/>
    </xf>
    <xf numFmtId="0" fontId="11" fillId="0" borderId="50" xfId="9" applyFont="1" applyFill="1" applyBorder="1" applyAlignment="1" applyProtection="1">
      <alignment horizontal="center" vertical="center" shrinkToFit="1"/>
    </xf>
    <xf numFmtId="0" fontId="11" fillId="0" borderId="63" xfId="9" applyFont="1" applyFill="1" applyBorder="1" applyAlignment="1" applyProtection="1">
      <alignment horizontal="center" vertical="center" shrinkToFit="1"/>
    </xf>
    <xf numFmtId="0" fontId="11" fillId="4" borderId="0" xfId="9" applyFont="1" applyFill="1" applyBorder="1" applyAlignment="1" applyProtection="1">
      <alignment horizontal="center" vertical="center"/>
    </xf>
    <xf numFmtId="0" fontId="11" fillId="4" borderId="50" xfId="9" applyFont="1" applyFill="1" applyBorder="1" applyAlignment="1" applyProtection="1">
      <alignment horizontal="center" vertical="center"/>
    </xf>
    <xf numFmtId="0" fontId="11" fillId="4" borderId="23" xfId="9" applyFont="1" applyFill="1" applyBorder="1" applyAlignment="1" applyProtection="1">
      <alignment horizontal="center" vertical="center"/>
    </xf>
    <xf numFmtId="0" fontId="11" fillId="4" borderId="65" xfId="9" applyFont="1" applyFill="1" applyBorder="1" applyAlignment="1" applyProtection="1">
      <alignment horizontal="center" vertical="center"/>
    </xf>
    <xf numFmtId="0" fontId="11" fillId="4" borderId="22" xfId="9" applyFont="1" applyFill="1" applyBorder="1" applyAlignment="1" applyProtection="1">
      <alignment vertical="top" wrapText="1"/>
    </xf>
    <xf numFmtId="0" fontId="11" fillId="4" borderId="0" xfId="9" applyFont="1" applyFill="1" applyBorder="1" applyAlignment="1" applyProtection="1">
      <alignment vertical="top" wrapText="1"/>
    </xf>
    <xf numFmtId="0" fontId="12" fillId="0" borderId="35" xfId="4" applyFont="1" applyBorder="1" applyAlignment="1" applyProtection="1">
      <alignment horizontal="center" vertical="center"/>
    </xf>
    <xf numFmtId="0" fontId="12" fillId="0" borderId="37" xfId="4" applyFont="1" applyBorder="1" applyAlignment="1" applyProtection="1">
      <alignment horizontal="center" vertical="center"/>
    </xf>
    <xf numFmtId="0" fontId="68" fillId="0" borderId="0" xfId="17" applyFont="1" applyAlignment="1" applyProtection="1">
      <alignment horizontal="center"/>
    </xf>
    <xf numFmtId="0" fontId="67" fillId="0" borderId="0" xfId="17" applyFont="1" applyAlignment="1" applyProtection="1">
      <alignment horizontal="left" vertical="center" wrapText="1"/>
    </xf>
    <xf numFmtId="0" fontId="67" fillId="0" borderId="1" xfId="17" applyFont="1" applyBorder="1" applyAlignment="1" applyProtection="1">
      <alignment horizontal="center" shrinkToFit="1"/>
    </xf>
    <xf numFmtId="0" fontId="67" fillId="0" borderId="0" xfId="17" applyFont="1" applyAlignment="1" applyProtection="1">
      <alignment horizontal="left" shrinkToFit="1"/>
    </xf>
    <xf numFmtId="49" fontId="69" fillId="2" borderId="1" xfId="17" applyNumberFormat="1" applyFont="1" applyFill="1" applyBorder="1" applyAlignment="1" applyProtection="1">
      <alignment horizontal="center"/>
    </xf>
    <xf numFmtId="0" fontId="69" fillId="2" borderId="1" xfId="17" applyFont="1" applyFill="1" applyBorder="1" applyAlignment="1" applyProtection="1">
      <alignment horizontal="center"/>
    </xf>
    <xf numFmtId="0" fontId="41" fillId="2" borderId="2" xfId="17" applyFont="1" applyFill="1" applyBorder="1" applyAlignment="1" applyProtection="1">
      <alignment horizontal="left" vertical="center"/>
      <protection locked="0"/>
    </xf>
    <xf numFmtId="0" fontId="41" fillId="2" borderId="4" xfId="17" applyFont="1" applyFill="1" applyBorder="1" applyAlignment="1" applyProtection="1">
      <alignment horizontal="left" vertical="center"/>
      <protection locked="0"/>
    </xf>
    <xf numFmtId="0" fontId="41" fillId="2" borderId="3" xfId="17" applyFont="1" applyFill="1" applyBorder="1" applyAlignment="1" applyProtection="1">
      <alignment horizontal="left" vertical="center"/>
      <protection locked="0"/>
    </xf>
    <xf numFmtId="0" fontId="41" fillId="2" borderId="6" xfId="17" applyFont="1" applyFill="1" applyBorder="1" applyAlignment="1" applyProtection="1">
      <alignment horizontal="left" vertical="center"/>
      <protection locked="0"/>
    </xf>
    <xf numFmtId="0" fontId="41" fillId="2" borderId="0" xfId="17" applyFont="1" applyFill="1" applyBorder="1" applyAlignment="1" applyProtection="1">
      <alignment horizontal="left" vertical="center"/>
      <protection locked="0"/>
    </xf>
    <xf numFmtId="0" fontId="41" fillId="2" borderId="9" xfId="17" applyFont="1" applyFill="1" applyBorder="1" applyAlignment="1" applyProtection="1">
      <alignment horizontal="left" vertical="center"/>
      <protection locked="0"/>
    </xf>
    <xf numFmtId="0" fontId="41" fillId="2" borderId="5" xfId="17" applyFont="1" applyFill="1" applyBorder="1" applyAlignment="1" applyProtection="1">
      <alignment horizontal="left" vertical="center"/>
      <protection locked="0"/>
    </xf>
    <xf numFmtId="0" fontId="41" fillId="2" borderId="1" xfId="17" applyFont="1" applyFill="1" applyBorder="1" applyAlignment="1" applyProtection="1">
      <alignment horizontal="left" vertical="center"/>
      <protection locked="0"/>
    </xf>
    <xf numFmtId="0" fontId="41" fillId="2" borderId="10" xfId="17" applyFont="1" applyFill="1" applyBorder="1" applyAlignment="1" applyProtection="1">
      <alignment horizontal="left" vertical="center"/>
      <protection locked="0"/>
    </xf>
    <xf numFmtId="58" fontId="67" fillId="0" borderId="0" xfId="17" applyNumberFormat="1" applyFont="1" applyAlignment="1" applyProtection="1">
      <alignment horizontal="left"/>
    </xf>
    <xf numFmtId="0" fontId="67" fillId="0" borderId="0" xfId="17" applyFont="1" applyAlignment="1" applyProtection="1">
      <alignment horizontal="left"/>
    </xf>
    <xf numFmtId="0" fontId="39" fillId="0" borderId="0" xfId="17" applyFont="1" applyAlignment="1" applyProtection="1">
      <alignment horizontal="left"/>
    </xf>
    <xf numFmtId="0" fontId="39" fillId="0" borderId="0" xfId="17" applyFont="1" applyFill="1" applyAlignment="1" applyProtection="1">
      <alignment horizontal="center" wrapText="1"/>
    </xf>
    <xf numFmtId="0" fontId="39" fillId="2" borderId="0" xfId="17" applyFont="1" applyFill="1" applyAlignment="1" applyProtection="1">
      <alignment horizontal="center" shrinkToFit="1"/>
      <protection locked="0"/>
    </xf>
  </cellXfs>
  <cellStyles count="24">
    <cellStyle name="桁区切り" xfId="6" builtinId="6"/>
    <cellStyle name="桁区切り 2" xfId="15"/>
    <cellStyle name="桁区切り 3" xfId="13"/>
    <cellStyle name="桁区切り 4" xfId="21"/>
    <cellStyle name="標準" xfId="0" builtinId="0"/>
    <cellStyle name="標準 10" xfId="1"/>
    <cellStyle name="標準 12" xfId="3"/>
    <cellStyle name="標準 13" xfId="2"/>
    <cellStyle name="標準 2" xfId="5"/>
    <cellStyle name="標準 2 2" xfId="7"/>
    <cellStyle name="標準 2 2 2" xfId="8"/>
    <cellStyle name="標準 2 2 2 2" xfId="20"/>
    <cellStyle name="標準 2 2 3" xfId="16"/>
    <cellStyle name="標準 2 3" xfId="11"/>
    <cellStyle name="標準 2 4" xfId="14"/>
    <cellStyle name="標準 27" xfId="4"/>
    <cellStyle name="標準 3" xfId="9"/>
    <cellStyle name="標準 3 2" xfId="12"/>
    <cellStyle name="標準 3 2 2" xfId="19"/>
    <cellStyle name="標準 3 3" xfId="23"/>
    <cellStyle name="標準 4 2" xfId="18"/>
    <cellStyle name="標準 4 2 2" xfId="22"/>
    <cellStyle name="標準 6" xfId="17"/>
    <cellStyle name="標準_賃金改善内訳表" xfId="10"/>
  </cellStyles>
  <dxfs count="118">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rgb="FFFFFF00"/>
        </patternFill>
      </fill>
    </dxf>
    <dxf>
      <fill>
        <patternFill>
          <bgColor theme="9" tint="0.79998168889431442"/>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tint="-0.499984740745262"/>
        </patternFill>
      </fill>
    </dxf>
    <dxf>
      <fill>
        <patternFill>
          <bgColor rgb="FFFFFF00"/>
        </patternFill>
      </fill>
    </dxf>
    <dxf>
      <fill>
        <patternFill>
          <bgColor rgb="FFFFFF00"/>
        </patternFill>
      </fill>
    </dxf>
    <dxf>
      <fill>
        <patternFill>
          <bgColor theme="1" tint="0.14996795556505021"/>
        </patternFill>
      </fill>
    </dxf>
    <dxf>
      <fill>
        <patternFill>
          <bgColor rgb="FFFFFF00"/>
        </patternFill>
      </fill>
    </dxf>
    <dxf>
      <fill>
        <patternFill>
          <bgColor theme="0"/>
        </patternFill>
      </fill>
    </dxf>
    <dxf>
      <fill>
        <patternFill>
          <bgColor theme="0"/>
        </patternFill>
      </fill>
    </dxf>
    <dxf>
      <fill>
        <patternFill>
          <bgColor theme="0"/>
        </patternFill>
      </fill>
    </dxf>
    <dxf>
      <fill>
        <patternFill>
          <bgColor theme="0"/>
        </patternFill>
      </fill>
    </dxf>
    <dxf>
      <fill>
        <patternFill>
          <bgColor rgb="FFFFFF00"/>
        </patternFill>
      </fill>
    </dxf>
    <dxf>
      <fill>
        <patternFill>
          <bgColor rgb="FFFFFF00"/>
        </patternFill>
      </fill>
    </dxf>
    <dxf>
      <fill>
        <patternFill>
          <bgColor theme="1"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0"/>
        </patternFill>
      </fill>
    </dxf>
    <dxf>
      <fill>
        <patternFill>
          <bgColor rgb="FFFFFF00"/>
        </patternFill>
      </fill>
    </dxf>
    <dxf>
      <fill>
        <patternFill>
          <bgColor theme="0"/>
        </patternFill>
      </fill>
    </dxf>
    <dxf>
      <fill>
        <patternFill>
          <bgColor rgb="FFFFFF00"/>
        </patternFill>
      </fill>
    </dxf>
    <dxf>
      <fill>
        <patternFill>
          <bgColor theme="0"/>
        </patternFill>
      </fill>
    </dxf>
    <dxf>
      <fill>
        <patternFill>
          <bgColor theme="1" tint="0.14996795556505021"/>
        </patternFill>
      </fill>
    </dxf>
    <dxf>
      <fill>
        <patternFill>
          <bgColor rgb="FFFFFF00"/>
        </patternFill>
      </fill>
    </dxf>
    <dxf>
      <fill>
        <patternFill>
          <bgColor theme="0"/>
        </patternFill>
      </fill>
    </dxf>
    <dxf>
      <fill>
        <patternFill>
          <bgColor theme="1" tint="0.14996795556505021"/>
        </patternFill>
      </fill>
    </dxf>
    <dxf>
      <fill>
        <patternFill>
          <bgColor rgb="FFFFFF00"/>
        </patternFill>
      </fill>
    </dxf>
    <dxf>
      <fill>
        <patternFill>
          <bgColor theme="0"/>
        </patternFill>
      </fill>
    </dxf>
    <dxf>
      <fill>
        <patternFill>
          <bgColor rgb="FFFFFF00"/>
        </patternFill>
      </fill>
    </dxf>
    <dxf>
      <fill>
        <patternFill>
          <bgColor theme="1" tint="0.1499679555650502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theme="1" tint="0.14996795556505021"/>
        </patternFill>
      </fill>
    </dxf>
    <dxf>
      <fill>
        <patternFill>
          <bgColor theme="1" tint="0.14996795556505021"/>
        </patternFill>
      </fill>
    </dxf>
    <dxf>
      <fill>
        <patternFill>
          <bgColor theme="1" tint="0.24994659260841701"/>
        </patternFill>
      </fill>
    </dxf>
    <dxf>
      <fill>
        <patternFill>
          <bgColor theme="1" tint="0.24994659260841701"/>
        </patternFill>
      </fill>
    </dxf>
    <dxf>
      <fill>
        <patternFill>
          <bgColor theme="1" tint="0.24994659260841701"/>
        </patternFill>
      </fill>
    </dxf>
  </dxfs>
  <tableStyles count="0" defaultTableStyle="TableStyleMedium9"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39</xdr:col>
      <xdr:colOff>163927</xdr:colOff>
      <xdr:row>0</xdr:row>
      <xdr:rowOff>203627</xdr:rowOff>
    </xdr:from>
    <xdr:to>
      <xdr:col>42</xdr:col>
      <xdr:colOff>649942</xdr:colOff>
      <xdr:row>4</xdr:row>
      <xdr:rowOff>81162</xdr:rowOff>
    </xdr:to>
    <xdr:sp macro="" textlink="">
      <xdr:nvSpPr>
        <xdr:cNvPr id="2" name="テキスト ボックス 1"/>
        <xdr:cNvSpPr txBox="1"/>
      </xdr:nvSpPr>
      <xdr:spPr>
        <a:xfrm>
          <a:off x="9117427" y="203627"/>
          <a:ext cx="3623662" cy="774006"/>
        </a:xfrm>
        <a:prstGeom prst="rect">
          <a:avLst/>
        </a:prstGeom>
        <a:solidFill>
          <a:srgbClr val="FFFF00"/>
        </a:solidFill>
        <a:ln w="9525" cmpd="sng">
          <a:solidFill>
            <a:srgbClr val="FFC000"/>
          </a:solidFill>
        </a:ln>
        <a:effectLst>
          <a:outerShdw blurRad="44450" dist="27940" dir="5400000" algn="ctr">
            <a:srgbClr val="000000">
              <a:alpha val="32000"/>
            </a:srgbClr>
          </a:outerShdw>
        </a:effectLst>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solidFill>
                <a:schemeClr val="tx1"/>
              </a:solidFill>
              <a:latin typeface="游ゴシック" panose="020B0400000000000000" pitchFamily="50" charset="-128"/>
              <a:ea typeface="游ゴシック" panose="020B0400000000000000" pitchFamily="50" charset="-128"/>
            </a:rPr>
            <a:t>黄色セルを入力</a:t>
          </a:r>
          <a:endParaRPr kumimoji="1" lang="en-US" altLang="ja-JP" sz="1400" b="1">
            <a:solidFill>
              <a:schemeClr val="tx1"/>
            </a:solidFill>
            <a:latin typeface="游ゴシック" panose="020B0400000000000000" pitchFamily="50" charset="-128"/>
            <a:ea typeface="游ゴシック" panose="020B0400000000000000" pitchFamily="50" charset="-128"/>
          </a:endParaRPr>
        </a:p>
        <a:p>
          <a:pPr algn="l"/>
          <a:r>
            <a:rPr kumimoji="1" lang="ja-JP" altLang="en-US" sz="1400" b="1">
              <a:solidFill>
                <a:schemeClr val="tx1"/>
              </a:solidFill>
              <a:latin typeface="游ゴシック" panose="020B0400000000000000" pitchFamily="50" charset="-128"/>
              <a:ea typeface="游ゴシック" panose="020B0400000000000000" pitchFamily="50" charset="-128"/>
            </a:rPr>
            <a:t>水色セルを選択してください。</a:t>
          </a:r>
        </a:p>
      </xdr:txBody>
    </xdr:sp>
    <xdr:clientData/>
  </xdr:twoCellAnchor>
  <xdr:twoCellAnchor>
    <xdr:from>
      <xdr:col>39</xdr:col>
      <xdr:colOff>0</xdr:colOff>
      <xdr:row>37</xdr:row>
      <xdr:rowOff>22411</xdr:rowOff>
    </xdr:from>
    <xdr:to>
      <xdr:col>42</xdr:col>
      <xdr:colOff>87390</xdr:colOff>
      <xdr:row>37</xdr:row>
      <xdr:rowOff>212909</xdr:rowOff>
    </xdr:to>
    <xdr:sp macro="" textlink="">
      <xdr:nvSpPr>
        <xdr:cNvPr id="3" name="矢印: 左 1">
          <a:extLst>
            <a:ext uri="{FF2B5EF4-FFF2-40B4-BE49-F238E27FC236}">
              <a16:creationId xmlns:a16="http://schemas.microsoft.com/office/drawing/2014/main" id="{2B76F9E3-F2D0-480F-8E5C-468494276E9C}"/>
            </a:ext>
          </a:extLst>
        </xdr:cNvPr>
        <xdr:cNvSpPr/>
      </xdr:nvSpPr>
      <xdr:spPr>
        <a:xfrm>
          <a:off x="8953500" y="9110382"/>
          <a:ext cx="3225037" cy="190498"/>
        </a:xfrm>
        <a:prstGeom prst="leftArrow">
          <a:avLst/>
        </a:prstGeom>
        <a:solidFill>
          <a:schemeClr val="accent1">
            <a:lumMod val="75000"/>
          </a:schemeClr>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142875</xdr:colOff>
      <xdr:row>17</xdr:row>
      <xdr:rowOff>9525</xdr:rowOff>
    </xdr:from>
    <xdr:to>
      <xdr:col>4</xdr:col>
      <xdr:colOff>28575</xdr:colOff>
      <xdr:row>18</xdr:row>
      <xdr:rowOff>85725</xdr:rowOff>
    </xdr:to>
    <xdr:sp macro="" textlink="">
      <xdr:nvSpPr>
        <xdr:cNvPr id="2" name="正方形/長方形 1"/>
        <xdr:cNvSpPr/>
      </xdr:nvSpPr>
      <xdr:spPr>
        <a:xfrm>
          <a:off x="1000125" y="5972175"/>
          <a:ext cx="742950" cy="314325"/>
        </a:xfrm>
        <a:prstGeom prst="rect">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備考欄</a:t>
          </a:r>
        </a:p>
      </xdr:txBody>
    </xdr:sp>
    <xdr:clientData/>
  </xdr:twoCellAnchor>
  <xdr:twoCellAnchor>
    <xdr:from>
      <xdr:col>2</xdr:col>
      <xdr:colOff>142875</xdr:colOff>
      <xdr:row>17</xdr:row>
      <xdr:rowOff>9525</xdr:rowOff>
    </xdr:from>
    <xdr:to>
      <xdr:col>4</xdr:col>
      <xdr:colOff>28575</xdr:colOff>
      <xdr:row>18</xdr:row>
      <xdr:rowOff>85725</xdr:rowOff>
    </xdr:to>
    <xdr:sp macro="" textlink="">
      <xdr:nvSpPr>
        <xdr:cNvPr id="3" name="正方形/長方形 2"/>
        <xdr:cNvSpPr/>
      </xdr:nvSpPr>
      <xdr:spPr>
        <a:xfrm>
          <a:off x="1000125" y="5972175"/>
          <a:ext cx="742950" cy="314325"/>
        </a:xfrm>
        <a:prstGeom prst="rect">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備考欄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142875</xdr:colOff>
      <xdr:row>1</xdr:row>
      <xdr:rowOff>130969</xdr:rowOff>
    </xdr:from>
    <xdr:to>
      <xdr:col>17</xdr:col>
      <xdr:colOff>357186</xdr:colOff>
      <xdr:row>15</xdr:row>
      <xdr:rowOff>11907</xdr:rowOff>
    </xdr:to>
    <xdr:sp macro="" textlink="">
      <xdr:nvSpPr>
        <xdr:cNvPr id="2" name="角丸四角形 1"/>
        <xdr:cNvSpPr/>
      </xdr:nvSpPr>
      <xdr:spPr>
        <a:xfrm>
          <a:off x="5876925" y="454819"/>
          <a:ext cx="8443911" cy="32146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a:t>Word</a:t>
          </a:r>
          <a:r>
            <a:rPr kumimoji="1" lang="ja-JP" altLang="en-US" sz="1800"/>
            <a:t>　の賃金改善確認書様式に差込印刷をするためのシートです。</a:t>
          </a:r>
          <a:endParaRPr kumimoji="1" lang="en-US" altLang="ja-JP" sz="1800"/>
        </a:p>
        <a:p>
          <a:pPr algn="l"/>
          <a:endParaRPr kumimoji="1" lang="en-US" altLang="ja-JP" sz="1800"/>
        </a:p>
        <a:p>
          <a:pPr algn="l"/>
          <a:r>
            <a:rPr kumimoji="1" lang="ja-JP" altLang="en-US" sz="1800"/>
            <a:t>確認書を差込印刷で作成されたい施設におかれましては，</a:t>
          </a:r>
          <a:r>
            <a:rPr kumimoji="1" lang="en-US" altLang="ja-JP" sz="1800"/>
            <a:t>Word</a:t>
          </a:r>
          <a:r>
            <a:rPr kumimoji="1" lang="ja-JP" altLang="en-US" sz="1800"/>
            <a:t>の確認書様式とあわせて適宜ご活用ください。</a:t>
          </a:r>
          <a:endParaRPr kumimoji="1" lang="en-US" altLang="ja-JP" sz="1800"/>
        </a:p>
        <a:p>
          <a:pPr algn="l"/>
          <a:r>
            <a:rPr kumimoji="1" lang="ja-JP" altLang="en-US" sz="1800"/>
            <a:t>別紙様式</a:t>
          </a:r>
          <a:r>
            <a:rPr kumimoji="1" lang="en-US" altLang="ja-JP" sz="1800"/>
            <a:t>10</a:t>
          </a:r>
          <a:r>
            <a:rPr kumimoji="1" lang="ja-JP" altLang="en-US" sz="1800"/>
            <a:t>別添１から自動でデータを引用しておりますので，氏名等のデータが引用されていない行等を削除してから，差込みを行ってください。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outlinePr showOutlineSymbols="0"/>
    <pageSetUpPr fitToPage="1"/>
  </sheetPr>
  <dimension ref="A1:P189"/>
  <sheetViews>
    <sheetView showOutlineSymbols="0" view="pageBreakPreview" zoomScale="80" zoomScaleNormal="100" zoomScaleSheetLayoutView="80" workbookViewId="0">
      <selection activeCell="C8" sqref="C8"/>
    </sheetView>
  </sheetViews>
  <sheetFormatPr defaultColWidth="9" defaultRowHeight="13.5" x14ac:dyDescent="0.15"/>
  <cols>
    <col min="1" max="1" width="9" style="6" customWidth="1"/>
    <col min="2" max="2" width="7" style="6" customWidth="1"/>
    <col min="3" max="3" width="17.625" style="6" customWidth="1"/>
    <col min="4" max="4" width="13.25" style="6" customWidth="1"/>
    <col min="5" max="5" width="9" style="6" customWidth="1"/>
    <col min="6" max="6" width="9" style="6"/>
    <col min="7" max="7" width="9.125" style="6" customWidth="1"/>
    <col min="8" max="8" width="15.125" style="6" customWidth="1"/>
    <col min="9" max="11" width="9" style="6"/>
    <col min="12" max="12" width="13.875" style="6" customWidth="1"/>
    <col min="13" max="14" width="9" style="6"/>
    <col min="15" max="15" width="23" style="6" customWidth="1"/>
    <col min="16" max="16" width="2.5" style="6" customWidth="1"/>
    <col min="17" max="16384" width="9" style="6"/>
  </cols>
  <sheetData>
    <row r="1" spans="1:16" ht="17.25" x14ac:dyDescent="0.15">
      <c r="A1" s="5" t="s">
        <v>691</v>
      </c>
      <c r="E1" s="7" t="s">
        <v>75</v>
      </c>
    </row>
    <row r="2" spans="1:16" x14ac:dyDescent="0.15">
      <c r="A2" s="8"/>
    </row>
    <row r="3" spans="1:16" x14ac:dyDescent="0.15">
      <c r="A3" s="8"/>
    </row>
    <row r="4" spans="1:16" x14ac:dyDescent="0.15">
      <c r="A4" s="8" t="s">
        <v>76</v>
      </c>
    </row>
    <row r="5" spans="1:16" ht="12" customHeight="1" x14ac:dyDescent="0.15"/>
    <row r="6" spans="1:16" x14ac:dyDescent="0.15">
      <c r="A6" s="9" t="s">
        <v>77</v>
      </c>
      <c r="B6" s="6" t="s">
        <v>78</v>
      </c>
    </row>
    <row r="7" spans="1:16" ht="12" customHeight="1" thickBot="1" x14ac:dyDescent="0.2">
      <c r="A7" s="9"/>
    </row>
    <row r="8" spans="1:16" ht="30" customHeight="1" thickBot="1" x14ac:dyDescent="0.2">
      <c r="A8" s="9"/>
      <c r="C8" s="10" t="s">
        <v>1143</v>
      </c>
    </row>
    <row r="9" spans="1:16" ht="12" customHeight="1" x14ac:dyDescent="0.15">
      <c r="A9" s="9"/>
    </row>
    <row r="10" spans="1:16" x14ac:dyDescent="0.15">
      <c r="A10" s="9" t="s">
        <v>79</v>
      </c>
      <c r="B10" s="6" t="s">
        <v>80</v>
      </c>
    </row>
    <row r="11" spans="1:16" ht="14.25" thickBot="1" x14ac:dyDescent="0.2">
      <c r="A11" s="9"/>
    </row>
    <row r="12" spans="1:16" ht="30" customHeight="1" thickBot="1" x14ac:dyDescent="0.2">
      <c r="A12" s="9"/>
      <c r="C12" s="10" t="s">
        <v>1245</v>
      </c>
      <c r="O12" s="11"/>
    </row>
    <row r="13" spans="1:16" s="13" customFormat="1" ht="12" customHeight="1" x14ac:dyDescent="0.15">
      <c r="A13" s="12"/>
      <c r="C13" s="14"/>
      <c r="O13" s="15"/>
    </row>
    <row r="14" spans="1:16" ht="46.5" customHeight="1" x14ac:dyDescent="0.15">
      <c r="A14" s="9" t="s">
        <v>81</v>
      </c>
      <c r="B14" s="419" t="s">
        <v>1099</v>
      </c>
      <c r="C14" s="419"/>
      <c r="D14" s="419"/>
      <c r="E14" s="419"/>
      <c r="F14" s="419"/>
      <c r="G14" s="419"/>
      <c r="H14" s="419"/>
      <c r="I14" s="419"/>
      <c r="J14" s="419"/>
      <c r="K14" s="419"/>
      <c r="L14" s="419"/>
      <c r="M14" s="419"/>
      <c r="N14" s="419"/>
      <c r="O14" s="419"/>
      <c r="P14" s="419"/>
    </row>
    <row r="15" spans="1:16" ht="11.25" customHeight="1" x14ac:dyDescent="0.15">
      <c r="A15" s="9"/>
      <c r="B15" s="16"/>
      <c r="C15" s="14"/>
      <c r="D15" s="16"/>
      <c r="E15" s="16"/>
      <c r="O15" s="11"/>
    </row>
    <row r="16" spans="1:16" ht="38.25" customHeight="1" x14ac:dyDescent="0.15">
      <c r="A16" s="9"/>
      <c r="B16" s="420" t="s">
        <v>1799</v>
      </c>
      <c r="C16" s="421"/>
      <c r="D16" s="421"/>
      <c r="E16" s="422"/>
      <c r="F16" s="439" t="s">
        <v>1244</v>
      </c>
      <c r="G16" s="439"/>
    </row>
    <row r="17" spans="1:16" ht="38.25" customHeight="1" x14ac:dyDescent="0.15">
      <c r="A17" s="9"/>
      <c r="B17" s="420" t="s">
        <v>1250</v>
      </c>
      <c r="C17" s="421"/>
      <c r="D17" s="421"/>
      <c r="E17" s="422"/>
      <c r="F17" s="423">
        <v>1200000</v>
      </c>
      <c r="G17" s="423"/>
    </row>
    <row r="18" spans="1:16" s="20" customFormat="1" ht="18.75" hidden="1" x14ac:dyDescent="0.15">
      <c r="A18" s="19" t="s">
        <v>82</v>
      </c>
      <c r="B18" s="420" t="s">
        <v>1142</v>
      </c>
      <c r="C18" s="421"/>
      <c r="D18" s="421"/>
      <c r="E18" s="422"/>
      <c r="F18" s="434"/>
      <c r="G18" s="434"/>
      <c r="H18" s="20" t="s">
        <v>83</v>
      </c>
    </row>
    <row r="19" spans="1:16" s="20" customFormat="1" ht="43.5" customHeight="1" x14ac:dyDescent="0.15">
      <c r="A19" s="227"/>
      <c r="B19" s="420" t="s">
        <v>1800</v>
      </c>
      <c r="C19" s="421"/>
      <c r="D19" s="421"/>
      <c r="E19" s="422"/>
      <c r="F19" s="423">
        <v>1200000</v>
      </c>
      <c r="G19" s="423"/>
      <c r="H19" s="16"/>
      <c r="I19" s="16"/>
      <c r="J19" s="16"/>
      <c r="K19" s="16"/>
      <c r="L19" s="16"/>
      <c r="M19" s="16"/>
      <c r="N19" s="16"/>
      <c r="O19" s="16"/>
      <c r="P19" s="16"/>
    </row>
    <row r="20" spans="1:16" ht="30" customHeight="1" x14ac:dyDescent="0.15">
      <c r="A20" s="9"/>
      <c r="B20" s="17" t="s">
        <v>1801</v>
      </c>
      <c r="C20" s="18"/>
      <c r="D20" s="9"/>
      <c r="E20" s="9"/>
      <c r="F20" s="423">
        <v>100000</v>
      </c>
      <c r="G20" s="423"/>
    </row>
    <row r="21" spans="1:16" s="31" customFormat="1" ht="38.25" customHeight="1" x14ac:dyDescent="0.15">
      <c r="A21" s="186"/>
      <c r="B21" s="437" t="s">
        <v>1251</v>
      </c>
      <c r="C21" s="437"/>
      <c r="D21" s="437"/>
      <c r="E21" s="438"/>
      <c r="F21" s="435">
        <v>0</v>
      </c>
      <c r="G21" s="435"/>
    </row>
    <row r="22" spans="1:16" s="31" customFormat="1" ht="38.25" customHeight="1" x14ac:dyDescent="0.15">
      <c r="A22" s="186"/>
      <c r="B22" s="437" t="s">
        <v>1802</v>
      </c>
      <c r="C22" s="437"/>
      <c r="D22" s="437"/>
      <c r="E22" s="438"/>
      <c r="F22" s="435">
        <v>32</v>
      </c>
      <c r="G22" s="435"/>
    </row>
    <row r="23" spans="1:16" s="16" customFormat="1" ht="12" customHeight="1" x14ac:dyDescent="0.15">
      <c r="A23" s="21"/>
      <c r="B23" s="22"/>
      <c r="C23" s="12"/>
      <c r="D23" s="21"/>
      <c r="E23" s="21"/>
      <c r="F23" s="14"/>
      <c r="G23" s="14"/>
    </row>
    <row r="24" spans="1:16" s="16" customFormat="1" ht="30" customHeight="1" x14ac:dyDescent="0.15">
      <c r="A24" s="9" t="s">
        <v>84</v>
      </c>
      <c r="B24" s="16" t="s">
        <v>1100</v>
      </c>
      <c r="C24" s="12"/>
      <c r="D24" s="21"/>
      <c r="E24" s="21"/>
      <c r="F24" s="14"/>
      <c r="G24" s="14"/>
    </row>
    <row r="25" spans="1:16" s="16" customFormat="1" ht="12" customHeight="1" x14ac:dyDescent="0.15">
      <c r="A25" s="21"/>
      <c r="B25" s="22"/>
      <c r="C25" s="12"/>
      <c r="D25" s="21"/>
      <c r="E25" s="21"/>
      <c r="F25" s="14"/>
      <c r="G25" s="14"/>
    </row>
    <row r="26" spans="1:16" s="16" customFormat="1" ht="30" customHeight="1" x14ac:dyDescent="0.15">
      <c r="A26" s="21" t="s">
        <v>85</v>
      </c>
      <c r="B26" s="22" t="s">
        <v>1101</v>
      </c>
      <c r="C26" s="12"/>
      <c r="D26" s="21"/>
      <c r="E26" s="21"/>
      <c r="F26" s="14"/>
      <c r="G26" s="14"/>
    </row>
    <row r="27" spans="1:16" s="16" customFormat="1" ht="12" customHeight="1" x14ac:dyDescent="0.15">
      <c r="A27" s="21"/>
      <c r="B27" s="22"/>
      <c r="C27" s="12"/>
      <c r="D27" s="21"/>
      <c r="E27" s="21"/>
      <c r="F27" s="14"/>
      <c r="G27" s="14"/>
    </row>
    <row r="28" spans="1:16" s="16" customFormat="1" ht="30" customHeight="1" x14ac:dyDescent="0.15">
      <c r="A28" s="21" t="s">
        <v>86</v>
      </c>
      <c r="B28" s="22" t="s">
        <v>1102</v>
      </c>
      <c r="C28" s="12"/>
      <c r="D28" s="21"/>
      <c r="E28" s="21"/>
      <c r="F28" s="14"/>
      <c r="G28" s="14"/>
    </row>
    <row r="29" spans="1:16" s="16" customFormat="1" ht="12" customHeight="1" x14ac:dyDescent="0.15">
      <c r="A29" s="21"/>
      <c r="B29" s="22"/>
      <c r="C29" s="12"/>
      <c r="D29" s="21"/>
      <c r="E29" s="21"/>
      <c r="F29" s="14"/>
      <c r="G29" s="14"/>
    </row>
    <row r="30" spans="1:16" s="16" customFormat="1" ht="37.5" customHeight="1" x14ac:dyDescent="0.15">
      <c r="A30" s="21" t="s">
        <v>87</v>
      </c>
      <c r="B30" s="436" t="s">
        <v>1103</v>
      </c>
      <c r="C30" s="436"/>
      <c r="D30" s="436"/>
      <c r="E30" s="436"/>
      <c r="F30" s="436"/>
      <c r="G30" s="436"/>
      <c r="H30" s="436"/>
      <c r="I30" s="436"/>
      <c r="J30" s="436"/>
      <c r="K30" s="436"/>
      <c r="L30" s="436"/>
      <c r="M30" s="436"/>
      <c r="N30" s="436"/>
      <c r="O30" s="436"/>
      <c r="P30" s="436"/>
    </row>
    <row r="31" spans="1:16" s="16" customFormat="1" ht="12" customHeight="1" x14ac:dyDescent="0.15">
      <c r="A31" s="21"/>
      <c r="B31" s="22"/>
      <c r="C31" s="12"/>
      <c r="D31" s="21"/>
      <c r="E31" s="21"/>
      <c r="F31" s="14"/>
      <c r="G31" s="14"/>
    </row>
    <row r="32" spans="1:16" s="16" customFormat="1" ht="30" customHeight="1" x14ac:dyDescent="0.15">
      <c r="A32" s="21" t="s">
        <v>1106</v>
      </c>
      <c r="B32" s="22" t="s">
        <v>1105</v>
      </c>
      <c r="C32" s="12"/>
      <c r="D32" s="21"/>
      <c r="E32" s="21"/>
      <c r="F32" s="14"/>
      <c r="G32" s="14"/>
    </row>
    <row r="33" spans="1:16" s="16" customFormat="1" ht="30" customHeight="1" x14ac:dyDescent="0.15">
      <c r="A33" s="21"/>
      <c r="B33" s="23" t="s">
        <v>1104</v>
      </c>
      <c r="C33" s="12"/>
      <c r="D33" s="21"/>
      <c r="E33" s="21"/>
      <c r="F33" s="14"/>
      <c r="G33" s="14"/>
    </row>
    <row r="34" spans="1:16" x14ac:dyDescent="0.15">
      <c r="A34" s="9"/>
    </row>
    <row r="35" spans="1:16" ht="14.25" x14ac:dyDescent="0.15">
      <c r="A35" s="424" t="s">
        <v>88</v>
      </c>
      <c r="B35" s="424"/>
      <c r="C35" s="424"/>
      <c r="D35" s="424"/>
      <c r="E35" s="424"/>
      <c r="F35" s="424"/>
      <c r="G35" s="424"/>
      <c r="H35" s="424"/>
      <c r="I35" s="424"/>
      <c r="J35" s="424"/>
      <c r="K35" s="424"/>
      <c r="L35" s="424"/>
      <c r="M35" s="424"/>
      <c r="N35" s="424"/>
      <c r="O35" s="424"/>
      <c r="P35" s="424"/>
    </row>
    <row r="36" spans="1:16" x14ac:dyDescent="0.15">
      <c r="A36" s="403" t="s">
        <v>89</v>
      </c>
      <c r="B36" s="404"/>
      <c r="C36" s="404"/>
      <c r="D36" s="404"/>
      <c r="E36" s="404"/>
      <c r="F36" s="404"/>
      <c r="G36" s="404"/>
      <c r="H36" s="404"/>
      <c r="I36" s="404"/>
      <c r="J36" s="404"/>
      <c r="K36" s="404"/>
      <c r="L36" s="404"/>
      <c r="M36" s="404"/>
      <c r="N36" s="404"/>
      <c r="O36" s="404"/>
      <c r="P36" s="404"/>
    </row>
    <row r="37" spans="1:16" x14ac:dyDescent="0.15">
      <c r="A37" s="425" t="s">
        <v>90</v>
      </c>
      <c r="B37" s="426"/>
      <c r="C37" s="426"/>
      <c r="D37" s="427"/>
      <c r="E37" s="425" t="s">
        <v>91</v>
      </c>
      <c r="F37" s="426"/>
      <c r="G37" s="426"/>
      <c r="H37" s="427"/>
      <c r="I37" s="428" t="s">
        <v>92</v>
      </c>
      <c r="J37" s="429"/>
      <c r="K37" s="429"/>
      <c r="L37" s="430"/>
      <c r="M37" s="365" t="s">
        <v>117</v>
      </c>
      <c r="N37" s="431" t="s">
        <v>118</v>
      </c>
      <c r="O37" s="432"/>
      <c r="P37" s="433"/>
    </row>
    <row r="38" spans="1:16" x14ac:dyDescent="0.15">
      <c r="A38" s="366" t="s">
        <v>95</v>
      </c>
      <c r="B38" s="440" t="s">
        <v>96</v>
      </c>
      <c r="C38" s="441"/>
      <c r="D38" s="442"/>
      <c r="E38" s="366" t="s">
        <v>97</v>
      </c>
      <c r="F38" s="440" t="s">
        <v>98</v>
      </c>
      <c r="G38" s="441"/>
      <c r="H38" s="442"/>
      <c r="I38" s="365" t="s">
        <v>99</v>
      </c>
      <c r="J38" s="431" t="s">
        <v>100</v>
      </c>
      <c r="K38" s="432"/>
      <c r="L38" s="433"/>
      <c r="M38" s="365" t="s">
        <v>123</v>
      </c>
      <c r="N38" s="431" t="s">
        <v>124</v>
      </c>
      <c r="O38" s="432"/>
      <c r="P38" s="433"/>
    </row>
    <row r="39" spans="1:16" x14ac:dyDescent="0.15">
      <c r="A39" s="367" t="s">
        <v>103</v>
      </c>
      <c r="B39" s="431" t="s">
        <v>104</v>
      </c>
      <c r="C39" s="432"/>
      <c r="D39" s="433"/>
      <c r="E39" s="367" t="s">
        <v>105</v>
      </c>
      <c r="F39" s="431" t="s">
        <v>106</v>
      </c>
      <c r="G39" s="432"/>
      <c r="H39" s="433"/>
      <c r="I39" s="365" t="s">
        <v>107</v>
      </c>
      <c r="J39" s="431" t="s">
        <v>108</v>
      </c>
      <c r="K39" s="432"/>
      <c r="L39" s="433"/>
      <c r="M39" s="365" t="s">
        <v>131</v>
      </c>
      <c r="N39" s="431" t="s">
        <v>132</v>
      </c>
      <c r="O39" s="432"/>
      <c r="P39" s="433"/>
    </row>
    <row r="40" spans="1:16" x14ac:dyDescent="0.15">
      <c r="A40" s="367" t="s">
        <v>111</v>
      </c>
      <c r="B40" s="431" t="s">
        <v>112</v>
      </c>
      <c r="C40" s="432"/>
      <c r="D40" s="433"/>
      <c r="E40" s="367" t="s">
        <v>113</v>
      </c>
      <c r="F40" s="431" t="s">
        <v>114</v>
      </c>
      <c r="G40" s="432"/>
      <c r="H40" s="433"/>
      <c r="I40" s="365" t="s">
        <v>115</v>
      </c>
      <c r="J40" s="431" t="s">
        <v>116</v>
      </c>
      <c r="K40" s="432"/>
      <c r="L40" s="433"/>
      <c r="M40" s="368" t="s">
        <v>143</v>
      </c>
      <c r="N40" s="431" t="s">
        <v>144</v>
      </c>
      <c r="O40" s="432"/>
      <c r="P40" s="433"/>
    </row>
    <row r="41" spans="1:16" x14ac:dyDescent="0.15">
      <c r="A41" s="367" t="s">
        <v>119</v>
      </c>
      <c r="B41" s="431" t="s">
        <v>120</v>
      </c>
      <c r="C41" s="432"/>
      <c r="D41" s="433"/>
      <c r="E41" s="367" t="s">
        <v>127</v>
      </c>
      <c r="F41" s="431" t="s">
        <v>128</v>
      </c>
      <c r="G41" s="432"/>
      <c r="H41" s="433"/>
      <c r="I41" s="365" t="s">
        <v>121</v>
      </c>
      <c r="J41" s="431" t="s">
        <v>122</v>
      </c>
      <c r="K41" s="432"/>
      <c r="L41" s="433"/>
      <c r="M41" s="368" t="s">
        <v>151</v>
      </c>
      <c r="N41" s="431" t="s">
        <v>152</v>
      </c>
      <c r="O41" s="432"/>
      <c r="P41" s="433"/>
    </row>
    <row r="42" spans="1:16" x14ac:dyDescent="0.15">
      <c r="A42" s="367" t="s">
        <v>125</v>
      </c>
      <c r="B42" s="431" t="s">
        <v>126</v>
      </c>
      <c r="C42" s="432"/>
      <c r="D42" s="433"/>
      <c r="E42" s="367" t="s">
        <v>135</v>
      </c>
      <c r="F42" s="431" t="s">
        <v>136</v>
      </c>
      <c r="G42" s="432"/>
      <c r="H42" s="433"/>
      <c r="I42" s="365" t="s">
        <v>129</v>
      </c>
      <c r="J42" s="431" t="s">
        <v>130</v>
      </c>
      <c r="K42" s="432"/>
      <c r="L42" s="433"/>
      <c r="M42" s="368" t="s">
        <v>159</v>
      </c>
      <c r="N42" s="431" t="s">
        <v>160</v>
      </c>
      <c r="O42" s="432"/>
      <c r="P42" s="433"/>
    </row>
    <row r="43" spans="1:16" x14ac:dyDescent="0.15">
      <c r="A43" s="367" t="s">
        <v>133</v>
      </c>
      <c r="B43" s="431" t="s">
        <v>134</v>
      </c>
      <c r="C43" s="432"/>
      <c r="D43" s="433"/>
      <c r="E43" s="367" t="s">
        <v>147</v>
      </c>
      <c r="F43" s="431" t="s">
        <v>148</v>
      </c>
      <c r="G43" s="432"/>
      <c r="H43" s="433"/>
      <c r="I43" s="365" t="s">
        <v>137</v>
      </c>
      <c r="J43" s="431" t="s">
        <v>138</v>
      </c>
      <c r="K43" s="432"/>
      <c r="L43" s="433"/>
      <c r="M43" s="428" t="s">
        <v>167</v>
      </c>
      <c r="N43" s="429"/>
      <c r="O43" s="429"/>
      <c r="P43" s="430"/>
    </row>
    <row r="44" spans="1:16" x14ac:dyDescent="0.15">
      <c r="A44" s="367" t="s">
        <v>139</v>
      </c>
      <c r="B44" s="431" t="s">
        <v>140</v>
      </c>
      <c r="C44" s="432"/>
      <c r="D44" s="433"/>
      <c r="E44" s="367" t="s">
        <v>155</v>
      </c>
      <c r="F44" s="431" t="s">
        <v>156</v>
      </c>
      <c r="G44" s="432"/>
      <c r="H44" s="433"/>
      <c r="I44" s="365" t="s">
        <v>141</v>
      </c>
      <c r="J44" s="431" t="s">
        <v>142</v>
      </c>
      <c r="K44" s="432"/>
      <c r="L44" s="433"/>
      <c r="M44" s="369" t="s">
        <v>174</v>
      </c>
      <c r="N44" s="431" t="s">
        <v>175</v>
      </c>
      <c r="O44" s="432"/>
      <c r="P44" s="433"/>
    </row>
    <row r="45" spans="1:16" x14ac:dyDescent="0.15">
      <c r="A45" s="367" t="s">
        <v>145</v>
      </c>
      <c r="B45" s="431" t="s">
        <v>146</v>
      </c>
      <c r="C45" s="432"/>
      <c r="D45" s="433"/>
      <c r="E45" s="367" t="s">
        <v>163</v>
      </c>
      <c r="F45" s="431" t="s">
        <v>164</v>
      </c>
      <c r="G45" s="432"/>
      <c r="H45" s="433"/>
      <c r="I45" s="365" t="s">
        <v>149</v>
      </c>
      <c r="J45" s="431" t="s">
        <v>150</v>
      </c>
      <c r="K45" s="432"/>
      <c r="L45" s="433"/>
      <c r="M45" s="365" t="s">
        <v>182</v>
      </c>
      <c r="N45" s="431" t="s">
        <v>183</v>
      </c>
      <c r="O45" s="432"/>
      <c r="P45" s="433"/>
    </row>
    <row r="46" spans="1:16" x14ac:dyDescent="0.15">
      <c r="A46" s="367" t="s">
        <v>153</v>
      </c>
      <c r="B46" s="431" t="s">
        <v>154</v>
      </c>
      <c r="C46" s="432"/>
      <c r="D46" s="433"/>
      <c r="E46" s="367" t="s">
        <v>170</v>
      </c>
      <c r="F46" s="431" t="s">
        <v>171</v>
      </c>
      <c r="G46" s="432"/>
      <c r="H46" s="433"/>
      <c r="I46" s="365" t="s">
        <v>157</v>
      </c>
      <c r="J46" s="431" t="s">
        <v>158</v>
      </c>
      <c r="K46" s="432"/>
      <c r="L46" s="433"/>
      <c r="M46" s="365" t="s">
        <v>190</v>
      </c>
      <c r="N46" s="431" t="s">
        <v>191</v>
      </c>
      <c r="O46" s="432"/>
      <c r="P46" s="433"/>
    </row>
    <row r="47" spans="1:16" x14ac:dyDescent="0.15">
      <c r="A47" s="367" t="s">
        <v>161</v>
      </c>
      <c r="B47" s="431" t="s">
        <v>162</v>
      </c>
      <c r="C47" s="432"/>
      <c r="D47" s="433"/>
      <c r="E47" s="367" t="s">
        <v>178</v>
      </c>
      <c r="F47" s="431" t="s">
        <v>179</v>
      </c>
      <c r="G47" s="432"/>
      <c r="H47" s="433"/>
      <c r="I47" s="365" t="s">
        <v>165</v>
      </c>
      <c r="J47" s="431" t="s">
        <v>166</v>
      </c>
      <c r="K47" s="432"/>
      <c r="L47" s="433"/>
      <c r="M47" s="365" t="s">
        <v>198</v>
      </c>
      <c r="N47" s="431" t="s">
        <v>199</v>
      </c>
      <c r="O47" s="432"/>
      <c r="P47" s="433"/>
    </row>
    <row r="48" spans="1:16" x14ac:dyDescent="0.15">
      <c r="A48" s="367" t="s">
        <v>168</v>
      </c>
      <c r="B48" s="431" t="s">
        <v>169</v>
      </c>
      <c r="C48" s="432"/>
      <c r="D48" s="433"/>
      <c r="E48" s="367" t="s">
        <v>186</v>
      </c>
      <c r="F48" s="431" t="s">
        <v>187</v>
      </c>
      <c r="G48" s="432"/>
      <c r="H48" s="433"/>
      <c r="I48" s="365" t="s">
        <v>172</v>
      </c>
      <c r="J48" s="431" t="s">
        <v>173</v>
      </c>
      <c r="K48" s="432"/>
      <c r="L48" s="433"/>
      <c r="M48" s="365" t="s">
        <v>214</v>
      </c>
      <c r="N48" s="431" t="s">
        <v>215</v>
      </c>
      <c r="O48" s="432"/>
      <c r="P48" s="433"/>
    </row>
    <row r="49" spans="1:16" x14ac:dyDescent="0.15">
      <c r="A49" s="367" t="s">
        <v>176</v>
      </c>
      <c r="B49" s="431" t="s">
        <v>177</v>
      </c>
      <c r="C49" s="432"/>
      <c r="D49" s="433"/>
      <c r="E49" s="367" t="s">
        <v>194</v>
      </c>
      <c r="F49" s="431" t="s">
        <v>195</v>
      </c>
      <c r="G49" s="432"/>
      <c r="H49" s="433"/>
      <c r="I49" s="365" t="s">
        <v>180</v>
      </c>
      <c r="J49" s="431" t="s">
        <v>181</v>
      </c>
      <c r="K49" s="432"/>
      <c r="L49" s="433"/>
      <c r="M49" s="365" t="s">
        <v>219</v>
      </c>
      <c r="N49" s="431" t="s">
        <v>220</v>
      </c>
      <c r="O49" s="432"/>
      <c r="P49" s="433"/>
    </row>
    <row r="50" spans="1:16" x14ac:dyDescent="0.15">
      <c r="A50" s="367" t="s">
        <v>184</v>
      </c>
      <c r="B50" s="431" t="s">
        <v>185</v>
      </c>
      <c r="C50" s="432"/>
      <c r="D50" s="433"/>
      <c r="E50" s="367" t="s">
        <v>202</v>
      </c>
      <c r="F50" s="431" t="s">
        <v>203</v>
      </c>
      <c r="G50" s="432"/>
      <c r="H50" s="433"/>
      <c r="I50" s="365" t="s">
        <v>188</v>
      </c>
      <c r="J50" s="431" t="s">
        <v>189</v>
      </c>
      <c r="K50" s="432"/>
      <c r="L50" s="433"/>
      <c r="M50" s="365" t="s">
        <v>227</v>
      </c>
      <c r="N50" s="431" t="s">
        <v>228</v>
      </c>
      <c r="O50" s="432"/>
      <c r="P50" s="433"/>
    </row>
    <row r="51" spans="1:16" x14ac:dyDescent="0.15">
      <c r="A51" s="367" t="s">
        <v>192</v>
      </c>
      <c r="B51" s="431" t="s">
        <v>193</v>
      </c>
      <c r="C51" s="432"/>
      <c r="D51" s="433"/>
      <c r="E51" s="367" t="s">
        <v>206</v>
      </c>
      <c r="F51" s="431" t="s">
        <v>207</v>
      </c>
      <c r="G51" s="432"/>
      <c r="H51" s="433"/>
      <c r="I51" s="365" t="s">
        <v>196</v>
      </c>
      <c r="J51" s="431" t="s">
        <v>197</v>
      </c>
      <c r="K51" s="432"/>
      <c r="L51" s="433"/>
      <c r="M51" s="365" t="s">
        <v>239</v>
      </c>
      <c r="N51" s="431" t="s">
        <v>240</v>
      </c>
      <c r="O51" s="432"/>
      <c r="P51" s="433"/>
    </row>
    <row r="52" spans="1:16" x14ac:dyDescent="0.15">
      <c r="A52" s="367" t="s">
        <v>200</v>
      </c>
      <c r="B52" s="431" t="s">
        <v>201</v>
      </c>
      <c r="C52" s="432"/>
      <c r="D52" s="433"/>
      <c r="E52" s="367" t="s">
        <v>210</v>
      </c>
      <c r="F52" s="443" t="s">
        <v>211</v>
      </c>
      <c r="G52" s="444"/>
      <c r="H52" s="445"/>
      <c r="I52" s="365" t="s">
        <v>212</v>
      </c>
      <c r="J52" s="431" t="s">
        <v>213</v>
      </c>
      <c r="K52" s="432"/>
      <c r="L52" s="433"/>
      <c r="M52" s="365" t="s">
        <v>247</v>
      </c>
      <c r="N52" s="431" t="s">
        <v>248</v>
      </c>
      <c r="O52" s="432"/>
      <c r="P52" s="433"/>
    </row>
    <row r="53" spans="1:16" x14ac:dyDescent="0.15">
      <c r="A53" s="367" t="s">
        <v>204</v>
      </c>
      <c r="B53" s="431" t="s">
        <v>205</v>
      </c>
      <c r="C53" s="432"/>
      <c r="D53" s="433"/>
      <c r="E53" s="367" t="s">
        <v>216</v>
      </c>
      <c r="F53" s="443" t="s">
        <v>1307</v>
      </c>
      <c r="G53" s="444"/>
      <c r="H53" s="445"/>
      <c r="I53" s="365" t="s">
        <v>217</v>
      </c>
      <c r="J53" s="431" t="s">
        <v>218</v>
      </c>
      <c r="K53" s="432"/>
      <c r="L53" s="433"/>
      <c r="M53" s="365" t="s">
        <v>255</v>
      </c>
      <c r="N53" s="431" t="s">
        <v>256</v>
      </c>
      <c r="O53" s="432"/>
      <c r="P53" s="433"/>
    </row>
    <row r="54" spans="1:16" x14ac:dyDescent="0.15">
      <c r="A54" s="367" t="s">
        <v>208</v>
      </c>
      <c r="B54" s="431" t="s">
        <v>209</v>
      </c>
      <c r="C54" s="432"/>
      <c r="D54" s="433"/>
      <c r="E54" s="367" t="s">
        <v>223</v>
      </c>
      <c r="F54" s="443" t="s">
        <v>224</v>
      </c>
      <c r="G54" s="444"/>
      <c r="H54" s="445"/>
      <c r="I54" s="365" t="s">
        <v>225</v>
      </c>
      <c r="J54" s="431" t="s">
        <v>226</v>
      </c>
      <c r="K54" s="432"/>
      <c r="L54" s="433"/>
      <c r="M54" s="365" t="s">
        <v>263</v>
      </c>
      <c r="N54" s="431" t="s">
        <v>264</v>
      </c>
      <c r="O54" s="432"/>
      <c r="P54" s="433"/>
    </row>
    <row r="55" spans="1:16" x14ac:dyDescent="0.15">
      <c r="A55" s="367" t="s">
        <v>221</v>
      </c>
      <c r="B55" s="431" t="s">
        <v>222</v>
      </c>
      <c r="C55" s="432"/>
      <c r="D55" s="433"/>
      <c r="E55" s="367" t="s">
        <v>231</v>
      </c>
      <c r="F55" s="443" t="s">
        <v>232</v>
      </c>
      <c r="G55" s="444"/>
      <c r="H55" s="445"/>
      <c r="I55" s="365" t="s">
        <v>237</v>
      </c>
      <c r="J55" s="431" t="s">
        <v>238</v>
      </c>
      <c r="K55" s="432"/>
      <c r="L55" s="433"/>
      <c r="M55" s="365" t="s">
        <v>274</v>
      </c>
      <c r="N55" s="431" t="s">
        <v>275</v>
      </c>
      <c r="O55" s="432"/>
      <c r="P55" s="433"/>
    </row>
    <row r="56" spans="1:16" x14ac:dyDescent="0.15">
      <c r="A56" s="367" t="s">
        <v>229</v>
      </c>
      <c r="B56" s="431" t="s">
        <v>230</v>
      </c>
      <c r="C56" s="432"/>
      <c r="D56" s="433"/>
      <c r="E56" s="367" t="s">
        <v>235</v>
      </c>
      <c r="F56" s="443" t="s">
        <v>236</v>
      </c>
      <c r="G56" s="444"/>
      <c r="H56" s="445"/>
      <c r="I56" s="365" t="s">
        <v>245</v>
      </c>
      <c r="J56" s="431" t="s">
        <v>246</v>
      </c>
      <c r="K56" s="432"/>
      <c r="L56" s="433"/>
      <c r="M56" s="365" t="s">
        <v>282</v>
      </c>
      <c r="N56" s="431" t="s">
        <v>283</v>
      </c>
      <c r="O56" s="432"/>
      <c r="P56" s="433"/>
    </row>
    <row r="57" spans="1:16" x14ac:dyDescent="0.15">
      <c r="A57" s="367" t="s">
        <v>233</v>
      </c>
      <c r="B57" s="431" t="s">
        <v>234</v>
      </c>
      <c r="C57" s="432"/>
      <c r="D57" s="433"/>
      <c r="E57" s="367" t="s">
        <v>243</v>
      </c>
      <c r="F57" s="443" t="s">
        <v>244</v>
      </c>
      <c r="G57" s="444"/>
      <c r="H57" s="445"/>
      <c r="I57" s="370" t="s">
        <v>253</v>
      </c>
      <c r="J57" s="431" t="s">
        <v>254</v>
      </c>
      <c r="K57" s="432"/>
      <c r="L57" s="433"/>
      <c r="M57" s="365" t="s">
        <v>287</v>
      </c>
      <c r="N57" s="431" t="s">
        <v>288</v>
      </c>
      <c r="O57" s="432"/>
      <c r="P57" s="433"/>
    </row>
    <row r="58" spans="1:16" x14ac:dyDescent="0.15">
      <c r="A58" s="367" t="s">
        <v>241</v>
      </c>
      <c r="B58" s="431" t="s">
        <v>242</v>
      </c>
      <c r="C58" s="432"/>
      <c r="D58" s="433"/>
      <c r="E58" s="367" t="s">
        <v>251</v>
      </c>
      <c r="F58" s="443" t="s">
        <v>252</v>
      </c>
      <c r="G58" s="444"/>
      <c r="H58" s="445"/>
      <c r="I58" s="365" t="s">
        <v>261</v>
      </c>
      <c r="J58" s="431" t="s">
        <v>262</v>
      </c>
      <c r="K58" s="432"/>
      <c r="L58" s="433"/>
      <c r="M58" s="371"/>
      <c r="N58" s="372"/>
      <c r="O58" s="372"/>
      <c r="P58" s="372"/>
    </row>
    <row r="59" spans="1:16" x14ac:dyDescent="0.15">
      <c r="A59" s="367" t="s">
        <v>249</v>
      </c>
      <c r="B59" s="431" t="s">
        <v>250</v>
      </c>
      <c r="C59" s="432"/>
      <c r="D59" s="433"/>
      <c r="E59" s="367" t="s">
        <v>259</v>
      </c>
      <c r="F59" s="443" t="s">
        <v>260</v>
      </c>
      <c r="G59" s="444"/>
      <c r="H59" s="445"/>
      <c r="I59" s="428" t="s">
        <v>269</v>
      </c>
      <c r="J59" s="429"/>
      <c r="K59" s="429"/>
      <c r="L59" s="430"/>
      <c r="M59" s="373"/>
      <c r="N59" s="374"/>
      <c r="O59" s="374"/>
      <c r="P59" s="374"/>
    </row>
    <row r="60" spans="1:16" x14ac:dyDescent="0.15">
      <c r="A60" s="367" t="s">
        <v>257</v>
      </c>
      <c r="B60" s="431" t="s">
        <v>258</v>
      </c>
      <c r="C60" s="432"/>
      <c r="D60" s="433"/>
      <c r="E60" s="375" t="s">
        <v>267</v>
      </c>
      <c r="F60" s="443" t="s">
        <v>268</v>
      </c>
      <c r="G60" s="444"/>
      <c r="H60" s="445"/>
      <c r="I60" s="368" t="s">
        <v>272</v>
      </c>
      <c r="J60" s="431" t="s">
        <v>273</v>
      </c>
      <c r="K60" s="432"/>
      <c r="L60" s="433"/>
      <c r="M60" s="373"/>
      <c r="N60" s="374"/>
      <c r="O60" s="374"/>
      <c r="P60" s="374"/>
    </row>
    <row r="61" spans="1:16" x14ac:dyDescent="0.15">
      <c r="A61" s="367" t="s">
        <v>265</v>
      </c>
      <c r="B61" s="431" t="s">
        <v>266</v>
      </c>
      <c r="C61" s="432"/>
      <c r="D61" s="433"/>
      <c r="E61" s="376" t="s">
        <v>270</v>
      </c>
      <c r="F61" s="443" t="s">
        <v>271</v>
      </c>
      <c r="G61" s="444"/>
      <c r="H61" s="445"/>
      <c r="I61" s="368" t="s">
        <v>280</v>
      </c>
      <c r="J61" s="431" t="s">
        <v>281</v>
      </c>
      <c r="K61" s="432"/>
      <c r="L61" s="432"/>
      <c r="M61" s="373"/>
      <c r="N61" s="374"/>
      <c r="O61" s="374"/>
      <c r="P61" s="374"/>
    </row>
    <row r="62" spans="1:16" x14ac:dyDescent="0.15">
      <c r="A62" s="377" t="s">
        <v>276</v>
      </c>
      <c r="B62" s="431" t="s">
        <v>277</v>
      </c>
      <c r="C62" s="432"/>
      <c r="D62" s="433"/>
      <c r="E62" s="367" t="s">
        <v>278</v>
      </c>
      <c r="F62" s="443" t="s">
        <v>279</v>
      </c>
      <c r="G62" s="444"/>
      <c r="H62" s="445"/>
      <c r="I62" s="368" t="s">
        <v>297</v>
      </c>
      <c r="J62" s="431" t="s">
        <v>298</v>
      </c>
      <c r="K62" s="432"/>
      <c r="L62" s="432"/>
      <c r="M62" s="373"/>
      <c r="N62" s="374"/>
      <c r="O62" s="374"/>
      <c r="P62" s="374"/>
    </row>
    <row r="63" spans="1:16" x14ac:dyDescent="0.15">
      <c r="A63" s="428" t="s">
        <v>284</v>
      </c>
      <c r="B63" s="429"/>
      <c r="C63" s="429"/>
      <c r="D63" s="430"/>
      <c r="E63" s="367" t="s">
        <v>285</v>
      </c>
      <c r="F63" s="443" t="s">
        <v>286</v>
      </c>
      <c r="G63" s="444"/>
      <c r="H63" s="445"/>
      <c r="I63" s="368" t="s">
        <v>301</v>
      </c>
      <c r="J63" s="431" t="s">
        <v>302</v>
      </c>
      <c r="K63" s="432"/>
      <c r="L63" s="433"/>
      <c r="M63" s="373"/>
      <c r="N63" s="446"/>
      <c r="O63" s="446"/>
      <c r="P63" s="446"/>
    </row>
    <row r="64" spans="1:16" x14ac:dyDescent="0.15">
      <c r="A64" s="366" t="s">
        <v>289</v>
      </c>
      <c r="B64" s="431" t="s">
        <v>290</v>
      </c>
      <c r="C64" s="432"/>
      <c r="D64" s="433"/>
      <c r="E64" s="377" t="s">
        <v>291</v>
      </c>
      <c r="F64" s="443" t="s">
        <v>292</v>
      </c>
      <c r="G64" s="444"/>
      <c r="H64" s="445"/>
      <c r="I64" s="368" t="s">
        <v>307</v>
      </c>
      <c r="J64" s="431" t="s">
        <v>308</v>
      </c>
      <c r="K64" s="432"/>
      <c r="L64" s="433"/>
      <c r="M64" s="373"/>
      <c r="N64" s="374"/>
      <c r="O64" s="374"/>
      <c r="P64" s="374"/>
    </row>
    <row r="65" spans="1:16" x14ac:dyDescent="0.15">
      <c r="A65" s="367" t="s">
        <v>293</v>
      </c>
      <c r="B65" s="431" t="s">
        <v>294</v>
      </c>
      <c r="C65" s="432"/>
      <c r="D65" s="433"/>
      <c r="E65" s="378" t="s">
        <v>295</v>
      </c>
      <c r="F65" s="443" t="s">
        <v>296</v>
      </c>
      <c r="G65" s="444"/>
      <c r="H65" s="445"/>
      <c r="I65" s="368" t="s">
        <v>313</v>
      </c>
      <c r="J65" s="431" t="s">
        <v>314</v>
      </c>
      <c r="K65" s="432"/>
      <c r="L65" s="433"/>
      <c r="M65" s="373"/>
      <c r="N65" s="374"/>
      <c r="O65" s="374"/>
      <c r="P65" s="374"/>
    </row>
    <row r="66" spans="1:16" x14ac:dyDescent="0.15">
      <c r="A66" s="367" t="s">
        <v>299</v>
      </c>
      <c r="B66" s="440" t="s">
        <v>300</v>
      </c>
      <c r="C66" s="441"/>
      <c r="D66" s="442"/>
      <c r="E66" s="378" t="s">
        <v>305</v>
      </c>
      <c r="F66" s="443" t="s">
        <v>306</v>
      </c>
      <c r="G66" s="444"/>
      <c r="H66" s="445"/>
      <c r="I66" s="368" t="s">
        <v>319</v>
      </c>
      <c r="J66" s="431" t="s">
        <v>320</v>
      </c>
      <c r="K66" s="432"/>
      <c r="L66" s="433"/>
      <c r="M66" s="373"/>
      <c r="N66" s="446"/>
      <c r="O66" s="446"/>
      <c r="P66" s="446"/>
    </row>
    <row r="67" spans="1:16" x14ac:dyDescent="0.15">
      <c r="A67" s="367" t="s">
        <v>303</v>
      </c>
      <c r="B67" s="431" t="s">
        <v>304</v>
      </c>
      <c r="C67" s="432"/>
      <c r="D67" s="433"/>
      <c r="E67" s="378" t="s">
        <v>311</v>
      </c>
      <c r="F67" s="443" t="s">
        <v>312</v>
      </c>
      <c r="G67" s="444"/>
      <c r="H67" s="445"/>
      <c r="I67" s="368" t="s">
        <v>325</v>
      </c>
      <c r="J67" s="431" t="s">
        <v>326</v>
      </c>
      <c r="K67" s="432"/>
      <c r="L67" s="433"/>
      <c r="M67" s="373"/>
      <c r="N67" s="446"/>
      <c r="O67" s="446"/>
      <c r="P67" s="446"/>
    </row>
    <row r="68" spans="1:16" x14ac:dyDescent="0.15">
      <c r="A68" s="367" t="s">
        <v>309</v>
      </c>
      <c r="B68" s="431" t="s">
        <v>310</v>
      </c>
      <c r="C68" s="432"/>
      <c r="D68" s="433"/>
      <c r="E68" s="378" t="s">
        <v>317</v>
      </c>
      <c r="F68" s="443" t="s">
        <v>318</v>
      </c>
      <c r="G68" s="444"/>
      <c r="H68" s="445"/>
      <c r="I68" s="365" t="s">
        <v>93</v>
      </c>
      <c r="J68" s="431" t="s">
        <v>94</v>
      </c>
      <c r="K68" s="432"/>
      <c r="L68" s="433"/>
      <c r="M68" s="379"/>
      <c r="N68" s="446"/>
      <c r="O68" s="446"/>
      <c r="P68" s="446"/>
    </row>
    <row r="69" spans="1:16" x14ac:dyDescent="0.15">
      <c r="A69" s="367" t="s">
        <v>315</v>
      </c>
      <c r="B69" s="431" t="s">
        <v>316</v>
      </c>
      <c r="C69" s="432"/>
      <c r="D69" s="432"/>
      <c r="E69" s="378" t="s">
        <v>323</v>
      </c>
      <c r="F69" s="443" t="s">
        <v>324</v>
      </c>
      <c r="G69" s="444"/>
      <c r="H69" s="445"/>
      <c r="I69" s="365" t="s">
        <v>101</v>
      </c>
      <c r="J69" s="431" t="s">
        <v>102</v>
      </c>
      <c r="K69" s="432"/>
      <c r="L69" s="433"/>
      <c r="M69" s="379"/>
      <c r="N69" s="446"/>
      <c r="O69" s="446"/>
      <c r="P69" s="446"/>
    </row>
    <row r="70" spans="1:16" x14ac:dyDescent="0.15">
      <c r="A70" s="367" t="s">
        <v>321</v>
      </c>
      <c r="B70" s="431" t="s">
        <v>322</v>
      </c>
      <c r="C70" s="432"/>
      <c r="D70" s="433"/>
      <c r="E70" s="375" t="s">
        <v>1308</v>
      </c>
      <c r="F70" s="443" t="s">
        <v>1309</v>
      </c>
      <c r="G70" s="444"/>
      <c r="H70" s="445"/>
      <c r="I70" s="365" t="s">
        <v>109</v>
      </c>
      <c r="J70" s="431" t="s">
        <v>110</v>
      </c>
      <c r="K70" s="432"/>
      <c r="L70" s="433"/>
      <c r="M70" s="379"/>
      <c r="N70" s="446"/>
      <c r="O70" s="446"/>
      <c r="P70" s="446"/>
    </row>
    <row r="71" spans="1:16" x14ac:dyDescent="0.15">
      <c r="A71" s="375" t="s">
        <v>327</v>
      </c>
      <c r="B71" s="431" t="s">
        <v>328</v>
      </c>
      <c r="C71" s="432"/>
      <c r="D71" s="433"/>
      <c r="E71" s="375" t="s">
        <v>1310</v>
      </c>
      <c r="F71" s="431" t="s">
        <v>556</v>
      </c>
      <c r="G71" s="432"/>
      <c r="H71" s="433"/>
      <c r="I71" s="379"/>
      <c r="J71" s="380"/>
      <c r="K71" s="380"/>
      <c r="L71" s="380"/>
      <c r="M71" s="379"/>
      <c r="N71" s="446"/>
      <c r="O71" s="446"/>
      <c r="P71" s="446"/>
    </row>
    <row r="72" spans="1:16" x14ac:dyDescent="0.15">
      <c r="A72" s="332"/>
      <c r="B72" s="28"/>
      <c r="C72" s="28"/>
      <c r="D72" s="28"/>
      <c r="E72" s="333"/>
      <c r="F72" s="28"/>
      <c r="G72" s="28"/>
      <c r="H72" s="28"/>
      <c r="I72" s="333"/>
      <c r="J72" s="29"/>
      <c r="K72" s="30"/>
      <c r="L72" s="30"/>
      <c r="M72" s="334"/>
      <c r="N72" s="334"/>
      <c r="O72" s="334"/>
      <c r="P72" s="334"/>
    </row>
    <row r="73" spans="1:16" x14ac:dyDescent="0.15">
      <c r="A73" s="403" t="s">
        <v>329</v>
      </c>
      <c r="B73" s="404"/>
      <c r="C73" s="404"/>
      <c r="D73" s="404"/>
      <c r="E73" s="404"/>
      <c r="F73" s="404"/>
      <c r="G73" s="404"/>
      <c r="H73" s="404"/>
      <c r="I73" s="404"/>
      <c r="J73" s="404"/>
      <c r="K73" s="404"/>
      <c r="L73" s="404"/>
      <c r="M73" s="404"/>
      <c r="N73" s="404"/>
      <c r="O73" s="404"/>
      <c r="P73" s="404"/>
    </row>
    <row r="74" spans="1:16" x14ac:dyDescent="0.15">
      <c r="A74" s="447" t="s">
        <v>1311</v>
      </c>
      <c r="B74" s="447"/>
      <c r="C74" s="447"/>
      <c r="D74" s="447"/>
      <c r="E74" s="447"/>
      <c r="F74" s="447"/>
      <c r="G74" s="447"/>
      <c r="H74" s="447"/>
      <c r="I74" s="406" t="s">
        <v>1312</v>
      </c>
      <c r="J74" s="406"/>
      <c r="K74" s="406"/>
      <c r="L74" s="406"/>
      <c r="M74" s="448" t="s">
        <v>1313</v>
      </c>
      <c r="N74" s="448"/>
      <c r="O74" s="448"/>
      <c r="P74" s="335"/>
    </row>
    <row r="75" spans="1:16" x14ac:dyDescent="0.15">
      <c r="A75" s="26">
        <v>71101</v>
      </c>
      <c r="B75" s="418" t="s">
        <v>1314</v>
      </c>
      <c r="C75" s="418"/>
      <c r="D75" s="418"/>
      <c r="E75" s="26">
        <v>71401</v>
      </c>
      <c r="F75" s="418" t="s">
        <v>1315</v>
      </c>
      <c r="G75" s="418"/>
      <c r="H75" s="418"/>
      <c r="I75" s="26">
        <v>72101</v>
      </c>
      <c r="J75" s="418" t="s">
        <v>1316</v>
      </c>
      <c r="K75" s="418"/>
      <c r="L75" s="392"/>
      <c r="M75" s="26" t="s">
        <v>346</v>
      </c>
      <c r="N75" s="418" t="s">
        <v>1317</v>
      </c>
      <c r="O75" s="418"/>
      <c r="P75" s="418"/>
    </row>
    <row r="76" spans="1:16" x14ac:dyDescent="0.15">
      <c r="A76" s="26">
        <v>71102</v>
      </c>
      <c r="B76" s="418" t="s">
        <v>1318</v>
      </c>
      <c r="C76" s="418"/>
      <c r="D76" s="418"/>
      <c r="E76" s="26">
        <v>71402</v>
      </c>
      <c r="F76" s="418" t="s">
        <v>1319</v>
      </c>
      <c r="G76" s="418"/>
      <c r="H76" s="418"/>
      <c r="I76" s="26">
        <v>72104</v>
      </c>
      <c r="J76" s="418" t="s">
        <v>1320</v>
      </c>
      <c r="K76" s="418"/>
      <c r="L76" s="392"/>
      <c r="M76" s="26" t="s">
        <v>1321</v>
      </c>
      <c r="N76" s="418" t="s">
        <v>1322</v>
      </c>
      <c r="O76" s="418"/>
      <c r="P76" s="418"/>
    </row>
    <row r="77" spans="1:16" x14ac:dyDescent="0.15">
      <c r="A77" s="26">
        <v>71103</v>
      </c>
      <c r="B77" s="418" t="s">
        <v>1323</v>
      </c>
      <c r="C77" s="418"/>
      <c r="D77" s="418"/>
      <c r="E77" s="26">
        <v>71403</v>
      </c>
      <c r="F77" s="418" t="s">
        <v>1324</v>
      </c>
      <c r="G77" s="418"/>
      <c r="H77" s="418"/>
      <c r="I77" s="26">
        <v>72201</v>
      </c>
      <c r="J77" s="418" t="s">
        <v>1325</v>
      </c>
      <c r="K77" s="418"/>
      <c r="L77" s="392"/>
      <c r="M77" s="26" t="s">
        <v>1326</v>
      </c>
      <c r="N77" s="418" t="s">
        <v>1327</v>
      </c>
      <c r="O77" s="418"/>
      <c r="P77" s="418"/>
    </row>
    <row r="78" spans="1:16" x14ac:dyDescent="0.15">
      <c r="A78" s="26">
        <v>71104</v>
      </c>
      <c r="B78" s="418" t="s">
        <v>1328</v>
      </c>
      <c r="C78" s="418"/>
      <c r="D78" s="418"/>
      <c r="E78" s="26">
        <v>71404</v>
      </c>
      <c r="F78" s="418" t="s">
        <v>1329</v>
      </c>
      <c r="G78" s="418"/>
      <c r="H78" s="418"/>
      <c r="I78" s="26">
        <v>72301</v>
      </c>
      <c r="J78" s="418" t="s">
        <v>1330</v>
      </c>
      <c r="K78" s="418"/>
      <c r="L78" s="392"/>
      <c r="M78" s="26">
        <v>73201</v>
      </c>
      <c r="N78" s="418" t="s">
        <v>1331</v>
      </c>
      <c r="O78" s="418"/>
      <c r="P78" s="418"/>
    </row>
    <row r="79" spans="1:16" x14ac:dyDescent="0.15">
      <c r="A79" s="26">
        <v>71105</v>
      </c>
      <c r="B79" s="418" t="s">
        <v>1332</v>
      </c>
      <c r="C79" s="418"/>
      <c r="D79" s="418"/>
      <c r="E79" s="26">
        <v>71405</v>
      </c>
      <c r="F79" s="418" t="s">
        <v>1333</v>
      </c>
      <c r="G79" s="418"/>
      <c r="H79" s="418"/>
      <c r="I79" s="26" t="s">
        <v>1334</v>
      </c>
      <c r="J79" s="418" t="s">
        <v>1335</v>
      </c>
      <c r="K79" s="418"/>
      <c r="L79" s="392"/>
      <c r="M79" s="26">
        <v>73202</v>
      </c>
      <c r="N79" s="418" t="s">
        <v>1336</v>
      </c>
      <c r="O79" s="418"/>
      <c r="P79" s="418"/>
    </row>
    <row r="80" spans="1:16" x14ac:dyDescent="0.15">
      <c r="A80" s="26">
        <v>71107</v>
      </c>
      <c r="B80" s="418" t="s">
        <v>1337</v>
      </c>
      <c r="C80" s="418"/>
      <c r="D80" s="418"/>
      <c r="E80" s="26">
        <v>71406</v>
      </c>
      <c r="F80" s="418" t="s">
        <v>1338</v>
      </c>
      <c r="G80" s="418"/>
      <c r="H80" s="418"/>
      <c r="I80" s="26">
        <v>72401</v>
      </c>
      <c r="J80" s="418" t="s">
        <v>1339</v>
      </c>
      <c r="K80" s="418"/>
      <c r="L80" s="392"/>
      <c r="M80" s="26" t="s">
        <v>347</v>
      </c>
      <c r="N80" s="418" t="s">
        <v>1340</v>
      </c>
      <c r="O80" s="418"/>
      <c r="P80" s="418"/>
    </row>
    <row r="81" spans="1:16" x14ac:dyDescent="0.15">
      <c r="A81" s="26">
        <v>71108</v>
      </c>
      <c r="B81" s="418" t="s">
        <v>1341</v>
      </c>
      <c r="C81" s="418"/>
      <c r="D81" s="418"/>
      <c r="E81" s="26">
        <v>71407</v>
      </c>
      <c r="F81" s="418" t="s">
        <v>1342</v>
      </c>
      <c r="G81" s="418"/>
      <c r="H81" s="418"/>
      <c r="I81" s="26">
        <v>72501</v>
      </c>
      <c r="J81" s="418" t="s">
        <v>1343</v>
      </c>
      <c r="K81" s="418"/>
      <c r="L81" s="392"/>
      <c r="M81" s="26" t="s">
        <v>348</v>
      </c>
      <c r="N81" s="418" t="s">
        <v>1344</v>
      </c>
      <c r="O81" s="418"/>
      <c r="P81" s="418"/>
    </row>
    <row r="82" spans="1:16" x14ac:dyDescent="0.15">
      <c r="A82" s="26" t="s">
        <v>330</v>
      </c>
      <c r="B82" s="418" t="s">
        <v>1345</v>
      </c>
      <c r="C82" s="418"/>
      <c r="D82" s="418"/>
      <c r="E82" s="26">
        <v>71408</v>
      </c>
      <c r="F82" s="418" t="s">
        <v>1346</v>
      </c>
      <c r="G82" s="418"/>
      <c r="H82" s="418"/>
      <c r="I82" s="26">
        <v>72502</v>
      </c>
      <c r="J82" s="418" t="s">
        <v>1347</v>
      </c>
      <c r="K82" s="418"/>
      <c r="L82" s="392"/>
      <c r="M82" s="26" t="s">
        <v>349</v>
      </c>
      <c r="N82" s="418" t="s">
        <v>1348</v>
      </c>
      <c r="O82" s="418"/>
      <c r="P82" s="418"/>
    </row>
    <row r="83" spans="1:16" x14ac:dyDescent="0.15">
      <c r="A83" s="26" t="s">
        <v>331</v>
      </c>
      <c r="B83" s="418" t="s">
        <v>1349</v>
      </c>
      <c r="C83" s="418"/>
      <c r="D83" s="418"/>
      <c r="E83" s="26" t="s">
        <v>1350</v>
      </c>
      <c r="F83" s="418" t="s">
        <v>1351</v>
      </c>
      <c r="G83" s="418"/>
      <c r="H83" s="418"/>
      <c r="I83" s="26" t="s">
        <v>342</v>
      </c>
      <c r="J83" s="418" t="s">
        <v>1352</v>
      </c>
      <c r="K83" s="418"/>
      <c r="L83" s="392"/>
      <c r="M83" s="26" t="s">
        <v>1353</v>
      </c>
      <c r="N83" s="418" t="s">
        <v>1354</v>
      </c>
      <c r="O83" s="418"/>
      <c r="P83" s="418"/>
    </row>
    <row r="84" spans="1:16" x14ac:dyDescent="0.15">
      <c r="A84" s="26" t="s">
        <v>1355</v>
      </c>
      <c r="B84" s="418" t="s">
        <v>1356</v>
      </c>
      <c r="C84" s="418"/>
      <c r="D84" s="418"/>
      <c r="E84" s="26" t="s">
        <v>1357</v>
      </c>
      <c r="F84" s="418" t="s">
        <v>1358</v>
      </c>
      <c r="G84" s="418"/>
      <c r="H84" s="418"/>
      <c r="I84" s="26" t="s">
        <v>343</v>
      </c>
      <c r="J84" s="418" t="s">
        <v>1359</v>
      </c>
      <c r="K84" s="418"/>
      <c r="L84" s="392"/>
      <c r="M84" s="26" t="s">
        <v>1360</v>
      </c>
      <c r="N84" s="418" t="s">
        <v>1361</v>
      </c>
      <c r="O84" s="418"/>
      <c r="P84" s="418"/>
    </row>
    <row r="85" spans="1:16" x14ac:dyDescent="0.15">
      <c r="A85" s="26">
        <v>71201</v>
      </c>
      <c r="B85" s="418" t="s">
        <v>1362</v>
      </c>
      <c r="C85" s="418"/>
      <c r="D85" s="418"/>
      <c r="E85" s="26">
        <v>71501</v>
      </c>
      <c r="F85" s="418" t="s">
        <v>1363</v>
      </c>
      <c r="G85" s="418"/>
      <c r="H85" s="418"/>
      <c r="I85" s="26" t="s">
        <v>344</v>
      </c>
      <c r="J85" s="418" t="s">
        <v>1364</v>
      </c>
      <c r="K85" s="418"/>
      <c r="L85" s="392"/>
      <c r="M85" s="26" t="s">
        <v>1365</v>
      </c>
      <c r="N85" s="418" t="s">
        <v>1366</v>
      </c>
      <c r="O85" s="418"/>
      <c r="P85" s="418"/>
    </row>
    <row r="86" spans="1:16" x14ac:dyDescent="0.15">
      <c r="A86" s="26">
        <v>71202</v>
      </c>
      <c r="B86" s="418" t="s">
        <v>1367</v>
      </c>
      <c r="C86" s="418"/>
      <c r="D86" s="418"/>
      <c r="E86" s="26">
        <v>71502</v>
      </c>
      <c r="F86" s="418" t="s">
        <v>1368</v>
      </c>
      <c r="G86" s="418"/>
      <c r="H86" s="418"/>
      <c r="I86" s="26" t="s">
        <v>345</v>
      </c>
      <c r="J86" s="418" t="s">
        <v>1369</v>
      </c>
      <c r="K86" s="418"/>
      <c r="L86" s="392"/>
      <c r="M86" s="26" t="s">
        <v>1370</v>
      </c>
      <c r="N86" s="418" t="s">
        <v>1371</v>
      </c>
      <c r="O86" s="418"/>
      <c r="P86" s="418"/>
    </row>
    <row r="87" spans="1:16" x14ac:dyDescent="0.15">
      <c r="A87" s="26">
        <v>71203</v>
      </c>
      <c r="B87" s="418" t="s">
        <v>1372</v>
      </c>
      <c r="C87" s="418"/>
      <c r="D87" s="418"/>
      <c r="E87" s="26">
        <v>71503</v>
      </c>
      <c r="F87" s="418" t="s">
        <v>1373</v>
      </c>
      <c r="G87" s="418"/>
      <c r="H87" s="418"/>
      <c r="I87" s="26" t="s">
        <v>1374</v>
      </c>
      <c r="J87" s="418" t="s">
        <v>1375</v>
      </c>
      <c r="K87" s="418"/>
      <c r="L87" s="392"/>
      <c r="M87" s="26" t="s">
        <v>1376</v>
      </c>
      <c r="N87" s="418" t="s">
        <v>1377</v>
      </c>
      <c r="O87" s="418"/>
      <c r="P87" s="418"/>
    </row>
    <row r="88" spans="1:16" x14ac:dyDescent="0.15">
      <c r="A88" s="26">
        <v>71204</v>
      </c>
      <c r="B88" s="418" t="s">
        <v>1378</v>
      </c>
      <c r="C88" s="418"/>
      <c r="D88" s="418"/>
      <c r="E88" s="26">
        <v>71504</v>
      </c>
      <c r="F88" s="418" t="s">
        <v>1379</v>
      </c>
      <c r="G88" s="418"/>
      <c r="H88" s="418"/>
      <c r="I88" s="26">
        <v>72605</v>
      </c>
      <c r="J88" s="418" t="s">
        <v>1380</v>
      </c>
      <c r="K88" s="418"/>
      <c r="L88" s="392"/>
      <c r="M88" s="26" t="s">
        <v>1381</v>
      </c>
      <c r="N88" s="418" t="s">
        <v>1382</v>
      </c>
      <c r="O88" s="418"/>
      <c r="P88" s="418"/>
    </row>
    <row r="89" spans="1:16" x14ac:dyDescent="0.15">
      <c r="A89" s="26">
        <v>71205</v>
      </c>
      <c r="B89" s="418" t="s">
        <v>1383</v>
      </c>
      <c r="C89" s="418"/>
      <c r="D89" s="418"/>
      <c r="E89" s="26">
        <v>71505</v>
      </c>
      <c r="F89" s="418" t="s">
        <v>1384</v>
      </c>
      <c r="G89" s="418"/>
      <c r="H89" s="418"/>
      <c r="I89" s="33"/>
      <c r="J89" s="384"/>
      <c r="K89" s="384"/>
      <c r="L89" s="384"/>
      <c r="M89" s="26" t="s">
        <v>1385</v>
      </c>
      <c r="N89" s="418" t="s">
        <v>1386</v>
      </c>
      <c r="O89" s="418"/>
      <c r="P89" s="418"/>
    </row>
    <row r="90" spans="1:16" x14ac:dyDescent="0.15">
      <c r="A90" s="26">
        <v>71206</v>
      </c>
      <c r="B90" s="418" t="s">
        <v>1387</v>
      </c>
      <c r="C90" s="418"/>
      <c r="D90" s="418"/>
      <c r="E90" s="26">
        <v>71506</v>
      </c>
      <c r="F90" s="418" t="s">
        <v>1388</v>
      </c>
      <c r="G90" s="418"/>
      <c r="H90" s="418"/>
      <c r="I90" s="33"/>
      <c r="J90" s="384"/>
      <c r="K90" s="384"/>
      <c r="L90" s="384"/>
      <c r="M90" s="26">
        <v>73301</v>
      </c>
      <c r="N90" s="418" t="s">
        <v>1389</v>
      </c>
      <c r="O90" s="418"/>
      <c r="P90" s="418"/>
    </row>
    <row r="91" spans="1:16" x14ac:dyDescent="0.15">
      <c r="A91" s="26">
        <v>71207</v>
      </c>
      <c r="B91" s="418" t="s">
        <v>1390</v>
      </c>
      <c r="C91" s="418"/>
      <c r="D91" s="418"/>
      <c r="E91" s="26">
        <v>71507</v>
      </c>
      <c r="F91" s="418" t="s">
        <v>1391</v>
      </c>
      <c r="G91" s="418"/>
      <c r="H91" s="418"/>
      <c r="I91" s="33"/>
      <c r="J91" s="384"/>
      <c r="K91" s="384"/>
      <c r="L91" s="384"/>
      <c r="M91" s="26">
        <v>73302</v>
      </c>
      <c r="N91" s="418" t="s">
        <v>1392</v>
      </c>
      <c r="O91" s="418"/>
      <c r="P91" s="418"/>
    </row>
    <row r="92" spans="1:16" x14ac:dyDescent="0.15">
      <c r="A92" s="26">
        <v>71208</v>
      </c>
      <c r="B92" s="418" t="s">
        <v>1393</v>
      </c>
      <c r="C92" s="418"/>
      <c r="D92" s="418"/>
      <c r="E92" s="26">
        <v>71508</v>
      </c>
      <c r="F92" s="418" t="s">
        <v>1394</v>
      </c>
      <c r="G92" s="418"/>
      <c r="H92" s="418"/>
      <c r="I92" s="33"/>
      <c r="J92" s="384"/>
      <c r="K92" s="384"/>
      <c r="L92" s="384"/>
      <c r="M92" s="26" t="s">
        <v>350</v>
      </c>
      <c r="N92" s="418" t="s">
        <v>1395</v>
      </c>
      <c r="O92" s="418"/>
      <c r="P92" s="418"/>
    </row>
    <row r="93" spans="1:16" x14ac:dyDescent="0.15">
      <c r="A93" s="26" t="s">
        <v>332</v>
      </c>
      <c r="B93" s="418" t="s">
        <v>1396</v>
      </c>
      <c r="C93" s="418"/>
      <c r="D93" s="418"/>
      <c r="E93" s="26" t="s">
        <v>335</v>
      </c>
      <c r="F93" s="418" t="s">
        <v>1397</v>
      </c>
      <c r="G93" s="418"/>
      <c r="H93" s="418"/>
      <c r="I93" s="33"/>
      <c r="J93" s="384"/>
      <c r="K93" s="384"/>
      <c r="L93" s="384"/>
      <c r="M93" s="26" t="s">
        <v>351</v>
      </c>
      <c r="N93" s="418" t="s">
        <v>1398</v>
      </c>
      <c r="O93" s="418"/>
      <c r="P93" s="418"/>
    </row>
    <row r="94" spans="1:16" x14ac:dyDescent="0.15">
      <c r="A94" s="26" t="s">
        <v>333</v>
      </c>
      <c r="B94" s="418" t="s">
        <v>1399</v>
      </c>
      <c r="C94" s="418"/>
      <c r="D94" s="418"/>
      <c r="E94" s="26" t="s">
        <v>336</v>
      </c>
      <c r="F94" s="418" t="s">
        <v>1400</v>
      </c>
      <c r="G94" s="418"/>
      <c r="H94" s="418"/>
      <c r="I94" s="33"/>
      <c r="J94" s="384"/>
      <c r="K94" s="384"/>
      <c r="L94" s="384"/>
      <c r="M94" s="26" t="s">
        <v>352</v>
      </c>
      <c r="N94" s="418" t="s">
        <v>1401</v>
      </c>
      <c r="O94" s="418"/>
      <c r="P94" s="418"/>
    </row>
    <row r="95" spans="1:16" x14ac:dyDescent="0.15">
      <c r="A95" s="26">
        <v>71301</v>
      </c>
      <c r="B95" s="418" t="s">
        <v>1402</v>
      </c>
      <c r="C95" s="418"/>
      <c r="D95" s="418"/>
      <c r="E95" s="26" t="s">
        <v>337</v>
      </c>
      <c r="F95" s="418" t="s">
        <v>1403</v>
      </c>
      <c r="G95" s="418"/>
      <c r="H95" s="418"/>
      <c r="I95" s="33"/>
      <c r="J95" s="384"/>
      <c r="K95" s="384"/>
      <c r="L95" s="384"/>
      <c r="M95" s="26" t="s">
        <v>353</v>
      </c>
      <c r="N95" s="418" t="s">
        <v>1404</v>
      </c>
      <c r="O95" s="418"/>
      <c r="P95" s="418"/>
    </row>
    <row r="96" spans="1:16" x14ac:dyDescent="0.15">
      <c r="A96" s="26">
        <v>71302</v>
      </c>
      <c r="B96" s="418" t="s">
        <v>1405</v>
      </c>
      <c r="C96" s="418"/>
      <c r="D96" s="418"/>
      <c r="E96" s="26" t="s">
        <v>338</v>
      </c>
      <c r="F96" s="418" t="s">
        <v>1406</v>
      </c>
      <c r="G96" s="418"/>
      <c r="H96" s="418"/>
      <c r="I96" s="33"/>
      <c r="J96" s="384"/>
      <c r="K96" s="384"/>
      <c r="L96" s="384"/>
      <c r="M96" s="26" t="s">
        <v>354</v>
      </c>
      <c r="N96" s="418" t="s">
        <v>1407</v>
      </c>
      <c r="O96" s="418"/>
      <c r="P96" s="418"/>
    </row>
    <row r="97" spans="1:16" x14ac:dyDescent="0.15">
      <c r="A97" s="26">
        <v>71303</v>
      </c>
      <c r="B97" s="418" t="s">
        <v>1408</v>
      </c>
      <c r="C97" s="418"/>
      <c r="D97" s="418"/>
      <c r="E97" s="26" t="s">
        <v>339</v>
      </c>
      <c r="F97" s="418" t="s">
        <v>1409</v>
      </c>
      <c r="G97" s="418"/>
      <c r="H97" s="418"/>
      <c r="I97" s="33"/>
      <c r="J97" s="384"/>
      <c r="K97" s="384"/>
      <c r="L97" s="384"/>
      <c r="M97" s="26" t="s">
        <v>1410</v>
      </c>
      <c r="N97" s="418" t="s">
        <v>1411</v>
      </c>
      <c r="O97" s="418"/>
      <c r="P97" s="418"/>
    </row>
    <row r="98" spans="1:16" x14ac:dyDescent="0.15">
      <c r="A98" s="26">
        <v>71304</v>
      </c>
      <c r="B98" s="418" t="s">
        <v>1412</v>
      </c>
      <c r="C98" s="418"/>
      <c r="D98" s="418"/>
      <c r="E98" s="26" t="s">
        <v>1413</v>
      </c>
      <c r="F98" s="418" t="s">
        <v>1414</v>
      </c>
      <c r="G98" s="418"/>
      <c r="H98" s="418"/>
      <c r="I98" s="33"/>
      <c r="J98" s="384"/>
      <c r="K98" s="384"/>
      <c r="L98" s="384"/>
      <c r="M98" s="26" t="s">
        <v>355</v>
      </c>
      <c r="N98" s="418" t="s">
        <v>1415</v>
      </c>
      <c r="O98" s="418"/>
      <c r="P98" s="418"/>
    </row>
    <row r="99" spans="1:16" x14ac:dyDescent="0.15">
      <c r="A99" s="26">
        <v>71305</v>
      </c>
      <c r="B99" s="418" t="s">
        <v>1416</v>
      </c>
      <c r="C99" s="418"/>
      <c r="D99" s="418"/>
      <c r="E99" s="26" t="s">
        <v>1417</v>
      </c>
      <c r="F99" s="418" t="s">
        <v>1418</v>
      </c>
      <c r="G99" s="418"/>
      <c r="H99" s="418"/>
      <c r="I99" s="33"/>
      <c r="J99" s="384"/>
      <c r="K99" s="384"/>
      <c r="L99" s="384"/>
      <c r="M99" s="26" t="s">
        <v>356</v>
      </c>
      <c r="N99" s="418" t="s">
        <v>1419</v>
      </c>
      <c r="O99" s="418"/>
      <c r="P99" s="418"/>
    </row>
    <row r="100" spans="1:16" x14ac:dyDescent="0.15">
      <c r="A100" s="26" t="s">
        <v>334</v>
      </c>
      <c r="B100" s="418" t="s">
        <v>1420</v>
      </c>
      <c r="C100" s="418"/>
      <c r="D100" s="418"/>
      <c r="E100" s="26">
        <v>71614</v>
      </c>
      <c r="F100" s="418" t="s">
        <v>1421</v>
      </c>
      <c r="G100" s="418"/>
      <c r="H100" s="418"/>
      <c r="I100" s="33"/>
      <c r="J100" s="384"/>
      <c r="K100" s="384"/>
      <c r="L100" s="384"/>
      <c r="M100" s="26" t="s">
        <v>357</v>
      </c>
      <c r="N100" s="418" t="s">
        <v>1422</v>
      </c>
      <c r="O100" s="418"/>
      <c r="P100" s="418"/>
    </row>
    <row r="101" spans="1:16" x14ac:dyDescent="0.15">
      <c r="A101" s="26" t="s">
        <v>1423</v>
      </c>
      <c r="B101" s="418" t="s">
        <v>1424</v>
      </c>
      <c r="C101" s="418"/>
      <c r="D101" s="418"/>
      <c r="E101" s="26" t="s">
        <v>340</v>
      </c>
      <c r="F101" s="418" t="s">
        <v>1425</v>
      </c>
      <c r="G101" s="418"/>
      <c r="H101" s="418"/>
      <c r="I101" s="33"/>
      <c r="J101" s="384"/>
      <c r="K101" s="384"/>
      <c r="L101" s="384"/>
      <c r="M101" s="26" t="s">
        <v>1426</v>
      </c>
      <c r="N101" s="418" t="s">
        <v>1427</v>
      </c>
      <c r="O101" s="418"/>
      <c r="P101" s="418"/>
    </row>
    <row r="102" spans="1:16" x14ac:dyDescent="0.15">
      <c r="A102" s="26" t="s">
        <v>334</v>
      </c>
      <c r="B102" s="418" t="s">
        <v>1428</v>
      </c>
      <c r="C102" s="418"/>
      <c r="D102" s="418"/>
      <c r="E102" s="26" t="s">
        <v>341</v>
      </c>
      <c r="F102" s="418" t="s">
        <v>1429</v>
      </c>
      <c r="G102" s="418"/>
      <c r="H102" s="418"/>
      <c r="I102" s="33"/>
      <c r="J102" s="384"/>
      <c r="K102" s="384"/>
      <c r="L102" s="384"/>
      <c r="M102" s="26">
        <v>73501</v>
      </c>
      <c r="N102" s="418" t="s">
        <v>1430</v>
      </c>
      <c r="O102" s="418"/>
      <c r="P102" s="418"/>
    </row>
    <row r="103" spans="1:16" x14ac:dyDescent="0.15">
      <c r="A103" s="312"/>
      <c r="B103" s="312"/>
      <c r="C103" s="312"/>
      <c r="D103" s="312"/>
      <c r="E103" s="312"/>
      <c r="F103" s="312"/>
      <c r="G103" s="312"/>
      <c r="H103" s="312"/>
      <c r="I103" s="33"/>
      <c r="J103" s="384"/>
      <c r="K103" s="384"/>
      <c r="L103" s="384"/>
      <c r="M103" s="26" t="s">
        <v>358</v>
      </c>
      <c r="N103" s="418" t="s">
        <v>1431</v>
      </c>
      <c r="O103" s="418"/>
      <c r="P103" s="418"/>
    </row>
    <row r="104" spans="1:16" x14ac:dyDescent="0.15">
      <c r="A104" s="336"/>
      <c r="B104" s="30"/>
      <c r="C104" s="30"/>
      <c r="D104" s="30"/>
      <c r="E104" s="336"/>
      <c r="F104" s="30"/>
      <c r="G104" s="30"/>
      <c r="H104" s="30"/>
      <c r="I104" s="33"/>
      <c r="J104" s="384"/>
      <c r="K104" s="384"/>
      <c r="L104" s="384"/>
      <c r="M104" s="26" t="s">
        <v>359</v>
      </c>
      <c r="N104" s="418" t="s">
        <v>1432</v>
      </c>
      <c r="O104" s="418"/>
      <c r="P104" s="418"/>
    </row>
    <row r="105" spans="1:16" x14ac:dyDescent="0.15">
      <c r="A105" s="336"/>
      <c r="B105" s="30"/>
      <c r="C105" s="30"/>
      <c r="D105" s="30"/>
      <c r="E105" s="336"/>
      <c r="F105" s="30"/>
      <c r="G105" s="30"/>
      <c r="H105" s="30"/>
      <c r="I105" s="33"/>
      <c r="J105" s="384"/>
      <c r="K105" s="384"/>
      <c r="L105" s="384"/>
      <c r="M105" s="26" t="s">
        <v>1433</v>
      </c>
      <c r="N105" s="418" t="s">
        <v>1434</v>
      </c>
      <c r="O105" s="418"/>
      <c r="P105" s="418"/>
    </row>
    <row r="106" spans="1:16" x14ac:dyDescent="0.15">
      <c r="A106" s="336"/>
      <c r="B106" s="30"/>
      <c r="C106" s="30"/>
      <c r="D106" s="30"/>
      <c r="E106" s="336"/>
      <c r="F106" s="30"/>
      <c r="G106" s="30"/>
      <c r="H106" s="30"/>
      <c r="I106" s="33"/>
      <c r="J106" s="384"/>
      <c r="K106" s="384"/>
      <c r="L106" s="384"/>
      <c r="M106" s="26" t="s">
        <v>1435</v>
      </c>
      <c r="N106" s="418" t="s">
        <v>1436</v>
      </c>
      <c r="O106" s="418"/>
      <c r="P106" s="418"/>
    </row>
    <row r="107" spans="1:16" x14ac:dyDescent="0.15">
      <c r="A107" s="336"/>
      <c r="B107" s="30"/>
      <c r="C107" s="30"/>
      <c r="D107" s="30"/>
      <c r="E107" s="336"/>
      <c r="F107" s="30"/>
      <c r="G107" s="30"/>
      <c r="H107" s="30"/>
      <c r="I107" s="33"/>
      <c r="J107" s="384"/>
      <c r="K107" s="384"/>
      <c r="L107" s="384"/>
      <c r="M107" s="26" t="s">
        <v>1437</v>
      </c>
      <c r="N107" s="418" t="s">
        <v>1438</v>
      </c>
      <c r="O107" s="418"/>
      <c r="P107" s="418"/>
    </row>
    <row r="108" spans="1:16" x14ac:dyDescent="0.15">
      <c r="A108" s="336"/>
      <c r="B108" s="30"/>
      <c r="C108" s="30"/>
      <c r="D108" s="30"/>
      <c r="E108" s="336"/>
      <c r="F108" s="30"/>
      <c r="G108" s="30"/>
      <c r="H108" s="30"/>
      <c r="I108" s="33"/>
      <c r="J108" s="384"/>
      <c r="K108" s="384"/>
      <c r="L108" s="384"/>
      <c r="M108" s="26" t="s">
        <v>1437</v>
      </c>
      <c r="N108" s="418" t="s">
        <v>1439</v>
      </c>
      <c r="O108" s="418"/>
      <c r="P108" s="418"/>
    </row>
    <row r="109" spans="1:16" x14ac:dyDescent="0.15">
      <c r="A109" s="336"/>
      <c r="B109" s="30"/>
      <c r="C109" s="30"/>
      <c r="D109" s="30"/>
      <c r="E109" s="336"/>
      <c r="F109" s="30"/>
      <c r="G109" s="30"/>
      <c r="H109" s="30"/>
      <c r="I109" s="33"/>
      <c r="J109" s="384"/>
      <c r="K109" s="384"/>
      <c r="L109" s="384"/>
      <c r="M109" s="26" t="s">
        <v>360</v>
      </c>
      <c r="N109" s="418" t="s">
        <v>1440</v>
      </c>
      <c r="O109" s="418"/>
      <c r="P109" s="418"/>
    </row>
    <row r="110" spans="1:16" x14ac:dyDescent="0.15">
      <c r="A110" s="31"/>
      <c r="B110" s="31"/>
      <c r="C110" s="31"/>
      <c r="D110" s="31"/>
      <c r="E110" s="337"/>
      <c r="F110" s="337"/>
      <c r="G110" s="337"/>
      <c r="H110" s="31"/>
      <c r="I110" s="337"/>
      <c r="J110" s="337"/>
      <c r="K110" s="337"/>
      <c r="L110" s="337"/>
      <c r="M110" s="31"/>
      <c r="N110" s="31"/>
      <c r="O110" s="31"/>
      <c r="P110" s="31"/>
    </row>
    <row r="111" spans="1:16" x14ac:dyDescent="0.15">
      <c r="A111" s="395" t="s">
        <v>361</v>
      </c>
      <c r="B111" s="396"/>
      <c r="C111" s="396"/>
      <c r="D111" s="396"/>
      <c r="E111" s="396"/>
      <c r="F111" s="396"/>
      <c r="G111" s="396"/>
      <c r="H111" s="396"/>
      <c r="I111" s="396"/>
      <c r="J111" s="396"/>
      <c r="K111" s="396"/>
      <c r="L111" s="396"/>
      <c r="M111" s="396"/>
      <c r="N111" s="396"/>
      <c r="O111" s="396"/>
      <c r="P111" s="313"/>
    </row>
    <row r="112" spans="1:16" x14ac:dyDescent="0.15">
      <c r="A112" s="448" t="s">
        <v>90</v>
      </c>
      <c r="B112" s="448"/>
      <c r="C112" s="448"/>
      <c r="D112" s="448"/>
      <c r="E112" s="448" t="s">
        <v>92</v>
      </c>
      <c r="F112" s="448"/>
      <c r="G112" s="448"/>
      <c r="H112" s="448"/>
      <c r="I112" s="448" t="s">
        <v>362</v>
      </c>
      <c r="J112" s="448"/>
      <c r="K112" s="448"/>
      <c r="L112" s="448"/>
      <c r="M112" s="453" t="s">
        <v>167</v>
      </c>
      <c r="N112" s="454"/>
      <c r="O112" s="454"/>
      <c r="P112" s="454"/>
    </row>
    <row r="113" spans="1:16" x14ac:dyDescent="0.15">
      <c r="A113" s="338">
        <v>41102</v>
      </c>
      <c r="B113" s="452" t="s">
        <v>364</v>
      </c>
      <c r="C113" s="452"/>
      <c r="D113" s="452"/>
      <c r="E113" s="338">
        <v>41204</v>
      </c>
      <c r="F113" s="415" t="s">
        <v>372</v>
      </c>
      <c r="G113" s="416"/>
      <c r="H113" s="417"/>
      <c r="I113" s="339">
        <v>41403</v>
      </c>
      <c r="J113" s="391" t="s">
        <v>366</v>
      </c>
      <c r="K113" s="391"/>
      <c r="L113" s="391"/>
      <c r="M113" s="340">
        <v>41502</v>
      </c>
      <c r="N113" s="391" t="s">
        <v>368</v>
      </c>
      <c r="O113" s="391"/>
      <c r="P113" s="391"/>
    </row>
    <row r="114" spans="1:16" x14ac:dyDescent="0.15">
      <c r="A114" s="338">
        <v>41103</v>
      </c>
      <c r="B114" s="452" t="s">
        <v>370</v>
      </c>
      <c r="C114" s="452"/>
      <c r="D114" s="452"/>
      <c r="E114" s="338">
        <v>41205</v>
      </c>
      <c r="F114" s="415" t="s">
        <v>380</v>
      </c>
      <c r="G114" s="416"/>
      <c r="H114" s="417"/>
      <c r="I114" s="339">
        <v>41405</v>
      </c>
      <c r="J114" s="391" t="s">
        <v>374</v>
      </c>
      <c r="K114" s="391"/>
      <c r="L114" s="391"/>
      <c r="M114" s="340">
        <v>41503</v>
      </c>
      <c r="N114" s="391" t="s">
        <v>376</v>
      </c>
      <c r="O114" s="391"/>
      <c r="P114" s="391"/>
    </row>
    <row r="115" spans="1:16" x14ac:dyDescent="0.15">
      <c r="A115" s="338">
        <v>41107</v>
      </c>
      <c r="B115" s="415" t="s">
        <v>378</v>
      </c>
      <c r="C115" s="416"/>
      <c r="D115" s="417"/>
      <c r="E115" s="388" t="s">
        <v>269</v>
      </c>
      <c r="F115" s="389"/>
      <c r="G115" s="389"/>
      <c r="H115" s="390"/>
      <c r="I115" s="339">
        <v>41407</v>
      </c>
      <c r="J115" s="391" t="s">
        <v>382</v>
      </c>
      <c r="K115" s="391"/>
      <c r="L115" s="391"/>
      <c r="M115" s="340">
        <v>41505</v>
      </c>
      <c r="N115" s="391" t="s">
        <v>384</v>
      </c>
      <c r="O115" s="391"/>
      <c r="P115" s="391"/>
    </row>
    <row r="116" spans="1:16" x14ac:dyDescent="0.15">
      <c r="A116" s="338">
        <v>41109</v>
      </c>
      <c r="B116" s="415" t="s">
        <v>1441</v>
      </c>
      <c r="C116" s="416"/>
      <c r="D116" s="417"/>
      <c r="E116" s="338">
        <v>41302</v>
      </c>
      <c r="F116" s="415" t="s">
        <v>393</v>
      </c>
      <c r="G116" s="416"/>
      <c r="H116" s="417"/>
      <c r="I116" s="339">
        <v>41408</v>
      </c>
      <c r="J116" s="391" t="s">
        <v>387</v>
      </c>
      <c r="K116" s="391"/>
      <c r="L116" s="391"/>
      <c r="M116" s="340">
        <v>41506</v>
      </c>
      <c r="N116" s="391" t="s">
        <v>389</v>
      </c>
      <c r="O116" s="391"/>
      <c r="P116" s="391"/>
    </row>
    <row r="117" spans="1:16" x14ac:dyDescent="0.15">
      <c r="A117" s="338">
        <v>41110</v>
      </c>
      <c r="B117" s="415" t="s">
        <v>391</v>
      </c>
      <c r="C117" s="416"/>
      <c r="D117" s="417"/>
      <c r="E117" s="338">
        <v>41303</v>
      </c>
      <c r="F117" s="415" t="s">
        <v>401</v>
      </c>
      <c r="G117" s="416"/>
      <c r="H117" s="417"/>
      <c r="I117" s="339">
        <v>41409</v>
      </c>
      <c r="J117" s="391" t="s">
        <v>395</v>
      </c>
      <c r="K117" s="391"/>
      <c r="L117" s="391"/>
      <c r="M117" s="340">
        <v>41512</v>
      </c>
      <c r="N117" s="391" t="s">
        <v>397</v>
      </c>
      <c r="O117" s="391"/>
      <c r="P117" s="391"/>
    </row>
    <row r="118" spans="1:16" x14ac:dyDescent="0.15">
      <c r="A118" s="338">
        <v>41112</v>
      </c>
      <c r="B118" s="449" t="s">
        <v>399</v>
      </c>
      <c r="C118" s="450"/>
      <c r="D118" s="451"/>
      <c r="E118" s="338">
        <v>41307</v>
      </c>
      <c r="F118" s="452" t="s">
        <v>409</v>
      </c>
      <c r="G118" s="452"/>
      <c r="H118" s="452"/>
      <c r="I118" s="339">
        <v>41410</v>
      </c>
      <c r="J118" s="391" t="s">
        <v>403</v>
      </c>
      <c r="K118" s="391"/>
      <c r="L118" s="391"/>
      <c r="M118" s="340">
        <v>41514</v>
      </c>
      <c r="N118" s="391" t="s">
        <v>405</v>
      </c>
      <c r="O118" s="391"/>
      <c r="P118" s="391"/>
    </row>
    <row r="119" spans="1:16" x14ac:dyDescent="0.15">
      <c r="A119" s="338" t="s">
        <v>406</v>
      </c>
      <c r="B119" s="415" t="s">
        <v>407</v>
      </c>
      <c r="C119" s="416"/>
      <c r="D119" s="417"/>
      <c r="E119" s="31"/>
      <c r="F119" s="31"/>
      <c r="G119" s="31"/>
      <c r="H119" s="31"/>
      <c r="I119" s="339">
        <v>41411</v>
      </c>
      <c r="J119" s="391" t="s">
        <v>411</v>
      </c>
      <c r="K119" s="391"/>
      <c r="L119" s="391"/>
      <c r="M119" s="340">
        <v>41517</v>
      </c>
      <c r="N119" s="391" t="s">
        <v>416</v>
      </c>
      <c r="O119" s="391"/>
      <c r="P119" s="391"/>
    </row>
    <row r="120" spans="1:16" x14ac:dyDescent="0.15">
      <c r="A120" s="388" t="s">
        <v>412</v>
      </c>
      <c r="B120" s="389"/>
      <c r="C120" s="389"/>
      <c r="D120" s="390"/>
      <c r="E120" s="31"/>
      <c r="F120" s="31"/>
      <c r="G120" s="31"/>
      <c r="H120" s="31"/>
      <c r="I120" s="339">
        <v>41412</v>
      </c>
      <c r="J120" s="391" t="s">
        <v>414</v>
      </c>
      <c r="K120" s="391"/>
      <c r="L120" s="391"/>
      <c r="M120" s="339">
        <v>41518</v>
      </c>
      <c r="N120" s="391" t="s">
        <v>422</v>
      </c>
      <c r="O120" s="391"/>
      <c r="P120" s="391"/>
    </row>
    <row r="121" spans="1:16" x14ac:dyDescent="0.15">
      <c r="A121" s="25" t="s">
        <v>417</v>
      </c>
      <c r="B121" s="392" t="s">
        <v>418</v>
      </c>
      <c r="C121" s="393"/>
      <c r="D121" s="394"/>
      <c r="E121" s="31"/>
      <c r="F121" s="31"/>
      <c r="G121" s="31"/>
      <c r="H121" s="31"/>
      <c r="I121" s="339">
        <v>41413</v>
      </c>
      <c r="J121" s="391" t="s">
        <v>420</v>
      </c>
      <c r="K121" s="391"/>
      <c r="L121" s="391"/>
      <c r="M121" s="339">
        <v>41519</v>
      </c>
      <c r="N121" s="391" t="s">
        <v>428</v>
      </c>
      <c r="O121" s="391"/>
      <c r="P121" s="391"/>
    </row>
    <row r="122" spans="1:16" x14ac:dyDescent="0.15">
      <c r="A122" s="25" t="s">
        <v>423</v>
      </c>
      <c r="B122" s="392" t="s">
        <v>424</v>
      </c>
      <c r="C122" s="393"/>
      <c r="D122" s="394"/>
      <c r="E122" s="32"/>
      <c r="F122" s="408"/>
      <c r="G122" s="409"/>
      <c r="H122" s="410"/>
      <c r="I122" s="339">
        <v>41414</v>
      </c>
      <c r="J122" s="391" t="s">
        <v>426</v>
      </c>
      <c r="K122" s="391"/>
      <c r="L122" s="391"/>
      <c r="M122" s="339">
        <v>41520</v>
      </c>
      <c r="N122" s="411" t="s">
        <v>434</v>
      </c>
      <c r="O122" s="412"/>
      <c r="P122" s="413"/>
    </row>
    <row r="123" spans="1:16" x14ac:dyDescent="0.15">
      <c r="A123" s="25" t="s">
        <v>429</v>
      </c>
      <c r="B123" s="392" t="s">
        <v>430</v>
      </c>
      <c r="C123" s="393"/>
      <c r="D123" s="394"/>
      <c r="E123" s="32"/>
      <c r="F123" s="414"/>
      <c r="G123" s="414"/>
      <c r="H123" s="414"/>
      <c r="I123" s="339">
        <v>41415</v>
      </c>
      <c r="J123" s="391" t="s">
        <v>432</v>
      </c>
      <c r="K123" s="391"/>
      <c r="L123" s="391"/>
      <c r="M123" s="31"/>
      <c r="N123" s="31"/>
      <c r="O123" s="31"/>
      <c r="P123" s="31"/>
    </row>
    <row r="124" spans="1:16" x14ac:dyDescent="0.15">
      <c r="A124" s="25" t="s">
        <v>435</v>
      </c>
      <c r="B124" s="392" t="s">
        <v>436</v>
      </c>
      <c r="C124" s="393"/>
      <c r="D124" s="394"/>
      <c r="E124" s="31"/>
      <c r="F124" s="31"/>
      <c r="G124" s="31"/>
      <c r="H124" s="31"/>
      <c r="I124" s="339">
        <v>41416</v>
      </c>
      <c r="J124" s="391" t="s">
        <v>1442</v>
      </c>
      <c r="K124" s="391"/>
      <c r="L124" s="391"/>
      <c r="M124" s="31"/>
      <c r="N124" s="341"/>
      <c r="O124" s="31"/>
      <c r="P124" s="341"/>
    </row>
    <row r="125" spans="1:16" x14ac:dyDescent="0.15">
      <c r="A125" s="25">
        <v>41607</v>
      </c>
      <c r="B125" s="402" t="s">
        <v>438</v>
      </c>
      <c r="C125" s="402"/>
      <c r="D125" s="402"/>
      <c r="E125" s="31"/>
      <c r="F125" s="31"/>
      <c r="G125" s="31"/>
      <c r="H125" s="31"/>
      <c r="I125" s="31"/>
      <c r="J125" s="31"/>
      <c r="K125" s="31"/>
      <c r="L125" s="31"/>
      <c r="M125" s="341"/>
      <c r="N125" s="341"/>
      <c r="O125" s="341"/>
      <c r="P125" s="341"/>
    </row>
    <row r="126" spans="1:16" x14ac:dyDescent="0.15">
      <c r="A126" s="342"/>
      <c r="B126" s="342"/>
      <c r="C126" s="342"/>
      <c r="D126" s="342"/>
      <c r="E126" s="342"/>
      <c r="F126" s="342"/>
      <c r="G126" s="342"/>
      <c r="H126" s="342"/>
      <c r="I126" s="342"/>
      <c r="J126" s="342"/>
      <c r="K126" s="342"/>
      <c r="L126" s="342"/>
      <c r="M126" s="342"/>
      <c r="N126" s="342"/>
      <c r="O126" s="342"/>
      <c r="P126" s="342"/>
    </row>
    <row r="127" spans="1:16" x14ac:dyDescent="0.15">
      <c r="A127" s="403" t="s">
        <v>1443</v>
      </c>
      <c r="B127" s="404"/>
      <c r="C127" s="404"/>
      <c r="D127" s="404"/>
      <c r="E127" s="404"/>
      <c r="F127" s="404"/>
      <c r="G127" s="404"/>
      <c r="H127" s="343"/>
      <c r="I127" s="343"/>
      <c r="J127" s="343"/>
      <c r="K127" s="343"/>
      <c r="L127" s="343"/>
      <c r="M127" s="343"/>
      <c r="N127" s="343"/>
      <c r="O127" s="343"/>
      <c r="P127" s="343"/>
    </row>
    <row r="128" spans="1:16" x14ac:dyDescent="0.15">
      <c r="A128" s="405" t="s">
        <v>439</v>
      </c>
      <c r="B128" s="406"/>
      <c r="C128" s="406"/>
      <c r="D128" s="407"/>
      <c r="E128" s="405" t="s">
        <v>440</v>
      </c>
      <c r="F128" s="406"/>
      <c r="G128" s="406"/>
      <c r="H128" s="407"/>
      <c r="I128" s="405" t="s">
        <v>441</v>
      </c>
      <c r="J128" s="406"/>
      <c r="K128" s="406"/>
      <c r="L128" s="407"/>
      <c r="M128" s="388" t="s">
        <v>442</v>
      </c>
      <c r="N128" s="389"/>
      <c r="O128" s="389"/>
      <c r="P128" s="390"/>
    </row>
    <row r="129" spans="1:16" x14ac:dyDescent="0.15">
      <c r="A129" s="24">
        <v>31102</v>
      </c>
      <c r="B129" s="385" t="s">
        <v>443</v>
      </c>
      <c r="C129" s="386"/>
      <c r="D129" s="387"/>
      <c r="E129" s="25">
        <v>31202</v>
      </c>
      <c r="F129" s="398" t="s">
        <v>445</v>
      </c>
      <c r="G129" s="399"/>
      <c r="H129" s="400"/>
      <c r="I129" s="344">
        <v>31401</v>
      </c>
      <c r="J129" s="385" t="s">
        <v>447</v>
      </c>
      <c r="K129" s="386"/>
      <c r="L129" s="387"/>
      <c r="M129" s="344">
        <v>32103</v>
      </c>
      <c r="N129" s="385" t="s">
        <v>449</v>
      </c>
      <c r="O129" s="386"/>
      <c r="P129" s="387"/>
    </row>
    <row r="130" spans="1:16" x14ac:dyDescent="0.15">
      <c r="A130" s="25">
        <v>31103</v>
      </c>
      <c r="B130" s="385" t="s">
        <v>451</v>
      </c>
      <c r="C130" s="386"/>
      <c r="D130" s="387"/>
      <c r="E130" s="25">
        <v>31203</v>
      </c>
      <c r="F130" s="398" t="s">
        <v>453</v>
      </c>
      <c r="G130" s="399"/>
      <c r="H130" s="400"/>
      <c r="I130" s="344">
        <v>31402</v>
      </c>
      <c r="J130" s="385" t="s">
        <v>455</v>
      </c>
      <c r="K130" s="386"/>
      <c r="L130" s="387"/>
      <c r="M130" s="344">
        <v>32105</v>
      </c>
      <c r="N130" s="385" t="s">
        <v>1444</v>
      </c>
      <c r="O130" s="386"/>
      <c r="P130" s="387"/>
    </row>
    <row r="131" spans="1:16" x14ac:dyDescent="0.15">
      <c r="A131" s="25">
        <v>31104</v>
      </c>
      <c r="B131" s="385" t="s">
        <v>458</v>
      </c>
      <c r="C131" s="386"/>
      <c r="D131" s="387"/>
      <c r="E131" s="25">
        <v>31204</v>
      </c>
      <c r="F131" s="398" t="s">
        <v>460</v>
      </c>
      <c r="G131" s="399"/>
      <c r="H131" s="400"/>
      <c r="I131" s="344">
        <v>31403</v>
      </c>
      <c r="J131" s="385" t="s">
        <v>462</v>
      </c>
      <c r="K131" s="386"/>
      <c r="L131" s="387"/>
      <c r="M131" s="344">
        <v>32109</v>
      </c>
      <c r="N131" s="385" t="s">
        <v>464</v>
      </c>
      <c r="O131" s="386"/>
      <c r="P131" s="387"/>
    </row>
    <row r="132" spans="1:16" x14ac:dyDescent="0.15">
      <c r="A132" s="25">
        <v>31105</v>
      </c>
      <c r="B132" s="385" t="s">
        <v>466</v>
      </c>
      <c r="C132" s="386"/>
      <c r="D132" s="387"/>
      <c r="E132" s="25">
        <v>31205</v>
      </c>
      <c r="F132" s="398" t="s">
        <v>468</v>
      </c>
      <c r="G132" s="399"/>
      <c r="H132" s="400"/>
      <c r="I132" s="344">
        <v>31404</v>
      </c>
      <c r="J132" s="385" t="s">
        <v>470</v>
      </c>
      <c r="K132" s="386"/>
      <c r="L132" s="387"/>
      <c r="M132" s="344">
        <v>32112</v>
      </c>
      <c r="N132" s="385" t="s">
        <v>472</v>
      </c>
      <c r="O132" s="386"/>
      <c r="P132" s="387"/>
    </row>
    <row r="133" spans="1:16" x14ac:dyDescent="0.15">
      <c r="A133" s="25">
        <v>31106</v>
      </c>
      <c r="B133" s="385" t="s">
        <v>474</v>
      </c>
      <c r="C133" s="386"/>
      <c r="D133" s="387"/>
      <c r="E133" s="25">
        <v>31206</v>
      </c>
      <c r="F133" s="398" t="s">
        <v>476</v>
      </c>
      <c r="G133" s="399"/>
      <c r="H133" s="400"/>
      <c r="I133" s="344">
        <v>31405</v>
      </c>
      <c r="J133" s="385" t="s">
        <v>478</v>
      </c>
      <c r="K133" s="386"/>
      <c r="L133" s="387"/>
      <c r="M133" s="344">
        <v>32203</v>
      </c>
      <c r="N133" s="385" t="s">
        <v>480</v>
      </c>
      <c r="O133" s="386"/>
      <c r="P133" s="387"/>
    </row>
    <row r="134" spans="1:16" x14ac:dyDescent="0.15">
      <c r="A134" s="25">
        <v>31108</v>
      </c>
      <c r="B134" s="385" t="s">
        <v>482</v>
      </c>
      <c r="C134" s="386"/>
      <c r="D134" s="387"/>
      <c r="E134" s="25">
        <v>31207</v>
      </c>
      <c r="F134" s="398" t="s">
        <v>484</v>
      </c>
      <c r="G134" s="399"/>
      <c r="H134" s="400"/>
      <c r="I134" s="344">
        <v>31407</v>
      </c>
      <c r="J134" s="385" t="s">
        <v>486</v>
      </c>
      <c r="K134" s="386"/>
      <c r="L134" s="387"/>
      <c r="M134" s="345">
        <v>32205</v>
      </c>
      <c r="N134" s="385" t="s">
        <v>488</v>
      </c>
      <c r="O134" s="386"/>
      <c r="P134" s="387"/>
    </row>
    <row r="135" spans="1:16" x14ac:dyDescent="0.15">
      <c r="A135" s="25">
        <v>31109</v>
      </c>
      <c r="B135" s="385" t="s">
        <v>490</v>
      </c>
      <c r="C135" s="386"/>
      <c r="D135" s="387"/>
      <c r="E135" s="25">
        <v>31210</v>
      </c>
      <c r="F135" s="398" t="s">
        <v>492</v>
      </c>
      <c r="G135" s="399"/>
      <c r="H135" s="400"/>
      <c r="I135" s="344">
        <v>31408</v>
      </c>
      <c r="J135" s="385" t="s">
        <v>494</v>
      </c>
      <c r="K135" s="386"/>
      <c r="L135" s="387"/>
      <c r="M135" s="345">
        <v>32306</v>
      </c>
      <c r="N135" s="385" t="s">
        <v>501</v>
      </c>
      <c r="O135" s="386"/>
      <c r="P135" s="387"/>
    </row>
    <row r="136" spans="1:16" x14ac:dyDescent="0.15">
      <c r="A136" s="25">
        <v>31110</v>
      </c>
      <c r="B136" s="385" t="s">
        <v>497</v>
      </c>
      <c r="C136" s="386"/>
      <c r="D136" s="387"/>
      <c r="E136" s="25">
        <v>31212</v>
      </c>
      <c r="F136" s="398" t="s">
        <v>503</v>
      </c>
      <c r="G136" s="399"/>
      <c r="H136" s="400"/>
      <c r="I136" s="344">
        <v>31409</v>
      </c>
      <c r="J136" s="385" t="s">
        <v>499</v>
      </c>
      <c r="K136" s="386"/>
      <c r="L136" s="387"/>
      <c r="M136" s="345">
        <v>32402</v>
      </c>
      <c r="N136" s="385" t="s">
        <v>507</v>
      </c>
      <c r="O136" s="386"/>
      <c r="P136" s="387"/>
    </row>
    <row r="137" spans="1:16" x14ac:dyDescent="0.15">
      <c r="A137" s="25">
        <v>31112</v>
      </c>
      <c r="B137" s="385" t="s">
        <v>509</v>
      </c>
      <c r="C137" s="386"/>
      <c r="D137" s="387"/>
      <c r="E137" s="25">
        <v>31214</v>
      </c>
      <c r="F137" s="398" t="s">
        <v>511</v>
      </c>
      <c r="G137" s="399"/>
      <c r="H137" s="400"/>
      <c r="I137" s="344">
        <v>31410</v>
      </c>
      <c r="J137" s="385" t="s">
        <v>505</v>
      </c>
      <c r="K137" s="386"/>
      <c r="L137" s="387"/>
      <c r="M137" s="344">
        <v>32505</v>
      </c>
      <c r="N137" s="385" t="s">
        <v>515</v>
      </c>
      <c r="O137" s="386"/>
      <c r="P137" s="387"/>
    </row>
    <row r="138" spans="1:16" x14ac:dyDescent="0.15">
      <c r="A138" s="25">
        <v>31113</v>
      </c>
      <c r="B138" s="385" t="s">
        <v>517</v>
      </c>
      <c r="C138" s="386"/>
      <c r="D138" s="387"/>
      <c r="E138" s="25">
        <v>31215</v>
      </c>
      <c r="F138" s="398" t="s">
        <v>519</v>
      </c>
      <c r="G138" s="399"/>
      <c r="H138" s="400"/>
      <c r="I138" s="344">
        <v>31411</v>
      </c>
      <c r="J138" s="385" t="s">
        <v>513</v>
      </c>
      <c r="K138" s="386"/>
      <c r="L138" s="387"/>
      <c r="M138" s="344">
        <v>32507</v>
      </c>
      <c r="N138" s="385" t="s">
        <v>523</v>
      </c>
      <c r="O138" s="386"/>
      <c r="P138" s="387"/>
    </row>
    <row r="139" spans="1:16" x14ac:dyDescent="0.15">
      <c r="A139" s="25">
        <v>31114</v>
      </c>
      <c r="B139" s="385" t="s">
        <v>525</v>
      </c>
      <c r="C139" s="386"/>
      <c r="D139" s="387"/>
      <c r="E139" s="25">
        <v>31216</v>
      </c>
      <c r="F139" s="398" t="s">
        <v>527</v>
      </c>
      <c r="G139" s="399"/>
      <c r="H139" s="400"/>
      <c r="I139" s="344">
        <v>31412</v>
      </c>
      <c r="J139" s="385" t="s">
        <v>521</v>
      </c>
      <c r="K139" s="386"/>
      <c r="L139" s="387"/>
      <c r="M139" s="344">
        <v>32603</v>
      </c>
      <c r="N139" s="385" t="s">
        <v>531</v>
      </c>
      <c r="O139" s="386"/>
      <c r="P139" s="387"/>
    </row>
    <row r="140" spans="1:16" x14ac:dyDescent="0.15">
      <c r="A140" s="25">
        <v>31115</v>
      </c>
      <c r="B140" s="385" t="s">
        <v>1445</v>
      </c>
      <c r="C140" s="386"/>
      <c r="D140" s="387"/>
      <c r="E140" s="346">
        <v>31220</v>
      </c>
      <c r="F140" s="398" t="s">
        <v>538</v>
      </c>
      <c r="G140" s="399"/>
      <c r="H140" s="400"/>
      <c r="I140" s="344">
        <v>31413</v>
      </c>
      <c r="J140" s="385" t="s">
        <v>529</v>
      </c>
      <c r="K140" s="386"/>
      <c r="L140" s="387"/>
      <c r="M140" s="30"/>
      <c r="N140" s="30"/>
      <c r="O140" s="30"/>
      <c r="P140" s="30"/>
    </row>
    <row r="141" spans="1:16" x14ac:dyDescent="0.15">
      <c r="A141" s="25">
        <v>31116</v>
      </c>
      <c r="B141" s="385" t="s">
        <v>536</v>
      </c>
      <c r="C141" s="386"/>
      <c r="D141" s="387"/>
      <c r="E141" s="346">
        <v>31221</v>
      </c>
      <c r="F141" s="398" t="s">
        <v>546</v>
      </c>
      <c r="G141" s="399"/>
      <c r="H141" s="400"/>
      <c r="I141" s="344">
        <v>31414</v>
      </c>
      <c r="J141" s="385" t="s">
        <v>534</v>
      </c>
      <c r="K141" s="386"/>
      <c r="L141" s="387"/>
      <c r="M141" s="401" t="s">
        <v>1446</v>
      </c>
      <c r="N141" s="401"/>
      <c r="O141" s="401"/>
      <c r="P141" s="401"/>
    </row>
    <row r="142" spans="1:16" x14ac:dyDescent="0.15">
      <c r="A142" s="25">
        <v>31117</v>
      </c>
      <c r="B142" s="385" t="s">
        <v>544</v>
      </c>
      <c r="C142" s="386"/>
      <c r="D142" s="387"/>
      <c r="E142" s="346">
        <v>31222</v>
      </c>
      <c r="F142" s="392" t="s">
        <v>554</v>
      </c>
      <c r="G142" s="393"/>
      <c r="H142" s="394"/>
      <c r="I142" s="344">
        <v>31415</v>
      </c>
      <c r="J142" s="385" t="s">
        <v>540</v>
      </c>
      <c r="K142" s="386"/>
      <c r="L142" s="387"/>
      <c r="M142" s="338">
        <v>33101</v>
      </c>
      <c r="N142" s="391" t="s">
        <v>542</v>
      </c>
      <c r="O142" s="391"/>
      <c r="P142" s="391"/>
    </row>
    <row r="143" spans="1:16" x14ac:dyDescent="0.15">
      <c r="A143" s="25">
        <v>31118</v>
      </c>
      <c r="B143" s="385" t="s">
        <v>552</v>
      </c>
      <c r="C143" s="386"/>
      <c r="D143" s="387"/>
      <c r="E143" s="346">
        <v>31223</v>
      </c>
      <c r="F143" s="392" t="s">
        <v>1447</v>
      </c>
      <c r="G143" s="393"/>
      <c r="H143" s="394"/>
      <c r="I143" s="344">
        <v>31416</v>
      </c>
      <c r="J143" s="385" t="s">
        <v>548</v>
      </c>
      <c r="K143" s="386"/>
      <c r="L143" s="387"/>
      <c r="M143" s="338">
        <v>33102</v>
      </c>
      <c r="N143" s="391" t="s">
        <v>550</v>
      </c>
      <c r="O143" s="391"/>
      <c r="P143" s="391"/>
    </row>
    <row r="144" spans="1:16" x14ac:dyDescent="0.15">
      <c r="A144" s="25">
        <v>31119</v>
      </c>
      <c r="B144" s="385" t="s">
        <v>560</v>
      </c>
      <c r="C144" s="386"/>
      <c r="D144" s="387"/>
      <c r="E144" s="346">
        <v>31224</v>
      </c>
      <c r="F144" s="392" t="s">
        <v>1448</v>
      </c>
      <c r="G144" s="393"/>
      <c r="H144" s="394"/>
      <c r="I144" s="344">
        <v>31417</v>
      </c>
      <c r="J144" s="385" t="s">
        <v>1449</v>
      </c>
      <c r="K144" s="386"/>
      <c r="L144" s="387"/>
      <c r="M144" s="338">
        <v>33103</v>
      </c>
      <c r="N144" s="391" t="s">
        <v>558</v>
      </c>
      <c r="O144" s="391"/>
      <c r="P144" s="391"/>
    </row>
    <row r="145" spans="1:16" x14ac:dyDescent="0.15">
      <c r="A145" s="25">
        <v>31120</v>
      </c>
      <c r="B145" s="385" t="s">
        <v>567</v>
      </c>
      <c r="C145" s="386"/>
      <c r="D145" s="387"/>
      <c r="E145" s="346">
        <v>31225</v>
      </c>
      <c r="F145" s="385" t="s">
        <v>495</v>
      </c>
      <c r="G145" s="386"/>
      <c r="H145" s="387"/>
      <c r="I145" s="344">
        <v>31418</v>
      </c>
      <c r="J145" s="385" t="s">
        <v>563</v>
      </c>
      <c r="K145" s="386"/>
      <c r="L145" s="387"/>
      <c r="M145" s="338">
        <v>33202</v>
      </c>
      <c r="N145" s="391" t="s">
        <v>565</v>
      </c>
      <c r="O145" s="391"/>
      <c r="P145" s="391"/>
    </row>
    <row r="146" spans="1:16" x14ac:dyDescent="0.15">
      <c r="A146" s="25">
        <v>31121</v>
      </c>
      <c r="B146" s="385" t="s">
        <v>574</v>
      </c>
      <c r="C146" s="386"/>
      <c r="D146" s="387"/>
      <c r="E146" s="388" t="s">
        <v>575</v>
      </c>
      <c r="F146" s="389"/>
      <c r="G146" s="389"/>
      <c r="H146" s="390"/>
      <c r="I146" s="344">
        <v>31419</v>
      </c>
      <c r="J146" s="385" t="s">
        <v>570</v>
      </c>
      <c r="K146" s="386"/>
      <c r="L146" s="387"/>
      <c r="M146" s="338">
        <v>33301</v>
      </c>
      <c r="N146" s="391" t="s">
        <v>572</v>
      </c>
      <c r="O146" s="391"/>
      <c r="P146" s="391"/>
    </row>
    <row r="147" spans="1:16" x14ac:dyDescent="0.15">
      <c r="A147" s="25">
        <v>31122</v>
      </c>
      <c r="B147" s="385" t="s">
        <v>580</v>
      </c>
      <c r="C147" s="386"/>
      <c r="D147" s="387"/>
      <c r="E147" s="25">
        <v>31301</v>
      </c>
      <c r="F147" s="385" t="s">
        <v>582</v>
      </c>
      <c r="G147" s="386"/>
      <c r="H147" s="387"/>
      <c r="I147" s="344">
        <v>31420</v>
      </c>
      <c r="J147" s="385" t="s">
        <v>1970</v>
      </c>
      <c r="K147" s="386"/>
      <c r="L147" s="387"/>
      <c r="M147" s="338">
        <v>33302</v>
      </c>
      <c r="N147" s="391" t="s">
        <v>578</v>
      </c>
      <c r="O147" s="391"/>
      <c r="P147" s="391"/>
    </row>
    <row r="148" spans="1:16" x14ac:dyDescent="0.15">
      <c r="A148" s="25">
        <v>31123</v>
      </c>
      <c r="B148" s="385" t="s">
        <v>588</v>
      </c>
      <c r="C148" s="386"/>
      <c r="D148" s="387"/>
      <c r="E148" s="25">
        <v>31302</v>
      </c>
      <c r="F148" s="385" t="s">
        <v>590</v>
      </c>
      <c r="G148" s="386"/>
      <c r="H148" s="387"/>
      <c r="I148" s="344">
        <v>31421</v>
      </c>
      <c r="J148" s="385" t="s">
        <v>584</v>
      </c>
      <c r="K148" s="386"/>
      <c r="L148" s="387"/>
      <c r="M148" s="347">
        <v>33401</v>
      </c>
      <c r="N148" s="391" t="s">
        <v>586</v>
      </c>
      <c r="O148" s="391"/>
      <c r="P148" s="391"/>
    </row>
    <row r="149" spans="1:16" x14ac:dyDescent="0.15">
      <c r="A149" s="25">
        <v>31124</v>
      </c>
      <c r="B149" s="385" t="s">
        <v>1450</v>
      </c>
      <c r="C149" s="386"/>
      <c r="D149" s="387"/>
      <c r="E149" s="25">
        <v>31303</v>
      </c>
      <c r="F149" s="385" t="s">
        <v>595</v>
      </c>
      <c r="G149" s="386"/>
      <c r="H149" s="387"/>
      <c r="I149" s="348" t="s">
        <v>591</v>
      </c>
      <c r="J149" s="392" t="s">
        <v>592</v>
      </c>
      <c r="K149" s="393"/>
      <c r="L149" s="394"/>
      <c r="M149" s="31"/>
      <c r="N149" s="31"/>
      <c r="O149" s="31"/>
      <c r="P149" s="31"/>
    </row>
    <row r="150" spans="1:16" x14ac:dyDescent="0.15">
      <c r="A150" s="25">
        <v>31125</v>
      </c>
      <c r="B150" s="385" t="s">
        <v>599</v>
      </c>
      <c r="C150" s="386"/>
      <c r="D150" s="387"/>
      <c r="E150" s="25">
        <v>31305</v>
      </c>
      <c r="F150" s="385" t="s">
        <v>601</v>
      </c>
      <c r="G150" s="386"/>
      <c r="H150" s="387"/>
      <c r="I150" s="348" t="s">
        <v>596</v>
      </c>
      <c r="J150" s="392" t="s">
        <v>597</v>
      </c>
      <c r="K150" s="393"/>
      <c r="L150" s="394"/>
      <c r="M150" s="395" t="s">
        <v>654</v>
      </c>
      <c r="N150" s="396"/>
      <c r="O150" s="396"/>
      <c r="P150" s="397"/>
    </row>
    <row r="151" spans="1:16" x14ac:dyDescent="0.15">
      <c r="A151" s="25">
        <v>31126</v>
      </c>
      <c r="B151" s="385" t="s">
        <v>605</v>
      </c>
      <c r="C151" s="386"/>
      <c r="D151" s="387"/>
      <c r="E151" s="25">
        <v>31306</v>
      </c>
      <c r="F151" s="385" t="s">
        <v>607</v>
      </c>
      <c r="G151" s="386"/>
      <c r="H151" s="387"/>
      <c r="I151" s="348" t="s">
        <v>602</v>
      </c>
      <c r="J151" s="392" t="s">
        <v>603</v>
      </c>
      <c r="K151" s="393"/>
      <c r="L151" s="394"/>
      <c r="M151" s="388" t="s">
        <v>656</v>
      </c>
      <c r="N151" s="389"/>
      <c r="O151" s="389"/>
      <c r="P151" s="390"/>
    </row>
    <row r="152" spans="1:16" x14ac:dyDescent="0.15">
      <c r="A152" s="25">
        <v>31127</v>
      </c>
      <c r="B152" s="385" t="s">
        <v>610</v>
      </c>
      <c r="C152" s="386"/>
      <c r="D152" s="387"/>
      <c r="E152" s="25">
        <v>31307</v>
      </c>
      <c r="F152" s="385" t="s">
        <v>612</v>
      </c>
      <c r="G152" s="386"/>
      <c r="H152" s="387"/>
      <c r="I152" s="388" t="s">
        <v>608</v>
      </c>
      <c r="J152" s="389"/>
      <c r="K152" s="389"/>
      <c r="L152" s="390"/>
      <c r="M152" s="338">
        <v>61103</v>
      </c>
      <c r="N152" s="381" t="s">
        <v>658</v>
      </c>
      <c r="O152" s="382"/>
      <c r="P152" s="383"/>
    </row>
    <row r="153" spans="1:16" x14ac:dyDescent="0.15">
      <c r="A153" s="25">
        <v>31128</v>
      </c>
      <c r="B153" s="385" t="s">
        <v>616</v>
      </c>
      <c r="C153" s="386"/>
      <c r="D153" s="387"/>
      <c r="E153" s="25">
        <v>31308</v>
      </c>
      <c r="F153" s="385" t="s">
        <v>618</v>
      </c>
      <c r="G153" s="386"/>
      <c r="H153" s="387"/>
      <c r="I153" s="344">
        <v>31503</v>
      </c>
      <c r="J153" s="385" t="s">
        <v>614</v>
      </c>
      <c r="K153" s="386"/>
      <c r="L153" s="387"/>
      <c r="M153" s="338">
        <v>61104</v>
      </c>
      <c r="N153" s="381" t="s">
        <v>660</v>
      </c>
      <c r="O153" s="382"/>
      <c r="P153" s="383"/>
    </row>
    <row r="154" spans="1:16" x14ac:dyDescent="0.15">
      <c r="A154" s="25">
        <v>31129</v>
      </c>
      <c r="B154" s="385" t="s">
        <v>1451</v>
      </c>
      <c r="C154" s="386"/>
      <c r="D154" s="387"/>
      <c r="E154" s="25">
        <v>31309</v>
      </c>
      <c r="F154" s="385" t="s">
        <v>623</v>
      </c>
      <c r="G154" s="386"/>
      <c r="H154" s="387"/>
      <c r="I154" s="344">
        <v>31505</v>
      </c>
      <c r="J154" s="385" t="s">
        <v>620</v>
      </c>
      <c r="K154" s="386"/>
      <c r="L154" s="387"/>
      <c r="M154" s="338">
        <v>61105</v>
      </c>
      <c r="N154" s="381" t="s">
        <v>662</v>
      </c>
      <c r="O154" s="382"/>
      <c r="P154" s="383"/>
    </row>
    <row r="155" spans="1:16" x14ac:dyDescent="0.15">
      <c r="A155" s="33"/>
      <c r="B155" s="384"/>
      <c r="C155" s="384"/>
      <c r="D155" s="384"/>
      <c r="E155" s="25">
        <v>31310</v>
      </c>
      <c r="F155" s="385" t="s">
        <v>626</v>
      </c>
      <c r="G155" s="386"/>
      <c r="H155" s="387"/>
      <c r="I155" s="345">
        <v>31506</v>
      </c>
      <c r="J155" s="385" t="s">
        <v>1452</v>
      </c>
      <c r="K155" s="386"/>
      <c r="L155" s="387"/>
      <c r="M155" s="344">
        <v>61107</v>
      </c>
      <c r="N155" s="381" t="s">
        <v>664</v>
      </c>
      <c r="O155" s="382"/>
      <c r="P155" s="383"/>
    </row>
    <row r="156" spans="1:16" x14ac:dyDescent="0.15">
      <c r="A156" s="33"/>
      <c r="B156" s="384"/>
      <c r="C156" s="384"/>
      <c r="D156" s="384"/>
      <c r="E156" s="25">
        <v>31311</v>
      </c>
      <c r="F156" s="385" t="s">
        <v>630</v>
      </c>
      <c r="G156" s="386"/>
      <c r="H156" s="387"/>
      <c r="I156" s="344">
        <v>31507</v>
      </c>
      <c r="J156" s="385" t="s">
        <v>628</v>
      </c>
      <c r="K156" s="386"/>
      <c r="L156" s="387"/>
      <c r="M156" s="344">
        <v>61301</v>
      </c>
      <c r="N156" s="381" t="s">
        <v>1453</v>
      </c>
      <c r="O156" s="382"/>
      <c r="P156" s="383"/>
    </row>
    <row r="157" spans="1:16" x14ac:dyDescent="0.15">
      <c r="A157" s="33"/>
      <c r="B157" s="384"/>
      <c r="C157" s="384"/>
      <c r="D157" s="384"/>
      <c r="E157" s="25">
        <v>31312</v>
      </c>
      <c r="F157" s="385" t="s">
        <v>634</v>
      </c>
      <c r="G157" s="386"/>
      <c r="H157" s="387"/>
      <c r="I157" s="344">
        <v>31508</v>
      </c>
      <c r="J157" s="385" t="s">
        <v>632</v>
      </c>
      <c r="K157" s="386"/>
      <c r="L157" s="387"/>
      <c r="M157" s="338">
        <v>61401</v>
      </c>
      <c r="N157" s="381" t="s">
        <v>666</v>
      </c>
      <c r="O157" s="382"/>
      <c r="P157" s="383"/>
    </row>
    <row r="158" spans="1:16" x14ac:dyDescent="0.15">
      <c r="A158" s="33"/>
      <c r="B158" s="384"/>
      <c r="C158" s="384"/>
      <c r="D158" s="384"/>
      <c r="E158" s="25">
        <v>31313</v>
      </c>
      <c r="F158" s="385" t="s">
        <v>638</v>
      </c>
      <c r="G158" s="386"/>
      <c r="H158" s="387"/>
      <c r="I158" s="344">
        <v>31510</v>
      </c>
      <c r="J158" s="385" t="s">
        <v>636</v>
      </c>
      <c r="K158" s="386"/>
      <c r="L158" s="387"/>
      <c r="M158" s="338">
        <v>61402</v>
      </c>
      <c r="N158" s="381" t="s">
        <v>668</v>
      </c>
      <c r="O158" s="382"/>
      <c r="P158" s="383"/>
    </row>
    <row r="159" spans="1:16" x14ac:dyDescent="0.15">
      <c r="A159" s="33"/>
      <c r="B159" s="384"/>
      <c r="C159" s="384"/>
      <c r="D159" s="384"/>
      <c r="E159" s="27">
        <v>31314</v>
      </c>
      <c r="F159" s="385" t="s">
        <v>641</v>
      </c>
      <c r="G159" s="386"/>
      <c r="H159" s="387"/>
      <c r="I159" s="345">
        <v>31511</v>
      </c>
      <c r="J159" s="385" t="s">
        <v>1454</v>
      </c>
      <c r="K159" s="386"/>
      <c r="L159" s="387"/>
      <c r="M159" s="338">
        <v>61501</v>
      </c>
      <c r="N159" s="381" t="s">
        <v>670</v>
      </c>
      <c r="O159" s="382"/>
      <c r="P159" s="383"/>
    </row>
    <row r="160" spans="1:16" x14ac:dyDescent="0.15">
      <c r="A160" s="33"/>
      <c r="B160" s="384"/>
      <c r="C160" s="384"/>
      <c r="D160" s="384"/>
      <c r="E160" s="26">
        <v>31316</v>
      </c>
      <c r="F160" s="385" t="s">
        <v>645</v>
      </c>
      <c r="G160" s="386"/>
      <c r="H160" s="387"/>
      <c r="I160" s="345">
        <v>31512</v>
      </c>
      <c r="J160" s="385" t="s">
        <v>643</v>
      </c>
      <c r="K160" s="386"/>
      <c r="L160" s="387"/>
      <c r="M160" s="388" t="s">
        <v>671</v>
      </c>
      <c r="N160" s="389"/>
      <c r="O160" s="389"/>
      <c r="P160" s="390"/>
    </row>
    <row r="161" spans="1:16" x14ac:dyDescent="0.15">
      <c r="A161" s="33"/>
      <c r="B161" s="384"/>
      <c r="C161" s="384"/>
      <c r="D161" s="384"/>
      <c r="E161" s="33"/>
      <c r="F161" s="384"/>
      <c r="G161" s="384"/>
      <c r="H161" s="384"/>
      <c r="I161" s="345">
        <v>31516</v>
      </c>
      <c r="J161" s="385" t="s">
        <v>647</v>
      </c>
      <c r="K161" s="386"/>
      <c r="L161" s="387"/>
      <c r="M161" s="338">
        <v>62101</v>
      </c>
      <c r="N161" s="381" t="s">
        <v>673</v>
      </c>
      <c r="O161" s="382"/>
      <c r="P161" s="383"/>
    </row>
    <row r="162" spans="1:16" x14ac:dyDescent="0.15">
      <c r="A162" s="33"/>
      <c r="B162" s="384"/>
      <c r="C162" s="384"/>
      <c r="D162" s="384"/>
      <c r="E162" s="33"/>
      <c r="F162" s="384"/>
      <c r="G162" s="384"/>
      <c r="H162" s="384"/>
      <c r="I162" s="345">
        <v>31517</v>
      </c>
      <c r="J162" s="385" t="s">
        <v>649</v>
      </c>
      <c r="K162" s="386"/>
      <c r="L162" s="387"/>
      <c r="M162" s="338">
        <v>62501</v>
      </c>
      <c r="N162" s="381" t="s">
        <v>675</v>
      </c>
      <c r="O162" s="382"/>
      <c r="P162" s="383"/>
    </row>
    <row r="163" spans="1:16" x14ac:dyDescent="0.15">
      <c r="A163" s="384"/>
      <c r="B163" s="384"/>
      <c r="C163" s="384"/>
      <c r="D163" s="384"/>
      <c r="E163" s="33"/>
      <c r="F163" s="384"/>
      <c r="G163" s="384"/>
      <c r="H163" s="384"/>
      <c r="I163" s="345">
        <v>31603</v>
      </c>
      <c r="J163" s="385" t="s">
        <v>651</v>
      </c>
      <c r="K163" s="386"/>
      <c r="L163" s="387"/>
      <c r="M163" s="338">
        <v>62601</v>
      </c>
      <c r="N163" s="381" t="s">
        <v>677</v>
      </c>
      <c r="O163" s="382"/>
      <c r="P163" s="383"/>
    </row>
    <row r="164" spans="1:16" x14ac:dyDescent="0.15">
      <c r="A164" s="349"/>
      <c r="B164" s="455"/>
      <c r="C164" s="455"/>
      <c r="D164" s="455"/>
      <c r="E164" s="33"/>
      <c r="F164" s="384"/>
      <c r="G164" s="384"/>
      <c r="H164" s="384"/>
      <c r="I164" s="344">
        <v>31604</v>
      </c>
      <c r="J164" s="385" t="s">
        <v>653</v>
      </c>
      <c r="K164" s="386"/>
      <c r="L164" s="387"/>
      <c r="M164" s="388" t="s">
        <v>678</v>
      </c>
      <c r="N164" s="389"/>
      <c r="O164" s="389"/>
      <c r="P164" s="390"/>
    </row>
    <row r="165" spans="1:16" x14ac:dyDescent="0.15">
      <c r="A165" s="349"/>
      <c r="B165" s="455"/>
      <c r="C165" s="455"/>
      <c r="D165" s="455"/>
      <c r="E165" s="31"/>
      <c r="F165" s="31"/>
      <c r="G165" s="31"/>
      <c r="H165" s="31"/>
      <c r="I165" s="31"/>
      <c r="J165" s="31"/>
      <c r="K165" s="31"/>
      <c r="L165" s="31"/>
      <c r="M165" s="338">
        <v>63102</v>
      </c>
      <c r="N165" s="381" t="s">
        <v>680</v>
      </c>
      <c r="O165" s="382"/>
      <c r="P165" s="383"/>
    </row>
    <row r="166" spans="1:16" x14ac:dyDescent="0.15">
      <c r="A166" s="456" t="s">
        <v>655</v>
      </c>
      <c r="B166" s="457"/>
      <c r="C166" s="457"/>
      <c r="D166" s="457"/>
      <c r="E166" s="458"/>
      <c r="F166" s="31"/>
      <c r="G166" s="31"/>
      <c r="H166" s="31"/>
      <c r="I166" s="31"/>
      <c r="J166" s="31"/>
      <c r="K166" s="31"/>
      <c r="L166" s="31"/>
      <c r="M166" s="338">
        <v>63103</v>
      </c>
      <c r="N166" s="415" t="s">
        <v>682</v>
      </c>
      <c r="O166" s="416"/>
      <c r="P166" s="417"/>
    </row>
    <row r="167" spans="1:16" ht="18.75" x14ac:dyDescent="0.15">
      <c r="A167" s="350" t="s">
        <v>879</v>
      </c>
      <c r="B167" s="386" t="s">
        <v>880</v>
      </c>
      <c r="C167" s="386"/>
      <c r="D167" s="386"/>
      <c r="E167" s="387"/>
      <c r="F167" s="31"/>
      <c r="G167" s="31"/>
      <c r="H167" s="31"/>
      <c r="I167" s="351"/>
      <c r="J167" s="351"/>
      <c r="K167" s="351"/>
      <c r="L167" s="351"/>
      <c r="M167" s="338">
        <v>63201</v>
      </c>
      <c r="N167" s="381" t="s">
        <v>684</v>
      </c>
      <c r="O167" s="382"/>
      <c r="P167" s="383"/>
    </row>
    <row r="168" spans="1:16" ht="18.75" x14ac:dyDescent="0.15">
      <c r="A168" s="350" t="s">
        <v>881</v>
      </c>
      <c r="B168" s="386" t="s">
        <v>882</v>
      </c>
      <c r="C168" s="386"/>
      <c r="D168" s="386"/>
      <c r="E168" s="387"/>
      <c r="F168" s="31"/>
      <c r="G168" s="31"/>
      <c r="H168" s="31"/>
      <c r="I168" s="351"/>
      <c r="J168" s="351"/>
      <c r="K168" s="351"/>
      <c r="L168" s="351"/>
      <c r="M168" s="338">
        <v>63501</v>
      </c>
      <c r="N168" s="381" t="s">
        <v>686</v>
      </c>
      <c r="O168" s="382"/>
      <c r="P168" s="383"/>
    </row>
    <row r="169" spans="1:16" ht="18.75" x14ac:dyDescent="0.15">
      <c r="A169" s="350" t="s">
        <v>1455</v>
      </c>
      <c r="B169" s="386" t="s">
        <v>1456</v>
      </c>
      <c r="C169" s="386"/>
      <c r="D169" s="386"/>
      <c r="E169" s="387"/>
      <c r="F169" s="31"/>
      <c r="G169" s="31"/>
      <c r="H169" s="31"/>
      <c r="I169" s="34"/>
      <c r="J169" s="351"/>
      <c r="K169" s="351"/>
      <c r="L169" s="351"/>
      <c r="M169" s="338">
        <v>63502</v>
      </c>
      <c r="N169" s="381" t="s">
        <v>688</v>
      </c>
      <c r="O169" s="382"/>
      <c r="P169" s="383"/>
    </row>
    <row r="170" spans="1:16" ht="18.75" x14ac:dyDescent="0.15">
      <c r="A170" s="350" t="s">
        <v>1457</v>
      </c>
      <c r="B170" s="386" t="s">
        <v>1458</v>
      </c>
      <c r="C170" s="386"/>
      <c r="D170" s="386"/>
      <c r="E170" s="387"/>
      <c r="F170" s="34"/>
      <c r="G170" s="34"/>
      <c r="H170" s="34"/>
      <c r="I170" s="34"/>
      <c r="J170" s="351"/>
      <c r="K170" s="351"/>
      <c r="L170" s="351"/>
      <c r="M170" s="338">
        <v>63603</v>
      </c>
      <c r="N170" s="381" t="s">
        <v>690</v>
      </c>
      <c r="O170" s="382"/>
      <c r="P170" s="383"/>
    </row>
    <row r="171" spans="1:16" ht="18.75" x14ac:dyDescent="0.15">
      <c r="A171" s="350" t="s">
        <v>883</v>
      </c>
      <c r="B171" s="386" t="s">
        <v>884</v>
      </c>
      <c r="C171" s="386"/>
      <c r="D171" s="386"/>
      <c r="E171" s="387"/>
      <c r="F171" s="31"/>
      <c r="G171" s="352"/>
      <c r="H171" s="352"/>
      <c r="I171" s="352"/>
      <c r="J171" s="352"/>
      <c r="K171" s="352"/>
      <c r="L171" s="352"/>
      <c r="M171" s="352"/>
      <c r="N171" s="352"/>
      <c r="O171" s="352"/>
      <c r="P171" s="352"/>
    </row>
    <row r="172" spans="1:16" ht="18.75" x14ac:dyDescent="0.15">
      <c r="A172" s="350" t="s">
        <v>885</v>
      </c>
      <c r="B172" s="386" t="s">
        <v>886</v>
      </c>
      <c r="C172" s="386"/>
      <c r="D172" s="386"/>
      <c r="E172" s="387"/>
      <c r="F172" s="31"/>
      <c r="G172" s="352"/>
      <c r="H172" s="352"/>
      <c r="I172" s="352"/>
      <c r="J172" s="352"/>
      <c r="K172" s="352"/>
      <c r="L172" s="352"/>
      <c r="M172" s="352"/>
      <c r="N172" s="352"/>
      <c r="O172" s="352"/>
      <c r="P172" s="352"/>
    </row>
    <row r="173" spans="1:16" ht="18.75" x14ac:dyDescent="0.15">
      <c r="A173" s="350" t="s">
        <v>887</v>
      </c>
      <c r="B173" s="386" t="s">
        <v>888</v>
      </c>
      <c r="C173" s="386"/>
      <c r="D173" s="386"/>
      <c r="E173" s="387"/>
      <c r="F173" s="31"/>
      <c r="G173" s="352"/>
      <c r="H173" s="352"/>
      <c r="I173" s="353"/>
      <c r="J173" s="353"/>
      <c r="K173" s="353"/>
      <c r="L173" s="353"/>
      <c r="M173" s="401" t="s">
        <v>1459</v>
      </c>
      <c r="N173" s="401"/>
      <c r="O173" s="401"/>
      <c r="P173" s="401"/>
    </row>
    <row r="174" spans="1:16" ht="18.75" x14ac:dyDescent="0.15">
      <c r="A174" s="350" t="s">
        <v>889</v>
      </c>
      <c r="B174" s="386" t="s">
        <v>890</v>
      </c>
      <c r="C174" s="386"/>
      <c r="D174" s="386"/>
      <c r="E174" s="387"/>
      <c r="F174" s="31"/>
      <c r="G174" s="352"/>
      <c r="H174" s="352"/>
      <c r="I174" s="353"/>
      <c r="J174" s="353"/>
      <c r="K174" s="353"/>
      <c r="L174" s="353"/>
      <c r="M174" s="338">
        <v>51101</v>
      </c>
      <c r="N174" s="391" t="s">
        <v>1460</v>
      </c>
      <c r="O174" s="391"/>
      <c r="P174" s="391"/>
    </row>
    <row r="175" spans="1:16" ht="18.75" x14ac:dyDescent="0.15">
      <c r="A175" s="350" t="s">
        <v>1461</v>
      </c>
      <c r="B175" s="386" t="s">
        <v>1462</v>
      </c>
      <c r="C175" s="386"/>
      <c r="D175" s="386"/>
      <c r="E175" s="387"/>
      <c r="F175" s="31"/>
      <c r="G175" s="352"/>
      <c r="H175" s="352"/>
      <c r="I175" s="353"/>
      <c r="J175" s="353"/>
      <c r="K175" s="353"/>
      <c r="L175" s="353"/>
      <c r="M175" s="352"/>
      <c r="N175" s="352"/>
      <c r="O175" s="352"/>
      <c r="P175" s="352"/>
    </row>
    <row r="176" spans="1:16" ht="18.75" x14ac:dyDescent="0.15">
      <c r="A176" s="350" t="s">
        <v>891</v>
      </c>
      <c r="B176" s="386" t="s">
        <v>892</v>
      </c>
      <c r="C176" s="386"/>
      <c r="D176" s="386"/>
      <c r="E176" s="387"/>
      <c r="F176" s="31"/>
      <c r="G176" s="352"/>
      <c r="H176" s="352"/>
      <c r="I176" s="354"/>
      <c r="J176" s="354"/>
      <c r="K176" s="354"/>
      <c r="L176" s="354"/>
      <c r="M176" s="352"/>
      <c r="N176" s="352"/>
      <c r="O176" s="352"/>
      <c r="P176" s="352"/>
    </row>
    <row r="177" spans="1:16" ht="18.75" x14ac:dyDescent="0.15">
      <c r="A177" s="350" t="s">
        <v>893</v>
      </c>
      <c r="B177" s="386" t="s">
        <v>894</v>
      </c>
      <c r="C177" s="386"/>
      <c r="D177" s="386"/>
      <c r="E177" s="387"/>
      <c r="F177" s="31"/>
      <c r="G177" s="352"/>
      <c r="H177" s="352"/>
      <c r="I177" s="352"/>
      <c r="J177" s="352"/>
      <c r="K177" s="352"/>
      <c r="L177" s="352"/>
      <c r="M177" s="352"/>
      <c r="N177" s="352"/>
      <c r="O177" s="352"/>
      <c r="P177" s="352"/>
    </row>
    <row r="178" spans="1:16" ht="18.75" x14ac:dyDescent="0.15">
      <c r="A178" s="350" t="s">
        <v>895</v>
      </c>
      <c r="B178" s="386" t="s">
        <v>896</v>
      </c>
      <c r="C178" s="386"/>
      <c r="D178" s="386"/>
      <c r="E178" s="387"/>
      <c r="F178" s="31"/>
      <c r="G178" s="352"/>
      <c r="H178" s="352"/>
      <c r="I178" s="352"/>
      <c r="J178" s="352"/>
      <c r="K178" s="352"/>
      <c r="L178" s="352"/>
      <c r="M178" s="352"/>
      <c r="N178" s="352"/>
      <c r="O178" s="352"/>
      <c r="P178" s="352"/>
    </row>
    <row r="179" spans="1:16" ht="18.75" x14ac:dyDescent="0.15">
      <c r="A179" s="350" t="s">
        <v>1463</v>
      </c>
      <c r="B179" s="386" t="s">
        <v>1464</v>
      </c>
      <c r="C179" s="386"/>
      <c r="D179" s="386"/>
      <c r="E179" s="387"/>
      <c r="F179" s="31"/>
      <c r="G179" s="352"/>
      <c r="H179" s="352"/>
      <c r="I179" s="352"/>
      <c r="J179" s="352"/>
      <c r="K179" s="352"/>
      <c r="L179" s="352"/>
      <c r="M179" s="352"/>
      <c r="N179" s="352"/>
      <c r="O179" s="352"/>
      <c r="P179" s="352"/>
    </row>
    <row r="180" spans="1:16" ht="18.75" x14ac:dyDescent="0.15">
      <c r="A180" s="350" t="s">
        <v>1465</v>
      </c>
      <c r="B180" s="386" t="s">
        <v>1466</v>
      </c>
      <c r="C180" s="386"/>
      <c r="D180" s="386"/>
      <c r="E180" s="387"/>
      <c r="F180" s="352"/>
      <c r="G180" s="352"/>
      <c r="H180" s="352"/>
      <c r="I180" s="352"/>
      <c r="J180" s="352"/>
      <c r="K180" s="352"/>
      <c r="L180" s="352"/>
      <c r="M180" s="352"/>
      <c r="N180" s="352"/>
      <c r="O180" s="352"/>
      <c r="P180" s="352"/>
    </row>
    <row r="181" spans="1:16" ht="18.75" x14ac:dyDescent="0.15">
      <c r="A181" s="350" t="s">
        <v>1467</v>
      </c>
      <c r="B181" s="386" t="s">
        <v>1468</v>
      </c>
      <c r="C181" s="386"/>
      <c r="D181" s="386"/>
      <c r="E181" s="387"/>
      <c r="F181" s="352"/>
      <c r="G181" s="352"/>
      <c r="H181" s="352"/>
      <c r="I181" s="352"/>
      <c r="J181" s="352"/>
      <c r="K181" s="352"/>
      <c r="L181" s="352"/>
      <c r="M181" s="352"/>
      <c r="N181" s="352"/>
      <c r="O181" s="352"/>
      <c r="P181" s="352"/>
    </row>
    <row r="182" spans="1:16" ht="18.75" x14ac:dyDescent="0.15">
      <c r="A182" s="350" t="s">
        <v>897</v>
      </c>
      <c r="B182" s="386" t="s">
        <v>898</v>
      </c>
      <c r="C182" s="386"/>
      <c r="D182" s="386"/>
      <c r="E182" s="387"/>
      <c r="F182" s="352"/>
      <c r="G182" s="352"/>
      <c r="H182" s="352"/>
      <c r="I182" s="352"/>
      <c r="J182" s="352"/>
      <c r="K182" s="352"/>
      <c r="L182" s="352"/>
      <c r="M182" s="352"/>
      <c r="N182" s="352"/>
      <c r="O182" s="352"/>
      <c r="P182" s="352"/>
    </row>
    <row r="183" spans="1:16" ht="18.75" x14ac:dyDescent="0.15">
      <c r="A183" s="350" t="s">
        <v>899</v>
      </c>
      <c r="B183" s="386" t="s">
        <v>900</v>
      </c>
      <c r="C183" s="386"/>
      <c r="D183" s="386"/>
      <c r="E183" s="387"/>
      <c r="F183" s="352"/>
      <c r="G183" s="352"/>
      <c r="H183" s="352"/>
      <c r="I183" s="352"/>
      <c r="J183" s="352"/>
      <c r="K183" s="352"/>
      <c r="L183" s="352"/>
      <c r="M183" s="352"/>
      <c r="N183" s="352"/>
      <c r="O183" s="352"/>
      <c r="P183" s="352"/>
    </row>
    <row r="184" spans="1:16" ht="18.75" x14ac:dyDescent="0.15">
      <c r="A184" s="350" t="s">
        <v>901</v>
      </c>
      <c r="B184" s="386" t="s">
        <v>902</v>
      </c>
      <c r="C184" s="386"/>
      <c r="D184" s="386"/>
      <c r="E184" s="387"/>
      <c r="F184" s="341"/>
      <c r="G184" s="341"/>
      <c r="H184" s="341"/>
      <c r="I184" s="341"/>
      <c r="J184" s="341"/>
      <c r="K184" s="341"/>
      <c r="L184" s="341"/>
      <c r="M184" s="341"/>
      <c r="N184" s="341"/>
      <c r="O184" s="341"/>
      <c r="P184" s="341"/>
    </row>
    <row r="185" spans="1:16" ht="18.75" x14ac:dyDescent="0.15">
      <c r="A185" s="350" t="s">
        <v>903</v>
      </c>
      <c r="B185" s="386" t="s">
        <v>904</v>
      </c>
      <c r="C185" s="386"/>
      <c r="D185" s="386"/>
      <c r="E185" s="387"/>
      <c r="F185" s="341"/>
      <c r="G185" s="341"/>
      <c r="H185" s="341"/>
      <c r="I185" s="341"/>
      <c r="J185" s="341"/>
      <c r="K185" s="341"/>
      <c r="L185" s="341"/>
      <c r="M185" s="341"/>
      <c r="N185" s="341"/>
      <c r="O185" s="341"/>
      <c r="P185" s="341"/>
    </row>
    <row r="186" spans="1:16" ht="18.75" x14ac:dyDescent="0.15">
      <c r="A186" s="350" t="s">
        <v>1469</v>
      </c>
      <c r="B186" s="386" t="s">
        <v>1470</v>
      </c>
      <c r="C186" s="386"/>
      <c r="D186" s="386"/>
      <c r="E186" s="387"/>
      <c r="F186" s="341"/>
      <c r="G186" s="341"/>
      <c r="H186" s="341"/>
      <c r="I186" s="341"/>
      <c r="J186" s="341"/>
      <c r="K186" s="341"/>
      <c r="L186" s="341"/>
      <c r="M186" s="341"/>
      <c r="N186" s="341"/>
      <c r="O186" s="341"/>
      <c r="P186" s="341"/>
    </row>
    <row r="187" spans="1:16" ht="18.75" x14ac:dyDescent="0.15">
      <c r="A187" s="350" t="s">
        <v>1471</v>
      </c>
      <c r="B187" s="386" t="s">
        <v>1472</v>
      </c>
      <c r="C187" s="386"/>
      <c r="D187" s="386"/>
      <c r="E187" s="387"/>
      <c r="F187" s="341"/>
      <c r="G187" s="341"/>
      <c r="H187" s="341"/>
      <c r="I187" s="341"/>
      <c r="J187" s="341"/>
      <c r="K187" s="341"/>
      <c r="L187" s="341"/>
      <c r="M187" s="341"/>
      <c r="N187" s="341"/>
      <c r="O187" s="341"/>
      <c r="P187" s="341"/>
    </row>
    <row r="188" spans="1:16" ht="18.75" x14ac:dyDescent="0.15">
      <c r="A188" s="350" t="s">
        <v>1473</v>
      </c>
      <c r="B188" s="386" t="s">
        <v>1474</v>
      </c>
      <c r="C188" s="386"/>
      <c r="D188" s="386"/>
      <c r="E188" s="387"/>
      <c r="F188" s="341"/>
      <c r="G188" s="341"/>
      <c r="H188" s="341"/>
      <c r="I188" s="341"/>
      <c r="J188" s="341"/>
      <c r="K188" s="341"/>
      <c r="L188" s="341"/>
      <c r="M188" s="341"/>
      <c r="N188" s="341"/>
      <c r="O188" s="341"/>
      <c r="P188" s="341"/>
    </row>
    <row r="189" spans="1:16" x14ac:dyDescent="0.15">
      <c r="A189" s="342"/>
      <c r="B189" s="342"/>
      <c r="C189" s="342"/>
      <c r="D189" s="342"/>
      <c r="E189" s="342"/>
      <c r="F189" s="342"/>
      <c r="G189" s="342"/>
      <c r="H189" s="342"/>
      <c r="I189" s="342"/>
      <c r="J189" s="342"/>
      <c r="K189" s="342"/>
      <c r="L189" s="342"/>
      <c r="M189" s="342"/>
      <c r="N189" s="342"/>
      <c r="O189" s="342"/>
      <c r="P189" s="342"/>
    </row>
  </sheetData>
  <sheetProtection password="C016" sheet="1" objects="1" scenarios="1"/>
  <mergeCells count="506">
    <mergeCell ref="B182:E182"/>
    <mergeCell ref="B183:E183"/>
    <mergeCell ref="B184:E184"/>
    <mergeCell ref="B185:E185"/>
    <mergeCell ref="B186:E186"/>
    <mergeCell ref="B187:E187"/>
    <mergeCell ref="B188:E188"/>
    <mergeCell ref="B174:E174"/>
    <mergeCell ref="N174:P174"/>
    <mergeCell ref="B175:E175"/>
    <mergeCell ref="B176:E176"/>
    <mergeCell ref="B177:E177"/>
    <mergeCell ref="B178:E178"/>
    <mergeCell ref="B179:E179"/>
    <mergeCell ref="B180:E180"/>
    <mergeCell ref="B181:E181"/>
    <mergeCell ref="N170:P170"/>
    <mergeCell ref="N168:P168"/>
    <mergeCell ref="N169:P169"/>
    <mergeCell ref="B168:E168"/>
    <mergeCell ref="B169:E169"/>
    <mergeCell ref="B170:E170"/>
    <mergeCell ref="B171:E171"/>
    <mergeCell ref="B172:E172"/>
    <mergeCell ref="B173:E173"/>
    <mergeCell ref="M173:P173"/>
    <mergeCell ref="N166:P166"/>
    <mergeCell ref="N167:P167"/>
    <mergeCell ref="B164:D164"/>
    <mergeCell ref="F164:H164"/>
    <mergeCell ref="J164:L164"/>
    <mergeCell ref="B165:D165"/>
    <mergeCell ref="N165:P165"/>
    <mergeCell ref="M164:P164"/>
    <mergeCell ref="A166:E166"/>
    <mergeCell ref="B167:E167"/>
    <mergeCell ref="B161:D161"/>
    <mergeCell ref="F161:H161"/>
    <mergeCell ref="J161:L161"/>
    <mergeCell ref="B162:D162"/>
    <mergeCell ref="F162:H162"/>
    <mergeCell ref="J162:L162"/>
    <mergeCell ref="N162:P162"/>
    <mergeCell ref="F163:H163"/>
    <mergeCell ref="J163:L163"/>
    <mergeCell ref="N163:P163"/>
    <mergeCell ref="N161:P161"/>
    <mergeCell ref="A163:D163"/>
    <mergeCell ref="A111:O111"/>
    <mergeCell ref="A112:D112"/>
    <mergeCell ref="E112:H112"/>
    <mergeCell ref="I112:L112"/>
    <mergeCell ref="B115:D115"/>
    <mergeCell ref="E115:H115"/>
    <mergeCell ref="J115:L115"/>
    <mergeCell ref="B118:D118"/>
    <mergeCell ref="F118:H118"/>
    <mergeCell ref="J118:L118"/>
    <mergeCell ref="M112:P112"/>
    <mergeCell ref="B113:D113"/>
    <mergeCell ref="F113:H113"/>
    <mergeCell ref="J113:L113"/>
    <mergeCell ref="N113:P113"/>
    <mergeCell ref="B114:D114"/>
    <mergeCell ref="F114:H114"/>
    <mergeCell ref="J114:L114"/>
    <mergeCell ref="N114:P114"/>
    <mergeCell ref="N115:P115"/>
    <mergeCell ref="B116:D116"/>
    <mergeCell ref="F116:H116"/>
    <mergeCell ref="J116:L116"/>
    <mergeCell ref="N116:P116"/>
    <mergeCell ref="B70:D70"/>
    <mergeCell ref="F70:H70"/>
    <mergeCell ref="J70:L70"/>
    <mergeCell ref="N70:P70"/>
    <mergeCell ref="B71:D71"/>
    <mergeCell ref="F71:H71"/>
    <mergeCell ref="N71:P71"/>
    <mergeCell ref="A73:P73"/>
    <mergeCell ref="B77:D77"/>
    <mergeCell ref="F77:H77"/>
    <mergeCell ref="J77:L77"/>
    <mergeCell ref="A74:H74"/>
    <mergeCell ref="I74:L74"/>
    <mergeCell ref="M74:O74"/>
    <mergeCell ref="B75:D75"/>
    <mergeCell ref="F75:H75"/>
    <mergeCell ref="J75:L75"/>
    <mergeCell ref="N75:P75"/>
    <mergeCell ref="B76:D76"/>
    <mergeCell ref="F76:H76"/>
    <mergeCell ref="J76:L76"/>
    <mergeCell ref="N76:P76"/>
    <mergeCell ref="N77:P77"/>
    <mergeCell ref="N63:P63"/>
    <mergeCell ref="J62:L62"/>
    <mergeCell ref="A63:D63"/>
    <mergeCell ref="B65:D65"/>
    <mergeCell ref="B68:D68"/>
    <mergeCell ref="F68:H68"/>
    <mergeCell ref="J68:L68"/>
    <mergeCell ref="N68:P68"/>
    <mergeCell ref="B69:D69"/>
    <mergeCell ref="F69:H69"/>
    <mergeCell ref="J69:L69"/>
    <mergeCell ref="N69:P69"/>
    <mergeCell ref="B66:D66"/>
    <mergeCell ref="F66:H66"/>
    <mergeCell ref="J66:L66"/>
    <mergeCell ref="N66:P66"/>
    <mergeCell ref="B67:D67"/>
    <mergeCell ref="F67:H67"/>
    <mergeCell ref="J67:L67"/>
    <mergeCell ref="N67:P67"/>
    <mergeCell ref="B64:D64"/>
    <mergeCell ref="F64:H64"/>
    <mergeCell ref="J64:L64"/>
    <mergeCell ref="F65:H65"/>
    <mergeCell ref="J65:L65"/>
    <mergeCell ref="B62:D62"/>
    <mergeCell ref="F62:H62"/>
    <mergeCell ref="F63:H63"/>
    <mergeCell ref="J63:L63"/>
    <mergeCell ref="B60:D60"/>
    <mergeCell ref="F60:H60"/>
    <mergeCell ref="J60:L60"/>
    <mergeCell ref="B61:D61"/>
    <mergeCell ref="F61:H61"/>
    <mergeCell ref="J61:L61"/>
    <mergeCell ref="B58:D58"/>
    <mergeCell ref="F58:H58"/>
    <mergeCell ref="J58:L58"/>
    <mergeCell ref="B59:D59"/>
    <mergeCell ref="F59:H59"/>
    <mergeCell ref="I59:L59"/>
    <mergeCell ref="B56:D56"/>
    <mergeCell ref="F56:H56"/>
    <mergeCell ref="J56:L56"/>
    <mergeCell ref="N56:P56"/>
    <mergeCell ref="B57:D57"/>
    <mergeCell ref="F57:H57"/>
    <mergeCell ref="J57:L57"/>
    <mergeCell ref="N57:P57"/>
    <mergeCell ref="B54:D54"/>
    <mergeCell ref="F54:H54"/>
    <mergeCell ref="J54:L54"/>
    <mergeCell ref="N54:P54"/>
    <mergeCell ref="B55:D55"/>
    <mergeCell ref="F55:H55"/>
    <mergeCell ref="J55:L55"/>
    <mergeCell ref="N55:P55"/>
    <mergeCell ref="B52:D52"/>
    <mergeCell ref="F52:H52"/>
    <mergeCell ref="J52:L52"/>
    <mergeCell ref="N52:P52"/>
    <mergeCell ref="B53:D53"/>
    <mergeCell ref="F53:H53"/>
    <mergeCell ref="J53:L53"/>
    <mergeCell ref="N53:P53"/>
    <mergeCell ref="B50:D50"/>
    <mergeCell ref="F50:H50"/>
    <mergeCell ref="J50:L50"/>
    <mergeCell ref="N50:P50"/>
    <mergeCell ref="B51:D51"/>
    <mergeCell ref="F51:H51"/>
    <mergeCell ref="J51:L51"/>
    <mergeCell ref="N51:P51"/>
    <mergeCell ref="B48:D48"/>
    <mergeCell ref="F48:H48"/>
    <mergeCell ref="J48:L48"/>
    <mergeCell ref="N48:P48"/>
    <mergeCell ref="B49:D49"/>
    <mergeCell ref="F49:H49"/>
    <mergeCell ref="J49:L49"/>
    <mergeCell ref="N49:P49"/>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J45:L45"/>
    <mergeCell ref="N45:P45"/>
    <mergeCell ref="B42:D42"/>
    <mergeCell ref="F42:H42"/>
    <mergeCell ref="J42:L42"/>
    <mergeCell ref="N42:P42"/>
    <mergeCell ref="B43:D43"/>
    <mergeCell ref="F43:H43"/>
    <mergeCell ref="J43:L43"/>
    <mergeCell ref="M43:P43"/>
    <mergeCell ref="B40:D40"/>
    <mergeCell ref="F40:H40"/>
    <mergeCell ref="J40:L40"/>
    <mergeCell ref="N40:P40"/>
    <mergeCell ref="B41:D41"/>
    <mergeCell ref="F41:H41"/>
    <mergeCell ref="J41:L41"/>
    <mergeCell ref="N41:P41"/>
    <mergeCell ref="B38:D38"/>
    <mergeCell ref="F38:H38"/>
    <mergeCell ref="J38:L38"/>
    <mergeCell ref="N38:P38"/>
    <mergeCell ref="B39:D39"/>
    <mergeCell ref="F39:H39"/>
    <mergeCell ref="J39:L39"/>
    <mergeCell ref="N39:P39"/>
    <mergeCell ref="B14:P14"/>
    <mergeCell ref="B17:E17"/>
    <mergeCell ref="F17:G17"/>
    <mergeCell ref="A35:P35"/>
    <mergeCell ref="A36:P36"/>
    <mergeCell ref="A37:D37"/>
    <mergeCell ref="E37:H37"/>
    <mergeCell ref="I37:L37"/>
    <mergeCell ref="N37:P37"/>
    <mergeCell ref="F18:G18"/>
    <mergeCell ref="F20:G20"/>
    <mergeCell ref="F21:G21"/>
    <mergeCell ref="B30:P30"/>
    <mergeCell ref="B21:E21"/>
    <mergeCell ref="B16:E16"/>
    <mergeCell ref="F16:G16"/>
    <mergeCell ref="B18:E18"/>
    <mergeCell ref="B19:E19"/>
    <mergeCell ref="F19:G19"/>
    <mergeCell ref="B22:E22"/>
    <mergeCell ref="F22:G22"/>
    <mergeCell ref="B78:D78"/>
    <mergeCell ref="F78:H78"/>
    <mergeCell ref="J78:L78"/>
    <mergeCell ref="N78:P78"/>
    <mergeCell ref="B79:D79"/>
    <mergeCell ref="F79:H79"/>
    <mergeCell ref="J79:L79"/>
    <mergeCell ref="N79:P79"/>
    <mergeCell ref="N80:P80"/>
    <mergeCell ref="B81:D81"/>
    <mergeCell ref="F81:H81"/>
    <mergeCell ref="J81:L81"/>
    <mergeCell ref="N81:P81"/>
    <mergeCell ref="B82:D82"/>
    <mergeCell ref="F82:H82"/>
    <mergeCell ref="J82:L82"/>
    <mergeCell ref="N82:P82"/>
    <mergeCell ref="B80:D80"/>
    <mergeCell ref="F80:H80"/>
    <mergeCell ref="J80:L80"/>
    <mergeCell ref="N83:P83"/>
    <mergeCell ref="B84:D84"/>
    <mergeCell ref="F84:H84"/>
    <mergeCell ref="J84:L84"/>
    <mergeCell ref="N84:P84"/>
    <mergeCell ref="B85:D85"/>
    <mergeCell ref="F85:H85"/>
    <mergeCell ref="J85:L85"/>
    <mergeCell ref="N85:P85"/>
    <mergeCell ref="B83:D83"/>
    <mergeCell ref="F83:H83"/>
    <mergeCell ref="J83:L83"/>
    <mergeCell ref="N86:P86"/>
    <mergeCell ref="B87:D87"/>
    <mergeCell ref="F87:H87"/>
    <mergeCell ref="J87:L87"/>
    <mergeCell ref="N87:P87"/>
    <mergeCell ref="B88:D88"/>
    <mergeCell ref="F88:H88"/>
    <mergeCell ref="J88:L88"/>
    <mergeCell ref="N88:P88"/>
    <mergeCell ref="B86:D86"/>
    <mergeCell ref="F86:H86"/>
    <mergeCell ref="J86:L86"/>
    <mergeCell ref="N89:P89"/>
    <mergeCell ref="B90:D90"/>
    <mergeCell ref="F90:H90"/>
    <mergeCell ref="J90:L90"/>
    <mergeCell ref="N90:P90"/>
    <mergeCell ref="B91:D91"/>
    <mergeCell ref="F91:H91"/>
    <mergeCell ref="J91:L91"/>
    <mergeCell ref="N91:P91"/>
    <mergeCell ref="B89:D89"/>
    <mergeCell ref="F89:H89"/>
    <mergeCell ref="J89:L89"/>
    <mergeCell ref="N92:P92"/>
    <mergeCell ref="B93:D93"/>
    <mergeCell ref="F93:H93"/>
    <mergeCell ref="J93:L93"/>
    <mergeCell ref="N93:P93"/>
    <mergeCell ref="B94:D94"/>
    <mergeCell ref="F94:H94"/>
    <mergeCell ref="J94:L94"/>
    <mergeCell ref="N94:P94"/>
    <mergeCell ref="B92:D92"/>
    <mergeCell ref="F92:H92"/>
    <mergeCell ref="J92:L92"/>
    <mergeCell ref="N95:P95"/>
    <mergeCell ref="B96:D96"/>
    <mergeCell ref="F96:H96"/>
    <mergeCell ref="J96:L96"/>
    <mergeCell ref="N96:P96"/>
    <mergeCell ref="B97:D97"/>
    <mergeCell ref="F97:H97"/>
    <mergeCell ref="J97:L97"/>
    <mergeCell ref="N97:P97"/>
    <mergeCell ref="B95:D95"/>
    <mergeCell ref="F95:H95"/>
    <mergeCell ref="J95:L95"/>
    <mergeCell ref="N98:P98"/>
    <mergeCell ref="B99:D99"/>
    <mergeCell ref="F99:H99"/>
    <mergeCell ref="J99:L99"/>
    <mergeCell ref="N99:P99"/>
    <mergeCell ref="B100:D100"/>
    <mergeCell ref="F100:H100"/>
    <mergeCell ref="J100:L100"/>
    <mergeCell ref="N100:P100"/>
    <mergeCell ref="B98:D98"/>
    <mergeCell ref="F98:H98"/>
    <mergeCell ref="J98:L98"/>
    <mergeCell ref="N101:P101"/>
    <mergeCell ref="B102:D102"/>
    <mergeCell ref="F102:H102"/>
    <mergeCell ref="J102:L102"/>
    <mergeCell ref="N102:P102"/>
    <mergeCell ref="J103:L103"/>
    <mergeCell ref="N103:P103"/>
    <mergeCell ref="J104:L104"/>
    <mergeCell ref="N104:P104"/>
    <mergeCell ref="B101:D101"/>
    <mergeCell ref="F101:H101"/>
    <mergeCell ref="J101:L101"/>
    <mergeCell ref="N105:P105"/>
    <mergeCell ref="J106:L106"/>
    <mergeCell ref="N106:P106"/>
    <mergeCell ref="J107:L107"/>
    <mergeCell ref="N107:P107"/>
    <mergeCell ref="J108:L108"/>
    <mergeCell ref="N108:P108"/>
    <mergeCell ref="J109:L109"/>
    <mergeCell ref="N109:P109"/>
    <mergeCell ref="J105:L105"/>
    <mergeCell ref="B117:D117"/>
    <mergeCell ref="F117:H117"/>
    <mergeCell ref="J117:L117"/>
    <mergeCell ref="N117:P117"/>
    <mergeCell ref="N118:P118"/>
    <mergeCell ref="B119:D119"/>
    <mergeCell ref="J119:L119"/>
    <mergeCell ref="N119:P119"/>
    <mergeCell ref="A120:D120"/>
    <mergeCell ref="J120:L120"/>
    <mergeCell ref="N120:P120"/>
    <mergeCell ref="B121:D121"/>
    <mergeCell ref="J121:L121"/>
    <mergeCell ref="N121:P121"/>
    <mergeCell ref="N122:P122"/>
    <mergeCell ref="B123:D123"/>
    <mergeCell ref="F123:H123"/>
    <mergeCell ref="J123:L123"/>
    <mergeCell ref="B124:D124"/>
    <mergeCell ref="J124:L124"/>
    <mergeCell ref="B125:D125"/>
    <mergeCell ref="A127:G127"/>
    <mergeCell ref="A128:D128"/>
    <mergeCell ref="E128:H128"/>
    <mergeCell ref="I128:L128"/>
    <mergeCell ref="M128:P128"/>
    <mergeCell ref="B122:D122"/>
    <mergeCell ref="F122:H122"/>
    <mergeCell ref="J122:L122"/>
    <mergeCell ref="N129:P129"/>
    <mergeCell ref="B130:D130"/>
    <mergeCell ref="F130:H130"/>
    <mergeCell ref="J130:L130"/>
    <mergeCell ref="N130:P130"/>
    <mergeCell ref="B131:D131"/>
    <mergeCell ref="F131:H131"/>
    <mergeCell ref="J131:L131"/>
    <mergeCell ref="N131:P131"/>
    <mergeCell ref="B129:D129"/>
    <mergeCell ref="F129:H129"/>
    <mergeCell ref="J129:L129"/>
    <mergeCell ref="N132:P132"/>
    <mergeCell ref="B133:D133"/>
    <mergeCell ref="F133:H133"/>
    <mergeCell ref="J133:L133"/>
    <mergeCell ref="N133:P133"/>
    <mergeCell ref="B134:D134"/>
    <mergeCell ref="F134:H134"/>
    <mergeCell ref="J134:L134"/>
    <mergeCell ref="N134:P134"/>
    <mergeCell ref="B132:D132"/>
    <mergeCell ref="F132:H132"/>
    <mergeCell ref="J132:L132"/>
    <mergeCell ref="N135:P135"/>
    <mergeCell ref="B136:D136"/>
    <mergeCell ref="F136:H136"/>
    <mergeCell ref="J136:L136"/>
    <mergeCell ref="N136:P136"/>
    <mergeCell ref="B137:D137"/>
    <mergeCell ref="F137:H137"/>
    <mergeCell ref="J137:L137"/>
    <mergeCell ref="N137:P137"/>
    <mergeCell ref="B135:D135"/>
    <mergeCell ref="F135:H135"/>
    <mergeCell ref="J135:L135"/>
    <mergeCell ref="N138:P138"/>
    <mergeCell ref="B139:D139"/>
    <mergeCell ref="F139:H139"/>
    <mergeCell ref="J139:L139"/>
    <mergeCell ref="N139:P139"/>
    <mergeCell ref="B140:D140"/>
    <mergeCell ref="F140:H140"/>
    <mergeCell ref="J140:L140"/>
    <mergeCell ref="B141:D141"/>
    <mergeCell ref="F141:H141"/>
    <mergeCell ref="J141:L141"/>
    <mergeCell ref="M141:P141"/>
    <mergeCell ref="B138:D138"/>
    <mergeCell ref="F138:H138"/>
    <mergeCell ref="J138:L138"/>
    <mergeCell ref="N142:P142"/>
    <mergeCell ref="B143:D143"/>
    <mergeCell ref="F143:H143"/>
    <mergeCell ref="J143:L143"/>
    <mergeCell ref="N143:P143"/>
    <mergeCell ref="B144:D144"/>
    <mergeCell ref="F144:H144"/>
    <mergeCell ref="J144:L144"/>
    <mergeCell ref="N144:P144"/>
    <mergeCell ref="B142:D142"/>
    <mergeCell ref="F142:H142"/>
    <mergeCell ref="J142:L142"/>
    <mergeCell ref="N145:P145"/>
    <mergeCell ref="B146:D146"/>
    <mergeCell ref="E146:H146"/>
    <mergeCell ref="J146:L146"/>
    <mergeCell ref="N146:P146"/>
    <mergeCell ref="B147:D147"/>
    <mergeCell ref="F147:H147"/>
    <mergeCell ref="J147:L147"/>
    <mergeCell ref="N147:P147"/>
    <mergeCell ref="B145:D145"/>
    <mergeCell ref="F145:H145"/>
    <mergeCell ref="J145:L145"/>
    <mergeCell ref="N148:P148"/>
    <mergeCell ref="B149:D149"/>
    <mergeCell ref="F149:H149"/>
    <mergeCell ref="J149:L149"/>
    <mergeCell ref="B150:D150"/>
    <mergeCell ref="F150:H150"/>
    <mergeCell ref="J150:L150"/>
    <mergeCell ref="M150:P150"/>
    <mergeCell ref="B151:D151"/>
    <mergeCell ref="F151:H151"/>
    <mergeCell ref="J151:L151"/>
    <mergeCell ref="M151:P151"/>
    <mergeCell ref="B148:D148"/>
    <mergeCell ref="F148:H148"/>
    <mergeCell ref="J148:L148"/>
    <mergeCell ref="N152:P152"/>
    <mergeCell ref="B153:D153"/>
    <mergeCell ref="F153:H153"/>
    <mergeCell ref="J153:L153"/>
    <mergeCell ref="N153:P153"/>
    <mergeCell ref="B154:D154"/>
    <mergeCell ref="F154:H154"/>
    <mergeCell ref="J154:L154"/>
    <mergeCell ref="N154:P154"/>
    <mergeCell ref="B152:D152"/>
    <mergeCell ref="F152:H152"/>
    <mergeCell ref="I152:L152"/>
    <mergeCell ref="N155:P155"/>
    <mergeCell ref="B156:D156"/>
    <mergeCell ref="F156:H156"/>
    <mergeCell ref="J156:L156"/>
    <mergeCell ref="N156:P156"/>
    <mergeCell ref="B157:D157"/>
    <mergeCell ref="F157:H157"/>
    <mergeCell ref="J157:L157"/>
    <mergeCell ref="N157:P157"/>
    <mergeCell ref="B155:D155"/>
    <mergeCell ref="F155:H155"/>
    <mergeCell ref="J155:L155"/>
    <mergeCell ref="N158:P158"/>
    <mergeCell ref="B159:D159"/>
    <mergeCell ref="F159:H159"/>
    <mergeCell ref="J159:L159"/>
    <mergeCell ref="N159:P159"/>
    <mergeCell ref="B160:D160"/>
    <mergeCell ref="F160:H160"/>
    <mergeCell ref="J160:L160"/>
    <mergeCell ref="M160:P160"/>
    <mergeCell ref="B158:D158"/>
    <mergeCell ref="F158:H158"/>
    <mergeCell ref="J158:L158"/>
  </mergeCells>
  <phoneticPr fontId="8"/>
  <conditionalFormatting sqref="F17:G17">
    <cfRule type="expression" dxfId="117" priority="7">
      <formula>#REF!="無"</formula>
    </cfRule>
  </conditionalFormatting>
  <conditionalFormatting sqref="F16:G16">
    <cfRule type="expression" dxfId="116" priority="2">
      <formula>#REF!="無"</formula>
    </cfRule>
  </conditionalFormatting>
  <conditionalFormatting sqref="F19:G19">
    <cfRule type="expression" dxfId="115" priority="1">
      <formula>#REF!="無"</formula>
    </cfRule>
  </conditionalFormatting>
  <dataValidations count="1">
    <dataValidation type="list" allowBlank="1" showInputMessage="1" showErrorMessage="1" sqref="F16:G16">
      <formula1>"有,無"</formula1>
    </dataValidation>
  </dataValidations>
  <pageMargins left="0.70866141732283472" right="0.70866141732283472" top="0.74803149606299213" bottom="0.74803149606299213" header="0.31496062992125984" footer="0.31496062992125984"/>
  <pageSetup paperSize="9" scale="50" fitToHeight="0" orientation="portrait" cellComments="asDisplayed" r:id="rId1"/>
  <rowBreaks count="2" manualBreakCount="2">
    <brk id="74" max="15" man="1"/>
    <brk id="158"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AS80"/>
  <sheetViews>
    <sheetView showGridLines="0" tabSelected="1" view="pageBreakPreview" topLeftCell="C29" zoomScale="85" zoomScaleNormal="100" zoomScaleSheetLayoutView="85" workbookViewId="0">
      <selection activeCell="AC46" sqref="AC46"/>
    </sheetView>
  </sheetViews>
  <sheetFormatPr defaultColWidth="9" defaultRowHeight="18" customHeight="1" x14ac:dyDescent="0.15"/>
  <cols>
    <col min="1" max="2" width="3" style="49" customWidth="1"/>
    <col min="3" max="15" width="3.125" style="49" customWidth="1"/>
    <col min="16" max="21" width="3" style="49" customWidth="1"/>
    <col min="22" max="22" width="4.25" style="49" customWidth="1"/>
    <col min="23" max="33" width="3" style="49" customWidth="1"/>
    <col min="34" max="34" width="2.5" style="49" customWidth="1"/>
    <col min="35" max="40" width="3" style="49" customWidth="1"/>
    <col min="41" max="41" width="13.375" style="49" customWidth="1"/>
    <col min="42" max="44" width="17.375" style="49" customWidth="1"/>
    <col min="45" max="45" width="9.375" style="49" customWidth="1"/>
    <col min="46" max="46" width="3" style="49" customWidth="1"/>
    <col min="47" max="16384" width="9" style="49"/>
  </cols>
  <sheetData>
    <row r="1" spans="1:44" ht="18" customHeight="1" x14ac:dyDescent="0.15">
      <c r="A1" s="48" t="s">
        <v>61</v>
      </c>
      <c r="B1" s="48"/>
      <c r="C1" s="48"/>
      <c r="D1" s="48"/>
      <c r="E1" s="48"/>
      <c r="F1" s="48"/>
      <c r="G1" s="48"/>
      <c r="H1" s="48"/>
      <c r="I1" s="48"/>
      <c r="J1" s="48"/>
      <c r="K1" s="48"/>
      <c r="L1" s="48"/>
      <c r="M1" s="48"/>
      <c r="N1" s="48"/>
      <c r="O1" s="48"/>
      <c r="P1" s="48"/>
      <c r="Q1" s="48"/>
      <c r="R1" s="48"/>
      <c r="S1" s="48"/>
      <c r="T1" s="48"/>
      <c r="U1" s="48"/>
      <c r="V1" s="48"/>
      <c r="W1" s="48"/>
      <c r="X1" s="48"/>
      <c r="Y1" s="48"/>
      <c r="Z1" s="48"/>
      <c r="AA1" s="48"/>
      <c r="AB1" s="48"/>
      <c r="AC1" s="48"/>
      <c r="AD1" s="48"/>
      <c r="AE1" s="48"/>
      <c r="AF1" s="48"/>
      <c r="AG1" s="48"/>
      <c r="AH1" s="48"/>
      <c r="AI1" s="48"/>
      <c r="AJ1" s="48"/>
      <c r="AK1" s="48"/>
      <c r="AL1" s="48"/>
      <c r="AR1" s="49" t="s">
        <v>18</v>
      </c>
    </row>
    <row r="2" spans="1:44" ht="18" customHeight="1" thickBot="1" x14ac:dyDescent="0.2">
      <c r="A2" s="48"/>
      <c r="B2" s="50"/>
      <c r="C2" s="50"/>
      <c r="D2" s="50"/>
      <c r="E2" s="50"/>
      <c r="F2" s="50"/>
      <c r="G2" s="50"/>
      <c r="H2" s="50"/>
      <c r="I2" s="50"/>
      <c r="J2" s="50"/>
      <c r="K2" s="50"/>
      <c r="L2" s="50"/>
      <c r="M2" s="50"/>
      <c r="N2" s="50"/>
      <c r="O2" s="50"/>
      <c r="P2" s="50"/>
      <c r="Q2" s="50"/>
      <c r="R2" s="50"/>
      <c r="S2" s="50"/>
      <c r="T2" s="50"/>
      <c r="U2" s="50"/>
      <c r="V2" s="50"/>
      <c r="W2" s="50"/>
      <c r="X2" s="50"/>
      <c r="Y2" s="50"/>
      <c r="Z2" s="50"/>
      <c r="AA2" s="50"/>
      <c r="AB2" s="50"/>
      <c r="AC2" s="50"/>
      <c r="AD2" s="50"/>
      <c r="AE2" s="50"/>
      <c r="AF2" s="50"/>
      <c r="AG2" s="51"/>
      <c r="AH2" s="50"/>
      <c r="AI2" s="48"/>
      <c r="AJ2" s="518"/>
      <c r="AK2" s="518"/>
      <c r="AL2" s="48"/>
    </row>
    <row r="3" spans="1:44" ht="18" customHeight="1" x14ac:dyDescent="0.15">
      <c r="A3" s="48"/>
      <c r="B3" s="48"/>
      <c r="C3" s="51"/>
      <c r="D3" s="51"/>
      <c r="E3" s="51"/>
      <c r="F3" s="51"/>
      <c r="G3" s="51"/>
      <c r="H3" s="51"/>
      <c r="I3" s="48"/>
      <c r="J3" s="48"/>
      <c r="K3" s="48"/>
      <c r="L3" s="48"/>
      <c r="M3" s="48"/>
      <c r="N3" s="48"/>
      <c r="O3" s="48"/>
      <c r="P3" s="48"/>
      <c r="Q3" s="52" t="s">
        <v>0</v>
      </c>
      <c r="R3" s="53"/>
      <c r="S3" s="54"/>
      <c r="T3" s="53"/>
      <c r="U3" s="53"/>
      <c r="V3" s="53"/>
      <c r="W3" s="522" t="str">
        <f>IFERROR(VLOOKUP(一番最初に入力!C8,【適宜更新してください】法人情報!$1:$1048576,3,0),"")</f>
        <v>給付のおうち保育園</v>
      </c>
      <c r="X3" s="523"/>
      <c r="Y3" s="523"/>
      <c r="Z3" s="523"/>
      <c r="AA3" s="523"/>
      <c r="AB3" s="523"/>
      <c r="AC3" s="523"/>
      <c r="AD3" s="523"/>
      <c r="AE3" s="523"/>
      <c r="AF3" s="523"/>
      <c r="AG3" s="523"/>
      <c r="AH3" s="523"/>
      <c r="AI3" s="523"/>
      <c r="AJ3" s="523"/>
      <c r="AK3" s="523"/>
      <c r="AL3" s="524"/>
    </row>
    <row r="4" spans="1:44" ht="18" customHeight="1" x14ac:dyDescent="0.15">
      <c r="A4" s="48"/>
      <c r="B4" s="48"/>
      <c r="C4" s="51"/>
      <c r="D4" s="51"/>
      <c r="E4" s="51"/>
      <c r="F4" s="51"/>
      <c r="G4" s="51"/>
      <c r="H4" s="51"/>
      <c r="I4" s="48"/>
      <c r="J4" s="48"/>
      <c r="K4" s="48"/>
      <c r="L4" s="48"/>
      <c r="M4" s="48"/>
      <c r="N4" s="48"/>
      <c r="O4" s="48"/>
      <c r="P4" s="48"/>
      <c r="Q4" s="55" t="s">
        <v>14</v>
      </c>
      <c r="R4" s="56"/>
      <c r="S4" s="57"/>
      <c r="T4" s="56"/>
      <c r="U4" s="56"/>
      <c r="V4" s="58"/>
      <c r="W4" s="525" t="str">
        <f>IFERROR(VLOOKUP(一番最初に入力!C8,【適宜更新してください】法人情報!$1:$1048576,2,0),"")</f>
        <v>私立保育所</v>
      </c>
      <c r="X4" s="526"/>
      <c r="Y4" s="526"/>
      <c r="Z4" s="526"/>
      <c r="AA4" s="526"/>
      <c r="AB4" s="526"/>
      <c r="AC4" s="526"/>
      <c r="AD4" s="526"/>
      <c r="AE4" s="526"/>
      <c r="AF4" s="526"/>
      <c r="AG4" s="526"/>
      <c r="AH4" s="526"/>
      <c r="AI4" s="526"/>
      <c r="AJ4" s="526"/>
      <c r="AK4" s="526"/>
      <c r="AL4" s="527"/>
    </row>
    <row r="5" spans="1:44" ht="18" customHeight="1" x14ac:dyDescent="0.15">
      <c r="A5" s="48"/>
      <c r="B5" s="48"/>
      <c r="C5" s="51"/>
      <c r="D5" s="51"/>
      <c r="E5" s="51"/>
      <c r="F5" s="51"/>
      <c r="G5" s="51"/>
      <c r="H5" s="51"/>
      <c r="I5" s="48"/>
      <c r="J5" s="48"/>
      <c r="K5" s="48"/>
      <c r="L5" s="48"/>
      <c r="M5" s="48"/>
      <c r="N5" s="48"/>
      <c r="O5" s="48"/>
      <c r="P5" s="48"/>
      <c r="Q5" s="562" t="s">
        <v>692</v>
      </c>
      <c r="R5" s="563"/>
      <c r="S5" s="563"/>
      <c r="T5" s="563"/>
      <c r="U5" s="563"/>
      <c r="V5" s="564"/>
      <c r="W5" s="59" t="s">
        <v>693</v>
      </c>
      <c r="Y5" s="48"/>
      <c r="Z5" s="60"/>
      <c r="AA5" s="61"/>
      <c r="AB5" s="61"/>
      <c r="AC5" s="62"/>
      <c r="AD5" s="59" t="s">
        <v>694</v>
      </c>
      <c r="AF5" s="60"/>
      <c r="AG5" s="61"/>
      <c r="AH5" s="61"/>
      <c r="AI5" s="61"/>
      <c r="AJ5" s="61"/>
      <c r="AK5" s="61"/>
      <c r="AL5" s="63"/>
    </row>
    <row r="6" spans="1:44" ht="18" customHeight="1" thickBot="1" x14ac:dyDescent="0.2">
      <c r="A6" s="48"/>
      <c r="B6" s="48"/>
      <c r="C6" s="51"/>
      <c r="D6" s="51"/>
      <c r="E6" s="51"/>
      <c r="F6" s="51"/>
      <c r="G6" s="51"/>
      <c r="H6" s="51"/>
      <c r="I6" s="64"/>
      <c r="J6" s="64"/>
      <c r="K6" s="64"/>
      <c r="L6" s="64"/>
      <c r="M6" s="64"/>
      <c r="N6" s="64"/>
      <c r="O6" s="51"/>
      <c r="P6" s="51"/>
      <c r="Q6" s="565"/>
      <c r="R6" s="566"/>
      <c r="S6" s="566"/>
      <c r="T6" s="566"/>
      <c r="U6" s="566"/>
      <c r="V6" s="567"/>
      <c r="W6" s="568" t="s">
        <v>1188</v>
      </c>
      <c r="X6" s="560"/>
      <c r="Y6" s="560"/>
      <c r="Z6" s="560"/>
      <c r="AA6" s="560"/>
      <c r="AB6" s="560"/>
      <c r="AC6" s="569"/>
      <c r="AD6" s="559" t="s">
        <v>1187</v>
      </c>
      <c r="AE6" s="560"/>
      <c r="AF6" s="560"/>
      <c r="AG6" s="560"/>
      <c r="AH6" s="560"/>
      <c r="AI6" s="560"/>
      <c r="AJ6" s="560"/>
      <c r="AK6" s="560"/>
      <c r="AL6" s="561"/>
    </row>
    <row r="7" spans="1:44" ht="18" customHeight="1" x14ac:dyDescent="0.15">
      <c r="A7" s="48"/>
      <c r="B7" s="48"/>
      <c r="C7" s="51"/>
      <c r="D7" s="51"/>
      <c r="E7" s="51"/>
      <c r="F7" s="51"/>
      <c r="G7" s="51"/>
      <c r="H7" s="51"/>
      <c r="I7" s="64"/>
      <c r="J7" s="64"/>
      <c r="K7" s="64"/>
      <c r="L7" s="64"/>
      <c r="M7" s="64"/>
      <c r="N7" s="64"/>
      <c r="O7" s="51"/>
      <c r="P7" s="51"/>
      <c r="Q7" s="51"/>
      <c r="R7" s="51"/>
      <c r="S7" s="50"/>
      <c r="T7" s="50"/>
      <c r="U7" s="50"/>
      <c r="V7" s="50"/>
      <c r="W7" s="50"/>
      <c r="X7" s="50"/>
      <c r="Y7" s="50"/>
      <c r="Z7" s="50"/>
      <c r="AA7" s="50"/>
      <c r="AB7" s="50"/>
      <c r="AC7" s="50"/>
      <c r="AD7" s="50"/>
      <c r="AE7" s="50"/>
      <c r="AF7" s="50"/>
      <c r="AG7" s="50"/>
      <c r="AH7" s="50"/>
      <c r="AI7" s="50"/>
      <c r="AJ7" s="50"/>
      <c r="AK7" s="50"/>
      <c r="AL7" s="50"/>
    </row>
    <row r="8" spans="1:44" ht="18" customHeight="1" x14ac:dyDescent="0.15">
      <c r="A8" s="48"/>
      <c r="B8" s="48"/>
      <c r="C8" s="51"/>
      <c r="D8" s="65" t="s">
        <v>696</v>
      </c>
      <c r="E8" s="66"/>
      <c r="F8" s="66"/>
      <c r="G8" s="67" t="str">
        <f>一番最初に入力!C12</f>
        <v>5</v>
      </c>
      <c r="H8" s="66"/>
      <c r="I8" s="65" t="s">
        <v>695</v>
      </c>
      <c r="J8" s="68"/>
      <c r="K8" s="68"/>
      <c r="L8" s="68"/>
      <c r="M8" s="69"/>
      <c r="N8" s="69"/>
      <c r="O8" s="69"/>
      <c r="P8" s="69"/>
      <c r="Q8" s="69"/>
      <c r="R8" s="69"/>
      <c r="S8" s="69"/>
      <c r="T8" s="69"/>
      <c r="U8" s="69"/>
      <c r="V8" s="69"/>
      <c r="W8" s="69"/>
      <c r="X8" s="50"/>
      <c r="Y8" s="50"/>
      <c r="Z8" s="50"/>
      <c r="AA8" s="50"/>
      <c r="AB8" s="50"/>
      <c r="AC8" s="50"/>
      <c r="AG8" s="50"/>
      <c r="AK8" s="50"/>
      <c r="AL8" s="50"/>
    </row>
    <row r="9" spans="1:44" ht="18" customHeight="1" x14ac:dyDescent="0.15">
      <c r="A9" s="48"/>
      <c r="B9" s="48"/>
      <c r="C9" s="51"/>
      <c r="D9" s="51"/>
      <c r="E9" s="51"/>
      <c r="F9" s="51"/>
      <c r="G9" s="51"/>
      <c r="H9" s="51"/>
      <c r="I9" s="64"/>
      <c r="J9" s="64"/>
      <c r="K9" s="64"/>
      <c r="L9" s="64"/>
      <c r="M9" s="64"/>
      <c r="N9" s="64"/>
      <c r="O9" s="51"/>
      <c r="P9" s="51"/>
      <c r="Q9" s="51"/>
      <c r="R9" s="51"/>
      <c r="S9" s="51"/>
      <c r="T9" s="64"/>
      <c r="U9" s="64"/>
      <c r="V9" s="64"/>
      <c r="W9" s="64"/>
      <c r="X9" s="64"/>
      <c r="Y9" s="64"/>
      <c r="Z9" s="70"/>
      <c r="AA9" s="70"/>
      <c r="AB9" s="70"/>
      <c r="AC9" s="70"/>
      <c r="AD9" s="70"/>
      <c r="AE9" s="70"/>
      <c r="AF9" s="70"/>
      <c r="AG9" s="70"/>
      <c r="AH9" s="70"/>
      <c r="AI9" s="70"/>
      <c r="AJ9" s="70"/>
      <c r="AK9" s="48"/>
      <c r="AL9" s="48"/>
    </row>
    <row r="10" spans="1:44" ht="18" customHeight="1" thickBot="1" x14ac:dyDescent="0.2">
      <c r="A10" s="60" t="s">
        <v>62</v>
      </c>
      <c r="B10" s="48"/>
      <c r="C10" s="71"/>
      <c r="D10" s="72"/>
      <c r="E10" s="72"/>
      <c r="F10" s="72"/>
      <c r="G10" s="72"/>
      <c r="H10" s="72"/>
      <c r="I10" s="72"/>
      <c r="J10" s="72"/>
      <c r="K10" s="72"/>
      <c r="L10" s="72"/>
      <c r="M10" s="72"/>
      <c r="N10" s="72"/>
      <c r="O10" s="72"/>
      <c r="P10" s="72"/>
      <c r="Q10" s="72"/>
      <c r="R10" s="73"/>
      <c r="S10" s="73"/>
      <c r="T10" s="73"/>
      <c r="U10" s="73"/>
      <c r="V10" s="73"/>
      <c r="W10" s="48"/>
      <c r="X10" s="48"/>
      <c r="Y10" s="48"/>
      <c r="Z10" s="48"/>
      <c r="AA10" s="48"/>
      <c r="AB10" s="48"/>
      <c r="AC10" s="48"/>
      <c r="AD10" s="48"/>
      <c r="AE10" s="48"/>
      <c r="AF10" s="48"/>
      <c r="AG10" s="48"/>
      <c r="AH10" s="48"/>
      <c r="AI10" s="48"/>
      <c r="AJ10" s="48"/>
      <c r="AK10" s="48"/>
      <c r="AL10" s="48"/>
    </row>
    <row r="11" spans="1:44" ht="18" customHeight="1" x14ac:dyDescent="0.4">
      <c r="A11" s="74"/>
      <c r="B11" s="75" t="s">
        <v>1</v>
      </c>
      <c r="C11" s="519" t="s">
        <v>25</v>
      </c>
      <c r="D11" s="520"/>
      <c r="E11" s="520"/>
      <c r="F11" s="520"/>
      <c r="G11" s="520"/>
      <c r="H11" s="520"/>
      <c r="I11" s="520"/>
      <c r="J11" s="520"/>
      <c r="K11" s="520"/>
      <c r="L11" s="520"/>
      <c r="M11" s="520"/>
      <c r="N11" s="520"/>
      <c r="O11" s="520"/>
      <c r="P11" s="520"/>
      <c r="Q11" s="520"/>
      <c r="R11" s="520"/>
      <c r="S11" s="520"/>
      <c r="T11" s="521"/>
      <c r="U11" s="573">
        <f>一番最初に入力!F20</f>
        <v>100000</v>
      </c>
      <c r="V11" s="574"/>
      <c r="W11" s="574"/>
      <c r="X11" s="574"/>
      <c r="Y11" s="574"/>
      <c r="Z11" s="574"/>
      <c r="AA11" s="574"/>
      <c r="AB11" s="574"/>
      <c r="AC11" s="574"/>
      <c r="AD11" s="574"/>
      <c r="AE11" s="574"/>
      <c r="AF11" s="574"/>
      <c r="AG11" s="574"/>
      <c r="AH11" s="574"/>
      <c r="AI11" s="574"/>
      <c r="AJ11" s="574"/>
      <c r="AK11" s="574"/>
      <c r="AL11" s="76" t="s">
        <v>4</v>
      </c>
    </row>
    <row r="12" spans="1:44" ht="32.25" customHeight="1" x14ac:dyDescent="0.4">
      <c r="A12" s="74"/>
      <c r="B12" s="77" t="s">
        <v>2</v>
      </c>
      <c r="C12" s="575" t="s">
        <v>1135</v>
      </c>
      <c r="D12" s="576"/>
      <c r="E12" s="576"/>
      <c r="F12" s="577"/>
      <c r="G12" s="577"/>
      <c r="H12" s="577"/>
      <c r="I12" s="577"/>
      <c r="J12" s="577"/>
      <c r="K12" s="577"/>
      <c r="L12" s="577"/>
      <c r="M12" s="577"/>
      <c r="N12" s="577"/>
      <c r="O12" s="577"/>
      <c r="P12" s="577"/>
      <c r="Q12" s="578"/>
      <c r="R12" s="578"/>
      <c r="S12" s="578"/>
      <c r="T12" s="579"/>
      <c r="U12" s="580">
        <v>100000</v>
      </c>
      <c r="V12" s="581"/>
      <c r="W12" s="581"/>
      <c r="X12" s="581"/>
      <c r="Y12" s="581"/>
      <c r="Z12" s="581"/>
      <c r="AA12" s="581"/>
      <c r="AB12" s="581"/>
      <c r="AC12" s="581"/>
      <c r="AD12" s="581"/>
      <c r="AE12" s="581"/>
      <c r="AF12" s="581"/>
      <c r="AG12" s="581"/>
      <c r="AH12" s="581"/>
      <c r="AI12" s="581"/>
      <c r="AJ12" s="581"/>
      <c r="AK12" s="581"/>
      <c r="AL12" s="78" t="s">
        <v>4</v>
      </c>
    </row>
    <row r="13" spans="1:44" ht="18" customHeight="1" x14ac:dyDescent="0.15">
      <c r="A13" s="74"/>
      <c r="B13" s="547" t="s">
        <v>3</v>
      </c>
      <c r="C13" s="549" t="s">
        <v>23</v>
      </c>
      <c r="D13" s="550"/>
      <c r="E13" s="550"/>
      <c r="F13" s="505"/>
      <c r="G13" s="505"/>
      <c r="H13" s="505"/>
      <c r="I13" s="505"/>
      <c r="J13" s="505"/>
      <c r="K13" s="505"/>
      <c r="L13" s="505"/>
      <c r="M13" s="505"/>
      <c r="N13" s="505"/>
      <c r="O13" s="505"/>
      <c r="P13" s="505"/>
      <c r="Q13" s="551"/>
      <c r="R13" s="551"/>
      <c r="S13" s="551"/>
      <c r="T13" s="552"/>
      <c r="U13" s="554" t="s">
        <v>19</v>
      </c>
      <c r="V13" s="534"/>
      <c r="W13" s="534"/>
      <c r="X13" s="534"/>
      <c r="Y13" s="534"/>
      <c r="Z13" s="534"/>
      <c r="AA13" s="534"/>
      <c r="AB13" s="534"/>
      <c r="AC13" s="534"/>
      <c r="AD13" s="554" t="s">
        <v>20</v>
      </c>
      <c r="AE13" s="534"/>
      <c r="AF13" s="534"/>
      <c r="AG13" s="534"/>
      <c r="AH13" s="534"/>
      <c r="AI13" s="534"/>
      <c r="AJ13" s="534"/>
      <c r="AK13" s="534"/>
      <c r="AL13" s="555"/>
    </row>
    <row r="14" spans="1:44" ht="18" customHeight="1" x14ac:dyDescent="0.4">
      <c r="A14" s="74"/>
      <c r="B14" s="548"/>
      <c r="C14" s="553"/>
      <c r="D14" s="505"/>
      <c r="E14" s="505"/>
      <c r="F14" s="505"/>
      <c r="G14" s="505"/>
      <c r="H14" s="505"/>
      <c r="I14" s="505"/>
      <c r="J14" s="505"/>
      <c r="K14" s="505"/>
      <c r="L14" s="505"/>
      <c r="M14" s="505"/>
      <c r="N14" s="505"/>
      <c r="O14" s="505"/>
      <c r="P14" s="505"/>
      <c r="Q14" s="551"/>
      <c r="R14" s="551"/>
      <c r="S14" s="551"/>
      <c r="T14" s="552"/>
      <c r="U14" s="556" t="str">
        <f>IF(U11=0,"",IF(U11=U12,"有","無"))</f>
        <v>有</v>
      </c>
      <c r="V14" s="557"/>
      <c r="W14" s="557"/>
      <c r="X14" s="557"/>
      <c r="Y14" s="557"/>
      <c r="Z14" s="557"/>
      <c r="AA14" s="557"/>
      <c r="AB14" s="557"/>
      <c r="AC14" s="558"/>
      <c r="AD14" s="570" t="s">
        <v>1127</v>
      </c>
      <c r="AE14" s="571"/>
      <c r="AF14" s="572">
        <v>6</v>
      </c>
      <c r="AG14" s="572"/>
      <c r="AH14" s="572" t="s">
        <v>1128</v>
      </c>
      <c r="AI14" s="572"/>
      <c r="AJ14" s="572">
        <v>3</v>
      </c>
      <c r="AK14" s="572"/>
      <c r="AL14" s="79" t="s">
        <v>1130</v>
      </c>
    </row>
    <row r="15" spans="1:44" ht="18" customHeight="1" x14ac:dyDescent="0.15">
      <c r="A15" s="74"/>
      <c r="B15" s="80" t="s">
        <v>10</v>
      </c>
      <c r="C15" s="533" t="s">
        <v>13</v>
      </c>
      <c r="D15" s="534"/>
      <c r="E15" s="534"/>
      <c r="F15" s="535"/>
      <c r="G15" s="535"/>
      <c r="H15" s="535"/>
      <c r="I15" s="535"/>
      <c r="J15" s="536"/>
      <c r="K15" s="81"/>
      <c r="L15" s="81"/>
      <c r="M15" s="81"/>
      <c r="N15" s="81"/>
      <c r="O15" s="81"/>
      <c r="P15" s="81"/>
      <c r="Q15" s="82"/>
      <c r="R15" s="82"/>
      <c r="S15" s="82"/>
      <c r="T15" s="83"/>
      <c r="U15" s="173"/>
      <c r="V15" s="537" t="s">
        <v>15</v>
      </c>
      <c r="W15" s="537"/>
      <c r="X15" s="537"/>
      <c r="Y15" s="537"/>
      <c r="Z15" s="537"/>
      <c r="AA15" s="537"/>
      <c r="AB15" s="537"/>
      <c r="AC15" s="537"/>
      <c r="AD15" s="537"/>
      <c r="AE15" s="537"/>
      <c r="AF15" s="537"/>
      <c r="AG15" s="537"/>
      <c r="AH15" s="537"/>
      <c r="AI15" s="537"/>
      <c r="AJ15" s="537"/>
      <c r="AK15" s="537"/>
      <c r="AL15" s="538"/>
    </row>
    <row r="16" spans="1:44" ht="18" customHeight="1" x14ac:dyDescent="0.15">
      <c r="A16" s="74"/>
      <c r="B16" s="86"/>
      <c r="C16" s="539" t="s">
        <v>22</v>
      </c>
      <c r="D16" s="540"/>
      <c r="E16" s="540"/>
      <c r="F16" s="541"/>
      <c r="G16" s="541"/>
      <c r="H16" s="541"/>
      <c r="I16" s="541"/>
      <c r="J16" s="541"/>
      <c r="K16" s="541"/>
      <c r="L16" s="541"/>
      <c r="M16" s="541"/>
      <c r="N16" s="541"/>
      <c r="O16" s="541"/>
      <c r="P16" s="541"/>
      <c r="Q16" s="87"/>
      <c r="R16" s="87"/>
      <c r="S16" s="87"/>
      <c r="T16" s="88"/>
      <c r="U16" s="173"/>
      <c r="V16" s="529" t="s">
        <v>1131</v>
      </c>
      <c r="W16" s="530"/>
      <c r="X16" s="528"/>
      <c r="Y16" s="528"/>
      <c r="Z16" s="528"/>
      <c r="AA16" s="528"/>
      <c r="AB16" s="528"/>
      <c r="AC16" s="528"/>
      <c r="AD16" s="528"/>
      <c r="AE16" s="528"/>
      <c r="AF16" s="528"/>
      <c r="AG16" s="528"/>
      <c r="AH16" s="528"/>
      <c r="AI16" s="528"/>
      <c r="AJ16" s="528"/>
      <c r="AK16" s="528"/>
      <c r="AL16" s="172" t="s">
        <v>1134</v>
      </c>
    </row>
    <row r="17" spans="1:42" ht="18" customHeight="1" x14ac:dyDescent="0.15">
      <c r="A17" s="74"/>
      <c r="B17" s="86"/>
      <c r="C17" s="542"/>
      <c r="D17" s="541"/>
      <c r="E17" s="541"/>
      <c r="F17" s="541"/>
      <c r="G17" s="541"/>
      <c r="H17" s="541"/>
      <c r="I17" s="541"/>
      <c r="J17" s="541"/>
      <c r="K17" s="541"/>
      <c r="L17" s="541"/>
      <c r="M17" s="541"/>
      <c r="N17" s="541"/>
      <c r="O17" s="541"/>
      <c r="P17" s="541"/>
      <c r="Q17" s="87"/>
      <c r="R17" s="87"/>
      <c r="S17" s="87"/>
      <c r="T17" s="88"/>
      <c r="U17" s="173" t="s">
        <v>1978</v>
      </c>
      <c r="V17" s="531" t="s">
        <v>1132</v>
      </c>
      <c r="W17" s="532"/>
      <c r="X17" s="528" t="s">
        <v>1979</v>
      </c>
      <c r="Y17" s="528"/>
      <c r="Z17" s="528"/>
      <c r="AA17" s="528"/>
      <c r="AB17" s="528"/>
      <c r="AC17" s="528"/>
      <c r="AD17" s="528"/>
      <c r="AE17" s="528"/>
      <c r="AF17" s="528"/>
      <c r="AG17" s="528"/>
      <c r="AH17" s="528"/>
      <c r="AI17" s="528"/>
      <c r="AJ17" s="528"/>
      <c r="AK17" s="528"/>
      <c r="AL17" s="172" t="s">
        <v>1134</v>
      </c>
    </row>
    <row r="18" spans="1:42" ht="18" customHeight="1" x14ac:dyDescent="0.15">
      <c r="A18" s="74"/>
      <c r="B18" s="86"/>
      <c r="C18" s="543"/>
      <c r="D18" s="544"/>
      <c r="E18" s="544"/>
      <c r="F18" s="544"/>
      <c r="G18" s="544"/>
      <c r="H18" s="544"/>
      <c r="I18" s="544"/>
      <c r="J18" s="544"/>
      <c r="K18" s="544"/>
      <c r="L18" s="544"/>
      <c r="M18" s="544"/>
      <c r="N18" s="544"/>
      <c r="O18" s="544"/>
      <c r="P18" s="544"/>
      <c r="Q18" s="91"/>
      <c r="R18" s="91"/>
      <c r="S18" s="91"/>
      <c r="T18" s="92"/>
      <c r="U18" s="173"/>
      <c r="V18" s="545" t="s">
        <v>1133</v>
      </c>
      <c r="W18" s="546"/>
      <c r="X18" s="528"/>
      <c r="Y18" s="528"/>
      <c r="Z18" s="528"/>
      <c r="AA18" s="528"/>
      <c r="AB18" s="528"/>
      <c r="AC18" s="528"/>
      <c r="AD18" s="528"/>
      <c r="AE18" s="528"/>
      <c r="AF18" s="528"/>
      <c r="AG18" s="528"/>
      <c r="AH18" s="528"/>
      <c r="AI18" s="528"/>
      <c r="AJ18" s="528"/>
      <c r="AK18" s="528"/>
      <c r="AL18" s="172" t="s">
        <v>1134</v>
      </c>
    </row>
    <row r="19" spans="1:42" ht="18" customHeight="1" thickBot="1" x14ac:dyDescent="0.2">
      <c r="A19" s="74"/>
      <c r="B19" s="94"/>
      <c r="C19" s="499" t="s">
        <v>11</v>
      </c>
      <c r="D19" s="500"/>
      <c r="E19" s="500"/>
      <c r="F19" s="500"/>
      <c r="G19" s="500"/>
      <c r="H19" s="500"/>
      <c r="I19" s="500"/>
      <c r="J19" s="500"/>
      <c r="K19" s="500"/>
      <c r="L19" s="500"/>
      <c r="M19" s="500"/>
      <c r="N19" s="500"/>
      <c r="O19" s="500"/>
      <c r="P19" s="500"/>
      <c r="Q19" s="95"/>
      <c r="R19" s="95"/>
      <c r="S19" s="95"/>
      <c r="T19" s="96"/>
      <c r="U19" s="501" t="s">
        <v>1980</v>
      </c>
      <c r="V19" s="502"/>
      <c r="W19" s="502"/>
      <c r="X19" s="502"/>
      <c r="Y19" s="502"/>
      <c r="Z19" s="502"/>
      <c r="AA19" s="502"/>
      <c r="AB19" s="502"/>
      <c r="AC19" s="502"/>
      <c r="AD19" s="502"/>
      <c r="AE19" s="502"/>
      <c r="AF19" s="502"/>
      <c r="AG19" s="502"/>
      <c r="AH19" s="502"/>
      <c r="AI19" s="502"/>
      <c r="AJ19" s="502"/>
      <c r="AK19" s="502"/>
      <c r="AL19" s="503"/>
    </row>
    <row r="20" spans="1:42" ht="18" customHeight="1" x14ac:dyDescent="0.15">
      <c r="A20" s="60"/>
      <c r="B20" s="48"/>
      <c r="C20" s="71"/>
      <c r="D20" s="72"/>
      <c r="E20" s="72"/>
      <c r="F20" s="72"/>
      <c r="G20" s="72"/>
      <c r="H20" s="72"/>
      <c r="I20" s="72"/>
      <c r="J20" s="72"/>
      <c r="K20" s="72"/>
      <c r="L20" s="72"/>
      <c r="M20" s="72"/>
      <c r="N20" s="72"/>
      <c r="O20" s="72"/>
      <c r="P20" s="72"/>
      <c r="Q20" s="72"/>
      <c r="R20" s="73"/>
      <c r="S20" s="73"/>
      <c r="T20" s="73"/>
      <c r="U20" s="73"/>
      <c r="V20" s="73"/>
      <c r="W20" s="48"/>
      <c r="X20" s="48"/>
      <c r="Y20" s="48"/>
      <c r="Z20" s="48"/>
      <c r="AA20" s="48"/>
      <c r="AB20" s="48"/>
      <c r="AC20" s="48"/>
      <c r="AD20" s="48"/>
      <c r="AE20" s="48"/>
      <c r="AF20" s="48"/>
      <c r="AG20" s="48"/>
      <c r="AH20" s="48"/>
      <c r="AI20" s="48"/>
      <c r="AJ20" s="48"/>
      <c r="AK20" s="48"/>
      <c r="AL20" s="48"/>
    </row>
    <row r="21" spans="1:42" ht="20.25" customHeight="1" thickBot="1" x14ac:dyDescent="0.2">
      <c r="A21" s="60" t="s">
        <v>1252</v>
      </c>
      <c r="C21" s="228"/>
      <c r="D21" s="223"/>
      <c r="E21" s="223"/>
      <c r="F21" s="223"/>
      <c r="G21" s="223"/>
      <c r="H21" s="223"/>
      <c r="I21" s="223"/>
      <c r="J21" s="223"/>
      <c r="K21" s="223"/>
      <c r="L21" s="223"/>
      <c r="M21" s="223"/>
      <c r="N21" s="223"/>
      <c r="O21" s="223"/>
      <c r="P21" s="223"/>
      <c r="Q21" s="87"/>
      <c r="R21" s="87"/>
      <c r="S21" s="87"/>
      <c r="T21" s="87"/>
      <c r="U21" s="229"/>
      <c r="V21" s="229"/>
      <c r="W21" s="229"/>
      <c r="X21" s="229"/>
      <c r="Y21" s="229"/>
      <c r="Z21" s="229"/>
      <c r="AA21" s="229"/>
      <c r="AB21" s="229"/>
      <c r="AC21" s="229"/>
      <c r="AD21" s="229"/>
      <c r="AE21" s="229"/>
      <c r="AF21" s="229"/>
      <c r="AG21" s="229"/>
      <c r="AH21" s="229"/>
      <c r="AI21" s="229"/>
      <c r="AJ21" s="229"/>
      <c r="AK21" s="229"/>
      <c r="AL21" s="229"/>
    </row>
    <row r="22" spans="1:42" s="1" customFormat="1" ht="18" customHeight="1" x14ac:dyDescent="0.15">
      <c r="B22" s="230" t="s">
        <v>1</v>
      </c>
      <c r="C22" s="231" t="s">
        <v>1253</v>
      </c>
      <c r="D22" s="232"/>
      <c r="E22" s="232"/>
      <c r="F22" s="232"/>
      <c r="G22" s="232"/>
      <c r="H22" s="232"/>
      <c r="I22" s="232"/>
      <c r="J22" s="232"/>
      <c r="K22" s="232"/>
      <c r="L22" s="232"/>
      <c r="M22" s="232"/>
      <c r="N22" s="232"/>
      <c r="O22" s="232"/>
      <c r="P22" s="233"/>
      <c r="Q22" s="233"/>
      <c r="R22" s="233"/>
      <c r="S22" s="233"/>
      <c r="T22" s="234"/>
      <c r="U22" s="508" t="str">
        <f>一番最初に入力!F16</f>
        <v>有</v>
      </c>
      <c r="V22" s="509"/>
      <c r="W22" s="509"/>
      <c r="X22" s="510"/>
      <c r="Y22" s="235"/>
      <c r="Z22" s="236"/>
      <c r="AA22" s="236"/>
      <c r="AB22" s="236"/>
      <c r="AC22" s="236"/>
      <c r="AD22" s="236"/>
      <c r="AE22" s="237"/>
      <c r="AF22" s="237"/>
      <c r="AG22" s="237"/>
      <c r="AH22" s="237"/>
      <c r="AI22" s="237"/>
      <c r="AJ22" s="237"/>
      <c r="AK22" s="237"/>
      <c r="AL22" s="237"/>
    </row>
    <row r="23" spans="1:42" s="1" customFormat="1" ht="18" customHeight="1" thickBot="1" x14ac:dyDescent="0.2">
      <c r="B23" s="238" t="s">
        <v>2</v>
      </c>
      <c r="C23" s="237" t="s">
        <v>1254</v>
      </c>
      <c r="D23" s="239"/>
      <c r="E23" s="239"/>
      <c r="F23" s="239"/>
      <c r="G23" s="239"/>
      <c r="H23" s="239"/>
      <c r="I23" s="239"/>
      <c r="J23" s="239"/>
      <c r="K23" s="239"/>
      <c r="L23" s="239"/>
      <c r="M23" s="239"/>
      <c r="N23" s="239"/>
      <c r="O23" s="239"/>
      <c r="P23" s="240"/>
      <c r="Q23" s="240"/>
      <c r="R23" s="240"/>
      <c r="S23" s="240"/>
      <c r="T23" s="241"/>
      <c r="U23" s="511">
        <f>一番最初に入力!F22</f>
        <v>32</v>
      </c>
      <c r="V23" s="512"/>
      <c r="W23" s="512"/>
      <c r="X23" s="242" t="s">
        <v>1255</v>
      </c>
      <c r="Y23" s="243"/>
      <c r="Z23" s="244"/>
      <c r="AA23" s="244"/>
      <c r="AB23" s="244"/>
      <c r="AC23" s="244"/>
      <c r="AD23" s="244"/>
      <c r="AE23" s="244"/>
      <c r="AF23" s="244"/>
      <c r="AG23" s="244"/>
      <c r="AH23" s="244"/>
      <c r="AI23" s="244"/>
      <c r="AJ23" s="244"/>
      <c r="AK23" s="244"/>
      <c r="AL23" s="237"/>
    </row>
    <row r="24" spans="1:42" s="1" customFormat="1" ht="18" customHeight="1" x14ac:dyDescent="0.15">
      <c r="B24" s="238" t="s">
        <v>3</v>
      </c>
      <c r="C24" s="245" t="s">
        <v>1256</v>
      </c>
      <c r="D24" s="246"/>
      <c r="E24" s="246"/>
      <c r="F24" s="246"/>
      <c r="G24" s="246"/>
      <c r="H24" s="246"/>
      <c r="I24" s="246"/>
      <c r="J24" s="246"/>
      <c r="K24" s="246"/>
      <c r="L24" s="246"/>
      <c r="M24" s="246"/>
      <c r="N24" s="246"/>
      <c r="O24" s="246"/>
      <c r="P24" s="246"/>
      <c r="Q24" s="246"/>
      <c r="R24" s="246"/>
      <c r="S24" s="246"/>
      <c r="T24" s="247"/>
      <c r="U24" s="513">
        <f>一番最初に入力!F17-U41+U43</f>
        <v>1200000</v>
      </c>
      <c r="V24" s="514"/>
      <c r="W24" s="514"/>
      <c r="X24" s="514"/>
      <c r="Y24" s="514"/>
      <c r="Z24" s="514"/>
      <c r="AA24" s="514"/>
      <c r="AB24" s="514"/>
      <c r="AC24" s="514"/>
      <c r="AD24" s="514"/>
      <c r="AE24" s="514"/>
      <c r="AF24" s="514"/>
      <c r="AG24" s="514"/>
      <c r="AH24" s="514"/>
      <c r="AI24" s="514"/>
      <c r="AJ24" s="514"/>
      <c r="AK24" s="514"/>
      <c r="AL24" s="248" t="s">
        <v>4</v>
      </c>
      <c r="AP24" s="249">
        <f>IF(W4=AO25,AP25,IF(W4=$AO$27,AP27,AP26))</f>
        <v>11030</v>
      </c>
    </row>
    <row r="25" spans="1:42" s="1" customFormat="1" ht="18" customHeight="1" x14ac:dyDescent="0.15">
      <c r="B25" s="250" t="s">
        <v>10</v>
      </c>
      <c r="C25" s="240" t="s">
        <v>1257</v>
      </c>
      <c r="D25" s="239"/>
      <c r="G25" s="239"/>
      <c r="H25" s="239"/>
      <c r="I25" s="239"/>
      <c r="J25" s="239"/>
      <c r="K25" s="239"/>
      <c r="L25" s="239"/>
      <c r="M25" s="239"/>
      <c r="N25" s="239"/>
      <c r="O25" s="239"/>
      <c r="P25" s="240"/>
      <c r="Q25" s="240"/>
      <c r="R25" s="240"/>
      <c r="S25" s="240"/>
      <c r="T25" s="241"/>
      <c r="U25" s="515">
        <f>IFERROR(ROUNDDOWN(AP24*U23*AI26,-3)-U41+U43,"")</f>
        <v>4235000</v>
      </c>
      <c r="V25" s="516"/>
      <c r="W25" s="516"/>
      <c r="X25" s="516"/>
      <c r="Y25" s="516"/>
      <c r="Z25" s="516"/>
      <c r="AA25" s="516"/>
      <c r="AB25" s="516"/>
      <c r="AC25" s="516"/>
      <c r="AD25" s="516"/>
      <c r="AE25" s="516"/>
      <c r="AF25" s="516"/>
      <c r="AG25" s="516"/>
      <c r="AH25" s="516"/>
      <c r="AI25" s="516"/>
      <c r="AJ25" s="516"/>
      <c r="AK25" s="516"/>
      <c r="AL25" s="251" t="s">
        <v>4</v>
      </c>
      <c r="AO25" s="1" t="s">
        <v>1258</v>
      </c>
      <c r="AP25" s="249">
        <v>11590</v>
      </c>
    </row>
    <row r="26" spans="1:42" s="1" customFormat="1" ht="18" customHeight="1" thickBot="1" x14ac:dyDescent="0.2">
      <c r="B26" s="252" t="s">
        <v>1141</v>
      </c>
      <c r="C26" s="253" t="s">
        <v>1259</v>
      </c>
      <c r="D26" s="254"/>
      <c r="E26" s="254"/>
      <c r="F26" s="254"/>
      <c r="G26" s="254"/>
      <c r="H26" s="254"/>
      <c r="I26" s="254"/>
      <c r="J26" s="254"/>
      <c r="K26" s="254"/>
      <c r="L26" s="254"/>
      <c r="M26" s="254"/>
      <c r="N26" s="254"/>
      <c r="O26" s="254"/>
      <c r="P26" s="254"/>
      <c r="Q26" s="225" t="s">
        <v>1093</v>
      </c>
      <c r="R26" s="255"/>
      <c r="S26" s="256">
        <v>5</v>
      </c>
      <c r="T26" s="255" t="s">
        <v>1092</v>
      </c>
      <c r="U26" s="256">
        <v>4</v>
      </c>
      <c r="V26" s="255" t="s">
        <v>1129</v>
      </c>
      <c r="W26" s="256">
        <v>1</v>
      </c>
      <c r="X26" s="255" t="s">
        <v>47</v>
      </c>
      <c r="Y26" s="257" t="s">
        <v>1097</v>
      </c>
      <c r="Z26" s="255" t="s">
        <v>1093</v>
      </c>
      <c r="AA26" s="255"/>
      <c r="AB26" s="256">
        <v>6</v>
      </c>
      <c r="AC26" s="255" t="s">
        <v>1092</v>
      </c>
      <c r="AD26" s="256">
        <v>3</v>
      </c>
      <c r="AE26" s="255" t="s">
        <v>1129</v>
      </c>
      <c r="AF26" s="256">
        <v>31</v>
      </c>
      <c r="AG26" s="255" t="s">
        <v>47</v>
      </c>
      <c r="AH26" s="258" t="s">
        <v>1260</v>
      </c>
      <c r="AI26" s="259">
        <v>12</v>
      </c>
      <c r="AJ26" s="258" t="s">
        <v>1261</v>
      </c>
      <c r="AK26" s="258"/>
      <c r="AL26" s="260" t="s">
        <v>1134</v>
      </c>
      <c r="AO26" s="1" t="s">
        <v>1262</v>
      </c>
      <c r="AP26" s="249">
        <v>11030</v>
      </c>
    </row>
    <row r="27" spans="1:42" s="1" customFormat="1" ht="53.25" customHeight="1" x14ac:dyDescent="0.15">
      <c r="B27" s="261" t="s">
        <v>17</v>
      </c>
      <c r="C27" s="517" t="s">
        <v>1263</v>
      </c>
      <c r="D27" s="517"/>
      <c r="E27" s="517"/>
      <c r="F27" s="517"/>
      <c r="G27" s="517"/>
      <c r="H27" s="517"/>
      <c r="I27" s="517"/>
      <c r="J27" s="517"/>
      <c r="K27" s="517"/>
      <c r="L27" s="517"/>
      <c r="M27" s="517"/>
      <c r="N27" s="517"/>
      <c r="O27" s="517"/>
      <c r="P27" s="517"/>
      <c r="Q27" s="517"/>
      <c r="R27" s="517"/>
      <c r="S27" s="517"/>
      <c r="T27" s="517"/>
      <c r="U27" s="517"/>
      <c r="V27" s="517"/>
      <c r="W27" s="517"/>
      <c r="X27" s="517"/>
      <c r="Y27" s="517"/>
      <c r="Z27" s="517"/>
      <c r="AA27" s="517"/>
      <c r="AB27" s="517"/>
      <c r="AC27" s="517"/>
      <c r="AD27" s="517"/>
      <c r="AE27" s="517"/>
      <c r="AF27" s="517"/>
      <c r="AG27" s="517"/>
      <c r="AH27" s="517"/>
      <c r="AI27" s="517"/>
      <c r="AJ27" s="517"/>
      <c r="AK27" s="517"/>
      <c r="AL27" s="517"/>
      <c r="AO27" s="1" t="s">
        <v>1264</v>
      </c>
      <c r="AP27" s="249">
        <v>11310</v>
      </c>
    </row>
    <row r="28" spans="1:42" ht="18" customHeight="1" x14ac:dyDescent="0.15">
      <c r="A28" s="48"/>
      <c r="B28" s="97"/>
      <c r="C28" s="48"/>
      <c r="D28" s="97"/>
      <c r="E28" s="97"/>
      <c r="F28" s="97"/>
      <c r="G28" s="97"/>
      <c r="H28" s="97"/>
      <c r="I28" s="97"/>
      <c r="J28" s="97"/>
      <c r="K28" s="97"/>
      <c r="L28" s="97"/>
      <c r="M28" s="97"/>
      <c r="N28" s="97"/>
      <c r="O28" s="97"/>
      <c r="P28" s="97"/>
      <c r="Q28" s="97"/>
      <c r="R28" s="97"/>
      <c r="S28" s="97"/>
      <c r="T28" s="97"/>
      <c r="U28" s="97"/>
      <c r="V28" s="97"/>
      <c r="W28" s="97"/>
      <c r="X28" s="97"/>
      <c r="Y28" s="97"/>
      <c r="Z28" s="97"/>
      <c r="AA28" s="97"/>
      <c r="AB28" s="97"/>
      <c r="AC28" s="97"/>
      <c r="AD28" s="97"/>
      <c r="AE28" s="97"/>
      <c r="AF28" s="97"/>
      <c r="AG28" s="97"/>
      <c r="AH28" s="97"/>
      <c r="AI28" s="97"/>
      <c r="AJ28" s="97"/>
      <c r="AK28" s="97"/>
      <c r="AL28" s="97"/>
    </row>
    <row r="29" spans="1:42" ht="18" customHeight="1" thickBot="1" x14ac:dyDescent="0.2">
      <c r="A29" s="60" t="s">
        <v>1098</v>
      </c>
      <c r="B29" s="60"/>
      <c r="C29" s="60"/>
      <c r="D29" s="60"/>
      <c r="E29" s="60"/>
      <c r="F29" s="60"/>
      <c r="G29" s="60"/>
      <c r="H29" s="60"/>
      <c r="I29" s="60"/>
      <c r="J29" s="60"/>
      <c r="K29" s="60"/>
      <c r="L29" s="60"/>
      <c r="M29" s="60"/>
      <c r="N29" s="60"/>
      <c r="O29" s="60"/>
      <c r="P29" s="60"/>
      <c r="Q29" s="60"/>
      <c r="R29" s="60"/>
      <c r="S29" s="60"/>
      <c r="T29" s="60"/>
      <c r="U29" s="60"/>
      <c r="V29" s="60"/>
      <c r="W29" s="60"/>
      <c r="X29" s="60"/>
      <c r="Y29" s="60"/>
      <c r="Z29" s="60"/>
      <c r="AA29" s="60"/>
      <c r="AB29" s="60"/>
      <c r="AC29" s="60"/>
      <c r="AD29" s="60"/>
      <c r="AE29" s="60"/>
      <c r="AF29" s="60"/>
      <c r="AG29" s="60"/>
      <c r="AH29" s="87"/>
      <c r="AI29" s="87"/>
      <c r="AJ29" s="87"/>
      <c r="AK29" s="87"/>
      <c r="AL29" s="87"/>
    </row>
    <row r="30" spans="1:42" ht="34.5" customHeight="1" x14ac:dyDescent="0.15">
      <c r="A30" s="87"/>
      <c r="B30" s="98" t="s">
        <v>42</v>
      </c>
      <c r="C30" s="485" t="s">
        <v>36</v>
      </c>
      <c r="D30" s="486"/>
      <c r="E30" s="486"/>
      <c r="F30" s="486"/>
      <c r="G30" s="486"/>
      <c r="H30" s="486"/>
      <c r="I30" s="486"/>
      <c r="J30" s="486"/>
      <c r="K30" s="486"/>
      <c r="L30" s="486"/>
      <c r="M30" s="486"/>
      <c r="N30" s="486"/>
      <c r="O30" s="486"/>
      <c r="P30" s="487"/>
      <c r="Q30" s="487"/>
      <c r="R30" s="487"/>
      <c r="S30" s="487"/>
      <c r="T30" s="488"/>
      <c r="U30" s="495">
        <f>ROUNDDOWN(U31+U38,-3)</f>
        <v>4678000</v>
      </c>
      <c r="V30" s="496"/>
      <c r="W30" s="496"/>
      <c r="X30" s="496"/>
      <c r="Y30" s="496"/>
      <c r="Z30" s="496"/>
      <c r="AA30" s="496"/>
      <c r="AB30" s="496"/>
      <c r="AC30" s="496"/>
      <c r="AD30" s="496"/>
      <c r="AE30" s="496"/>
      <c r="AF30" s="496"/>
      <c r="AG30" s="496"/>
      <c r="AH30" s="496"/>
      <c r="AI30" s="496"/>
      <c r="AJ30" s="496"/>
      <c r="AK30" s="496"/>
      <c r="AL30" s="99" t="s">
        <v>4</v>
      </c>
    </row>
    <row r="31" spans="1:42" ht="18" customHeight="1" x14ac:dyDescent="0.15">
      <c r="A31" s="87"/>
      <c r="B31" s="100"/>
      <c r="C31" s="86"/>
      <c r="D31" s="489" t="s">
        <v>73</v>
      </c>
      <c r="E31" s="490"/>
      <c r="F31" s="490"/>
      <c r="G31" s="490"/>
      <c r="H31" s="490"/>
      <c r="I31" s="490"/>
      <c r="J31" s="490"/>
      <c r="K31" s="490"/>
      <c r="L31" s="490"/>
      <c r="M31" s="490"/>
      <c r="N31" s="490"/>
      <c r="O31" s="490"/>
      <c r="P31" s="491"/>
      <c r="Q31" s="491"/>
      <c r="R31" s="491"/>
      <c r="S31" s="491"/>
      <c r="T31" s="492"/>
      <c r="U31" s="497">
        <f>U32-U33-U34-U35</f>
        <v>4570000</v>
      </c>
      <c r="V31" s="498"/>
      <c r="W31" s="498"/>
      <c r="X31" s="498"/>
      <c r="Y31" s="498"/>
      <c r="Z31" s="498"/>
      <c r="AA31" s="498"/>
      <c r="AB31" s="498"/>
      <c r="AC31" s="498"/>
      <c r="AD31" s="498"/>
      <c r="AE31" s="498"/>
      <c r="AF31" s="498"/>
      <c r="AG31" s="498"/>
      <c r="AH31" s="498"/>
      <c r="AI31" s="498"/>
      <c r="AJ31" s="498"/>
      <c r="AK31" s="498"/>
      <c r="AL31" s="101" t="s">
        <v>4</v>
      </c>
    </row>
    <row r="32" spans="1:42" ht="18" customHeight="1" x14ac:dyDescent="0.15">
      <c r="A32" s="87"/>
      <c r="B32" s="100"/>
      <c r="C32" s="86"/>
      <c r="D32" s="102"/>
      <c r="E32" s="504" t="s">
        <v>37</v>
      </c>
      <c r="F32" s="505"/>
      <c r="G32" s="505"/>
      <c r="H32" s="505"/>
      <c r="I32" s="505"/>
      <c r="J32" s="505"/>
      <c r="K32" s="505"/>
      <c r="L32" s="505"/>
      <c r="M32" s="505"/>
      <c r="N32" s="505"/>
      <c r="O32" s="505"/>
      <c r="P32" s="506"/>
      <c r="Q32" s="506"/>
      <c r="R32" s="506"/>
      <c r="S32" s="506"/>
      <c r="T32" s="507"/>
      <c r="U32" s="599">
        <v>75620000</v>
      </c>
      <c r="V32" s="600"/>
      <c r="W32" s="600"/>
      <c r="X32" s="600"/>
      <c r="Y32" s="600"/>
      <c r="Z32" s="600"/>
      <c r="AA32" s="600"/>
      <c r="AB32" s="600"/>
      <c r="AC32" s="600"/>
      <c r="AD32" s="600"/>
      <c r="AE32" s="600"/>
      <c r="AF32" s="600"/>
      <c r="AG32" s="600"/>
      <c r="AH32" s="600"/>
      <c r="AI32" s="600"/>
      <c r="AJ32" s="600"/>
      <c r="AK32" s="600"/>
      <c r="AL32" s="101" t="s">
        <v>4</v>
      </c>
    </row>
    <row r="33" spans="1:45" ht="18" customHeight="1" x14ac:dyDescent="0.15">
      <c r="A33" s="87"/>
      <c r="B33" s="100"/>
      <c r="C33" s="86"/>
      <c r="D33" s="102"/>
      <c r="E33" s="601" t="s">
        <v>40</v>
      </c>
      <c r="F33" s="577"/>
      <c r="G33" s="577"/>
      <c r="H33" s="577"/>
      <c r="I33" s="577"/>
      <c r="J33" s="577"/>
      <c r="K33" s="577"/>
      <c r="L33" s="577"/>
      <c r="M33" s="577"/>
      <c r="N33" s="577"/>
      <c r="O33" s="577"/>
      <c r="P33" s="551"/>
      <c r="Q33" s="551"/>
      <c r="R33" s="551"/>
      <c r="S33" s="551"/>
      <c r="T33" s="552"/>
      <c r="U33" s="599">
        <v>0</v>
      </c>
      <c r="V33" s="600"/>
      <c r="W33" s="600"/>
      <c r="X33" s="600"/>
      <c r="Y33" s="600"/>
      <c r="Z33" s="600"/>
      <c r="AA33" s="600"/>
      <c r="AB33" s="600"/>
      <c r="AC33" s="600"/>
      <c r="AD33" s="600"/>
      <c r="AE33" s="600"/>
      <c r="AF33" s="600"/>
      <c r="AG33" s="600"/>
      <c r="AH33" s="600"/>
      <c r="AI33" s="600"/>
      <c r="AJ33" s="600"/>
      <c r="AK33" s="600"/>
      <c r="AL33" s="101" t="s">
        <v>4</v>
      </c>
    </row>
    <row r="34" spans="1:45" ht="18" customHeight="1" x14ac:dyDescent="0.15">
      <c r="A34" s="87"/>
      <c r="B34" s="100"/>
      <c r="C34" s="86"/>
      <c r="D34" s="102"/>
      <c r="E34" s="601" t="s">
        <v>43</v>
      </c>
      <c r="F34" s="577"/>
      <c r="G34" s="577"/>
      <c r="H34" s="577"/>
      <c r="I34" s="577"/>
      <c r="J34" s="577"/>
      <c r="K34" s="577"/>
      <c r="L34" s="577"/>
      <c r="M34" s="577"/>
      <c r="N34" s="577"/>
      <c r="O34" s="577"/>
      <c r="P34" s="506"/>
      <c r="Q34" s="506"/>
      <c r="R34" s="506"/>
      <c r="S34" s="506"/>
      <c r="T34" s="507"/>
      <c r="U34" s="599">
        <f>一番最初に入力!F21</f>
        <v>0</v>
      </c>
      <c r="V34" s="600"/>
      <c r="W34" s="600"/>
      <c r="X34" s="600"/>
      <c r="Y34" s="600"/>
      <c r="Z34" s="600"/>
      <c r="AA34" s="600"/>
      <c r="AB34" s="600"/>
      <c r="AC34" s="600"/>
      <c r="AD34" s="600"/>
      <c r="AE34" s="600"/>
      <c r="AF34" s="600"/>
      <c r="AG34" s="600"/>
      <c r="AH34" s="600"/>
      <c r="AI34" s="600"/>
      <c r="AJ34" s="600"/>
      <c r="AK34" s="600"/>
      <c r="AL34" s="101" t="s">
        <v>4</v>
      </c>
      <c r="AO34" s="174" t="s">
        <v>1137</v>
      </c>
      <c r="AP34" s="174"/>
      <c r="AQ34" s="174"/>
      <c r="AR34" s="174"/>
      <c r="AS34" s="174"/>
    </row>
    <row r="35" spans="1:45" ht="18" customHeight="1" x14ac:dyDescent="0.15">
      <c r="A35" s="87"/>
      <c r="B35" s="100"/>
      <c r="C35" s="86"/>
      <c r="D35" s="103"/>
      <c r="E35" s="489" t="s">
        <v>38</v>
      </c>
      <c r="F35" s="490"/>
      <c r="G35" s="490"/>
      <c r="H35" s="490"/>
      <c r="I35" s="490"/>
      <c r="J35" s="490"/>
      <c r="K35" s="490"/>
      <c r="L35" s="490"/>
      <c r="M35" s="490"/>
      <c r="N35" s="490"/>
      <c r="O35" s="490"/>
      <c r="P35" s="491"/>
      <c r="Q35" s="491"/>
      <c r="R35" s="491"/>
      <c r="S35" s="491"/>
      <c r="T35" s="492"/>
      <c r="U35" s="599">
        <f>U36+U37</f>
        <v>71050000</v>
      </c>
      <c r="V35" s="600"/>
      <c r="W35" s="600"/>
      <c r="X35" s="600"/>
      <c r="Y35" s="600"/>
      <c r="Z35" s="600"/>
      <c r="AA35" s="600"/>
      <c r="AB35" s="600"/>
      <c r="AC35" s="600"/>
      <c r="AD35" s="600"/>
      <c r="AE35" s="600"/>
      <c r="AF35" s="600"/>
      <c r="AG35" s="600"/>
      <c r="AH35" s="600"/>
      <c r="AI35" s="600"/>
      <c r="AJ35" s="600"/>
      <c r="AK35" s="600"/>
      <c r="AL35" s="104" t="s">
        <v>4</v>
      </c>
      <c r="AO35" s="477" t="s">
        <v>1246</v>
      </c>
      <c r="AP35" s="477"/>
      <c r="AQ35" s="477"/>
      <c r="AR35" s="478"/>
      <c r="AS35" s="478"/>
    </row>
    <row r="36" spans="1:45" ht="31.5" customHeight="1" x14ac:dyDescent="0.15">
      <c r="A36" s="87"/>
      <c r="B36" s="100"/>
      <c r="C36" s="86"/>
      <c r="D36" s="102"/>
      <c r="E36" s="105"/>
      <c r="F36" s="602" t="s">
        <v>1136</v>
      </c>
      <c r="G36" s="603"/>
      <c r="H36" s="603"/>
      <c r="I36" s="603"/>
      <c r="J36" s="603"/>
      <c r="K36" s="603"/>
      <c r="L36" s="603"/>
      <c r="M36" s="603"/>
      <c r="N36" s="603"/>
      <c r="O36" s="603"/>
      <c r="P36" s="604"/>
      <c r="Q36" s="604"/>
      <c r="R36" s="604"/>
      <c r="S36" s="604"/>
      <c r="T36" s="605"/>
      <c r="U36" s="599">
        <v>70895000</v>
      </c>
      <c r="V36" s="600"/>
      <c r="W36" s="600"/>
      <c r="X36" s="600"/>
      <c r="Y36" s="600"/>
      <c r="Z36" s="600"/>
      <c r="AA36" s="600"/>
      <c r="AB36" s="600"/>
      <c r="AC36" s="600"/>
      <c r="AD36" s="600"/>
      <c r="AE36" s="600"/>
      <c r="AF36" s="600"/>
      <c r="AG36" s="600"/>
      <c r="AH36" s="600"/>
      <c r="AI36" s="600"/>
      <c r="AJ36" s="600"/>
      <c r="AK36" s="600"/>
      <c r="AL36" s="104" t="s">
        <v>4</v>
      </c>
      <c r="AO36" s="479" t="s">
        <v>1247</v>
      </c>
      <c r="AP36" s="479"/>
      <c r="AQ36" s="479"/>
      <c r="AR36" s="478"/>
      <c r="AS36" s="478"/>
    </row>
    <row r="37" spans="1:45" ht="18" customHeight="1" thickBot="1" x14ac:dyDescent="0.2">
      <c r="A37" s="87"/>
      <c r="B37" s="100"/>
      <c r="C37" s="86"/>
      <c r="D37" s="106"/>
      <c r="E37" s="107"/>
      <c r="F37" s="601" t="s">
        <v>44</v>
      </c>
      <c r="G37" s="577"/>
      <c r="H37" s="577"/>
      <c r="I37" s="577"/>
      <c r="J37" s="577"/>
      <c r="K37" s="577"/>
      <c r="L37" s="577"/>
      <c r="M37" s="577"/>
      <c r="N37" s="577"/>
      <c r="O37" s="577"/>
      <c r="P37" s="506"/>
      <c r="Q37" s="506"/>
      <c r="R37" s="506"/>
      <c r="S37" s="506"/>
      <c r="T37" s="507"/>
      <c r="U37" s="599">
        <v>155000</v>
      </c>
      <c r="V37" s="600"/>
      <c r="W37" s="600"/>
      <c r="X37" s="600"/>
      <c r="Y37" s="600"/>
      <c r="Z37" s="600"/>
      <c r="AA37" s="600"/>
      <c r="AB37" s="600"/>
      <c r="AC37" s="600"/>
      <c r="AD37" s="600"/>
      <c r="AE37" s="600"/>
      <c r="AF37" s="600"/>
      <c r="AG37" s="600"/>
      <c r="AH37" s="600"/>
      <c r="AI37" s="600"/>
      <c r="AJ37" s="600"/>
      <c r="AK37" s="600"/>
      <c r="AL37" s="104" t="s">
        <v>4</v>
      </c>
      <c r="AO37" s="479" t="s">
        <v>1248</v>
      </c>
      <c r="AP37" s="479"/>
      <c r="AQ37" s="479"/>
      <c r="AR37" s="480">
        <f>U31</f>
        <v>4570000</v>
      </c>
      <c r="AS37" s="480"/>
    </row>
    <row r="38" spans="1:45" ht="18" customHeight="1" thickBot="1" x14ac:dyDescent="0.2">
      <c r="A38" s="87"/>
      <c r="B38" s="218"/>
      <c r="C38" s="94"/>
      <c r="D38" s="606" t="s">
        <v>63</v>
      </c>
      <c r="E38" s="607"/>
      <c r="F38" s="607"/>
      <c r="G38" s="607"/>
      <c r="H38" s="607"/>
      <c r="I38" s="607"/>
      <c r="J38" s="607"/>
      <c r="K38" s="607"/>
      <c r="L38" s="607"/>
      <c r="M38" s="607"/>
      <c r="N38" s="607"/>
      <c r="O38" s="607"/>
      <c r="P38" s="607"/>
      <c r="Q38" s="607"/>
      <c r="R38" s="607"/>
      <c r="S38" s="607"/>
      <c r="T38" s="608"/>
      <c r="U38" s="493">
        <v>108114</v>
      </c>
      <c r="V38" s="494"/>
      <c r="W38" s="494"/>
      <c r="X38" s="494"/>
      <c r="Y38" s="494"/>
      <c r="Z38" s="494"/>
      <c r="AA38" s="494"/>
      <c r="AB38" s="494"/>
      <c r="AC38" s="494"/>
      <c r="AD38" s="494"/>
      <c r="AE38" s="494"/>
      <c r="AF38" s="494"/>
      <c r="AG38" s="494"/>
      <c r="AH38" s="494"/>
      <c r="AI38" s="494"/>
      <c r="AJ38" s="494"/>
      <c r="AK38" s="494"/>
      <c r="AL38" s="221" t="s">
        <v>4</v>
      </c>
      <c r="AO38" s="481" t="s">
        <v>1138</v>
      </c>
      <c r="AP38" s="481"/>
      <c r="AQ38" s="482"/>
      <c r="AR38" s="483" t="str">
        <f>IFERROR(ROUND(AR35/AR36*AR37,0),"")</f>
        <v/>
      </c>
      <c r="AS38" s="484" t="e">
        <f>ROUND(AS35/AS36*AS37,0)</f>
        <v>#DIV/0!</v>
      </c>
    </row>
    <row r="39" spans="1:45" ht="18" customHeight="1" x14ac:dyDescent="0.15">
      <c r="A39" s="48"/>
      <c r="B39" s="48"/>
      <c r="C39" s="108"/>
      <c r="D39" s="108"/>
      <c r="E39" s="108"/>
      <c r="F39" s="108"/>
      <c r="G39" s="108"/>
      <c r="H39" s="108"/>
      <c r="I39" s="108"/>
      <c r="J39" s="108"/>
      <c r="K39" s="108"/>
      <c r="L39" s="108"/>
      <c r="M39" s="108"/>
      <c r="N39" s="108"/>
      <c r="O39" s="108"/>
      <c r="P39" s="108"/>
      <c r="Q39" s="108"/>
      <c r="R39" s="108"/>
      <c r="S39" s="108"/>
      <c r="T39" s="108"/>
      <c r="U39" s="109"/>
      <c r="V39" s="109"/>
      <c r="W39" s="109"/>
      <c r="X39" s="109"/>
      <c r="Y39" s="109"/>
      <c r="Z39" s="109"/>
      <c r="AA39" s="109"/>
      <c r="AB39" s="109"/>
      <c r="AC39" s="109"/>
      <c r="AD39" s="109"/>
      <c r="AE39" s="109"/>
      <c r="AF39" s="109"/>
      <c r="AG39" s="109"/>
      <c r="AH39" s="109"/>
      <c r="AI39" s="109"/>
      <c r="AJ39" s="109"/>
      <c r="AK39" s="109"/>
      <c r="AL39" s="109"/>
    </row>
    <row r="40" spans="1:45" ht="18" customHeight="1" thickBot="1" x14ac:dyDescent="0.2">
      <c r="A40" s="48" t="s">
        <v>64</v>
      </c>
      <c r="B40" s="48"/>
      <c r="C40" s="226"/>
      <c r="D40" s="226"/>
      <c r="E40" s="226"/>
      <c r="F40" s="226"/>
      <c r="G40" s="226"/>
      <c r="H40" s="226"/>
      <c r="I40" s="226"/>
      <c r="J40" s="226"/>
      <c r="K40" s="226"/>
      <c r="L40" s="226"/>
      <c r="M40" s="226"/>
      <c r="N40" s="226"/>
      <c r="O40" s="226"/>
      <c r="P40" s="226"/>
      <c r="Q40" s="226"/>
      <c r="R40" s="226"/>
      <c r="S40" s="226"/>
      <c r="T40" s="226"/>
      <c r="U40" s="109"/>
      <c r="V40" s="109"/>
      <c r="W40" s="109"/>
      <c r="X40" s="109"/>
      <c r="Y40" s="109"/>
      <c r="Z40" s="109"/>
      <c r="AA40" s="109"/>
      <c r="AB40" s="109"/>
      <c r="AC40" s="109"/>
      <c r="AD40" s="109"/>
      <c r="AE40" s="109"/>
      <c r="AF40" s="109"/>
      <c r="AG40" s="109"/>
      <c r="AH40" s="109"/>
      <c r="AI40" s="109"/>
      <c r="AJ40" s="109"/>
      <c r="AK40" s="109"/>
      <c r="AL40" s="109"/>
    </row>
    <row r="41" spans="1:45" s="269" customFormat="1" ht="18" customHeight="1" x14ac:dyDescent="0.15">
      <c r="A41" s="262"/>
      <c r="B41" s="263" t="s">
        <v>1</v>
      </c>
      <c r="C41" s="264" t="s">
        <v>1265</v>
      </c>
      <c r="D41" s="265"/>
      <c r="E41" s="265"/>
      <c r="F41" s="265"/>
      <c r="G41" s="265"/>
      <c r="H41" s="265"/>
      <c r="I41" s="265"/>
      <c r="J41" s="265"/>
      <c r="K41" s="265"/>
      <c r="L41" s="265"/>
      <c r="M41" s="265"/>
      <c r="N41" s="265"/>
      <c r="O41" s="265"/>
      <c r="P41" s="266"/>
      <c r="Q41" s="266"/>
      <c r="R41" s="266"/>
      <c r="S41" s="266"/>
      <c r="T41" s="267"/>
      <c r="U41" s="462">
        <f>【様式10別添２】配分変更一覧表!E8</f>
        <v>20000</v>
      </c>
      <c r="V41" s="463"/>
      <c r="W41" s="463"/>
      <c r="X41" s="463"/>
      <c r="Y41" s="463"/>
      <c r="Z41" s="463"/>
      <c r="AA41" s="463"/>
      <c r="AB41" s="463"/>
      <c r="AC41" s="463"/>
      <c r="AD41" s="463"/>
      <c r="AE41" s="463"/>
      <c r="AF41" s="463"/>
      <c r="AG41" s="463"/>
      <c r="AH41" s="463"/>
      <c r="AI41" s="463"/>
      <c r="AJ41" s="463"/>
      <c r="AK41" s="463"/>
      <c r="AL41" s="268" t="s">
        <v>4</v>
      </c>
      <c r="AN41" s="262"/>
    </row>
    <row r="42" spans="1:45" s="269" customFormat="1" ht="18" customHeight="1" x14ac:dyDescent="0.15">
      <c r="A42" s="262"/>
      <c r="B42" s="270"/>
      <c r="C42" s="271"/>
      <c r="D42" s="272"/>
      <c r="E42" s="272"/>
      <c r="F42" s="272"/>
      <c r="G42" s="273" t="s">
        <v>1266</v>
      </c>
      <c r="H42" s="274"/>
      <c r="I42" s="274"/>
      <c r="J42" s="274"/>
      <c r="K42" s="274"/>
      <c r="L42" s="274"/>
      <c r="M42" s="274"/>
      <c r="N42" s="274"/>
      <c r="O42" s="274"/>
      <c r="P42" s="274"/>
      <c r="Q42" s="274"/>
      <c r="R42" s="274"/>
      <c r="S42" s="274"/>
      <c r="T42" s="275"/>
      <c r="U42" s="609">
        <f>【様式10別添２】配分変更一覧表!F8</f>
        <v>0</v>
      </c>
      <c r="V42" s="610"/>
      <c r="W42" s="610"/>
      <c r="X42" s="610"/>
      <c r="Y42" s="610"/>
      <c r="Z42" s="610"/>
      <c r="AA42" s="610"/>
      <c r="AB42" s="610"/>
      <c r="AC42" s="610"/>
      <c r="AD42" s="610"/>
      <c r="AE42" s="610"/>
      <c r="AF42" s="610"/>
      <c r="AG42" s="610"/>
      <c r="AH42" s="610"/>
      <c r="AI42" s="610"/>
      <c r="AJ42" s="610"/>
      <c r="AK42" s="610"/>
      <c r="AL42" s="276" t="s">
        <v>4</v>
      </c>
      <c r="AN42" s="262"/>
    </row>
    <row r="43" spans="1:45" s="269" customFormat="1" ht="18" customHeight="1" x14ac:dyDescent="0.15">
      <c r="A43" s="262"/>
      <c r="B43" s="277" t="s">
        <v>3</v>
      </c>
      <c r="C43" s="278" t="s">
        <v>1267</v>
      </c>
      <c r="D43" s="279"/>
      <c r="E43" s="279"/>
      <c r="F43" s="279"/>
      <c r="G43" s="279"/>
      <c r="H43" s="279"/>
      <c r="I43" s="279"/>
      <c r="J43" s="279"/>
      <c r="K43" s="279"/>
      <c r="L43" s="279"/>
      <c r="M43" s="279"/>
      <c r="N43" s="279"/>
      <c r="O43" s="279"/>
      <c r="P43" s="280"/>
      <c r="Q43" s="280"/>
      <c r="R43" s="280"/>
      <c r="S43" s="280"/>
      <c r="T43" s="281"/>
      <c r="U43" s="609">
        <f>【様式10別添２】配分変更一覧表!G8</f>
        <v>20000</v>
      </c>
      <c r="V43" s="610"/>
      <c r="W43" s="610"/>
      <c r="X43" s="610"/>
      <c r="Y43" s="610"/>
      <c r="Z43" s="610"/>
      <c r="AA43" s="610"/>
      <c r="AB43" s="610"/>
      <c r="AC43" s="610"/>
      <c r="AD43" s="610"/>
      <c r="AE43" s="610"/>
      <c r="AF43" s="610"/>
      <c r="AG43" s="610"/>
      <c r="AH43" s="610"/>
      <c r="AI43" s="610"/>
      <c r="AJ43" s="610"/>
      <c r="AK43" s="610"/>
      <c r="AL43" s="276" t="s">
        <v>4</v>
      </c>
      <c r="AN43" s="262"/>
    </row>
    <row r="44" spans="1:45" s="262" customFormat="1" ht="18" customHeight="1" thickBot="1" x14ac:dyDescent="0.2">
      <c r="B44" s="282"/>
      <c r="C44" s="283"/>
      <c r="D44" s="284"/>
      <c r="E44" s="284"/>
      <c r="F44" s="284"/>
      <c r="G44" s="285" t="s">
        <v>1268</v>
      </c>
      <c r="H44" s="286"/>
      <c r="I44" s="286"/>
      <c r="J44" s="286"/>
      <c r="K44" s="286"/>
      <c r="L44" s="286"/>
      <c r="M44" s="286"/>
      <c r="N44" s="286"/>
      <c r="O44" s="286"/>
      <c r="P44" s="286"/>
      <c r="Q44" s="286"/>
      <c r="R44" s="286"/>
      <c r="S44" s="286"/>
      <c r="T44" s="287"/>
      <c r="U44" s="467">
        <f>【様式10別添２】配分変更一覧表!H8</f>
        <v>0</v>
      </c>
      <c r="V44" s="468"/>
      <c r="W44" s="468"/>
      <c r="X44" s="468"/>
      <c r="Y44" s="468"/>
      <c r="Z44" s="468"/>
      <c r="AA44" s="468"/>
      <c r="AB44" s="468"/>
      <c r="AC44" s="468"/>
      <c r="AD44" s="468"/>
      <c r="AE44" s="468"/>
      <c r="AF44" s="468"/>
      <c r="AG44" s="468"/>
      <c r="AH44" s="468"/>
      <c r="AI44" s="468"/>
      <c r="AJ44" s="468"/>
      <c r="AK44" s="468"/>
      <c r="AL44" s="288" t="s">
        <v>4</v>
      </c>
    </row>
    <row r="45" spans="1:45" ht="18" customHeight="1" x14ac:dyDescent="0.15">
      <c r="A45" s="48"/>
      <c r="B45" s="110" t="s">
        <v>74</v>
      </c>
      <c r="C45" s="110"/>
      <c r="D45" s="110"/>
      <c r="E45" s="110"/>
      <c r="F45" s="110"/>
      <c r="G45" s="110"/>
      <c r="H45" s="110"/>
      <c r="I45" s="110"/>
      <c r="J45" s="110"/>
      <c r="K45" s="110"/>
      <c r="L45" s="110"/>
      <c r="M45" s="110"/>
      <c r="N45" s="110"/>
      <c r="O45" s="110"/>
      <c r="P45" s="110"/>
      <c r="Q45" s="110"/>
      <c r="R45" s="110"/>
      <c r="S45" s="110"/>
      <c r="T45" s="110"/>
      <c r="U45" s="111"/>
      <c r="V45" s="112"/>
      <c r="W45" s="112"/>
      <c r="X45" s="112"/>
      <c r="Y45" s="112"/>
      <c r="Z45" s="112"/>
      <c r="AA45" s="112"/>
      <c r="AB45" s="112"/>
      <c r="AC45" s="112"/>
      <c r="AD45" s="112"/>
      <c r="AE45" s="112"/>
      <c r="AF45" s="112"/>
      <c r="AG45" s="112"/>
      <c r="AH45" s="112"/>
      <c r="AI45" s="112"/>
      <c r="AJ45" s="112"/>
      <c r="AK45" s="112"/>
      <c r="AL45" s="113"/>
    </row>
    <row r="46" spans="1:45" ht="18" customHeight="1" x14ac:dyDescent="0.15">
      <c r="A46" s="48"/>
      <c r="B46" s="48"/>
      <c r="C46" s="108"/>
      <c r="D46" s="108"/>
      <c r="E46" s="108"/>
      <c r="F46" s="108"/>
      <c r="G46" s="108"/>
      <c r="H46" s="108"/>
      <c r="I46" s="108"/>
      <c r="J46" s="108"/>
      <c r="K46" s="108"/>
      <c r="L46" s="108"/>
      <c r="M46" s="108"/>
      <c r="N46" s="108"/>
      <c r="O46" s="108"/>
      <c r="P46" s="108"/>
      <c r="Q46" s="108"/>
      <c r="R46" s="108"/>
      <c r="S46" s="108"/>
      <c r="T46" s="108"/>
      <c r="U46" s="109"/>
      <c r="V46" s="109"/>
      <c r="W46" s="109"/>
      <c r="X46" s="109"/>
      <c r="Y46" s="109"/>
      <c r="Z46" s="109"/>
      <c r="AA46" s="109"/>
      <c r="AB46" s="109"/>
      <c r="AC46" s="109"/>
      <c r="AD46" s="109"/>
      <c r="AE46" s="109"/>
      <c r="AF46" s="109"/>
      <c r="AG46" s="109"/>
      <c r="AH46" s="109"/>
      <c r="AI46" s="109"/>
      <c r="AJ46" s="109"/>
      <c r="AK46" s="109"/>
      <c r="AL46" s="109"/>
    </row>
    <row r="47" spans="1:45" ht="18" customHeight="1" thickBot="1" x14ac:dyDescent="0.2">
      <c r="A47" s="60" t="s">
        <v>34</v>
      </c>
      <c r="B47" s="48"/>
      <c r="C47" s="71"/>
      <c r="D47" s="72"/>
      <c r="E47" s="72"/>
      <c r="F47" s="72"/>
      <c r="G47" s="72"/>
      <c r="H47" s="72"/>
      <c r="I47" s="72"/>
      <c r="J47" s="72"/>
      <c r="K47" s="72"/>
      <c r="L47" s="72"/>
      <c r="M47" s="72"/>
      <c r="N47" s="72"/>
      <c r="O47" s="72"/>
      <c r="P47" s="72"/>
      <c r="Q47" s="72"/>
      <c r="R47" s="73"/>
      <c r="S47" s="73"/>
      <c r="T47" s="73"/>
      <c r="U47" s="73"/>
      <c r="V47" s="73"/>
      <c r="W47" s="48"/>
      <c r="X47" s="48"/>
      <c r="Y47" s="48"/>
      <c r="Z47" s="48"/>
      <c r="AA47" s="48"/>
      <c r="AB47" s="48"/>
      <c r="AC47" s="48"/>
      <c r="AD47" s="48"/>
      <c r="AE47" s="48"/>
      <c r="AF47" s="48"/>
      <c r="AG47" s="48"/>
      <c r="AH47" s="48"/>
      <c r="AI47" s="48"/>
      <c r="AJ47" s="48"/>
      <c r="AK47" s="48"/>
      <c r="AL47" s="48"/>
    </row>
    <row r="48" spans="1:45" ht="88.5" customHeight="1" x14ac:dyDescent="0.4">
      <c r="A48" s="48"/>
      <c r="B48" s="114" t="s">
        <v>1</v>
      </c>
      <c r="C48" s="595" t="s">
        <v>1270</v>
      </c>
      <c r="D48" s="596"/>
      <c r="E48" s="596"/>
      <c r="F48" s="596"/>
      <c r="G48" s="596"/>
      <c r="H48" s="596"/>
      <c r="I48" s="596"/>
      <c r="J48" s="596"/>
      <c r="K48" s="596"/>
      <c r="L48" s="596"/>
      <c r="M48" s="596"/>
      <c r="N48" s="596"/>
      <c r="O48" s="596"/>
      <c r="P48" s="596"/>
      <c r="Q48" s="597"/>
      <c r="R48" s="597"/>
      <c r="S48" s="597"/>
      <c r="T48" s="597"/>
      <c r="U48" s="598">
        <f>IF(U24-('【様式10別添１】賃金改善明細書（職員別）'!I60+'【様式10別添１】賃金改善明細書（職員別）'!L60)&lt;0,0,U24-('【様式10別添１】賃金改善明細書（職員別）'!I60+'【様式10別添１】賃金改善明細書（職員別）'!L60))</f>
        <v>0</v>
      </c>
      <c r="V48" s="520"/>
      <c r="W48" s="520"/>
      <c r="X48" s="520"/>
      <c r="Y48" s="520"/>
      <c r="Z48" s="520"/>
      <c r="AA48" s="520"/>
      <c r="AB48" s="520"/>
      <c r="AC48" s="520"/>
      <c r="AD48" s="520"/>
      <c r="AE48" s="520"/>
      <c r="AF48" s="520"/>
      <c r="AG48" s="520"/>
      <c r="AH48" s="520"/>
      <c r="AI48" s="520"/>
      <c r="AJ48" s="520"/>
      <c r="AK48" s="520"/>
      <c r="AL48" s="115" t="s">
        <v>4</v>
      </c>
    </row>
    <row r="49" spans="1:41" ht="41.25" customHeight="1" x14ac:dyDescent="0.4">
      <c r="A49" s="48"/>
      <c r="B49" s="224"/>
      <c r="C49" s="469" t="s">
        <v>1269</v>
      </c>
      <c r="D49" s="469"/>
      <c r="E49" s="469"/>
      <c r="F49" s="469"/>
      <c r="G49" s="469"/>
      <c r="H49" s="469"/>
      <c r="I49" s="469"/>
      <c r="J49" s="469"/>
      <c r="K49" s="469"/>
      <c r="L49" s="469"/>
      <c r="M49" s="469"/>
      <c r="N49" s="469"/>
      <c r="O49" s="469"/>
      <c r="P49" s="469"/>
      <c r="Q49" s="469"/>
      <c r="R49" s="469"/>
      <c r="S49" s="469"/>
      <c r="T49" s="469"/>
      <c r="U49" s="470">
        <f>IF(U22="有",IF(U25-U30&gt;0,U25-U30,0),0)</f>
        <v>0</v>
      </c>
      <c r="V49" s="471"/>
      <c r="W49" s="471"/>
      <c r="X49" s="471"/>
      <c r="Y49" s="471"/>
      <c r="Z49" s="471"/>
      <c r="AA49" s="471"/>
      <c r="AB49" s="471"/>
      <c r="AC49" s="471"/>
      <c r="AD49" s="471"/>
      <c r="AE49" s="471"/>
      <c r="AF49" s="471"/>
      <c r="AG49" s="471"/>
      <c r="AH49" s="471"/>
      <c r="AI49" s="471"/>
      <c r="AJ49" s="471"/>
      <c r="AK49" s="471"/>
      <c r="AL49" s="289" t="s">
        <v>4</v>
      </c>
    </row>
    <row r="50" spans="1:41" ht="18" customHeight="1" x14ac:dyDescent="0.4">
      <c r="A50" s="48"/>
      <c r="B50" s="116" t="s">
        <v>24</v>
      </c>
      <c r="C50" s="117"/>
      <c r="D50" s="117"/>
      <c r="E50" s="117"/>
      <c r="F50" s="117"/>
      <c r="G50" s="117"/>
      <c r="H50" s="117"/>
      <c r="I50" s="117"/>
      <c r="J50" s="117"/>
      <c r="K50" s="117"/>
      <c r="L50" s="117"/>
      <c r="M50" s="117"/>
      <c r="N50" s="117"/>
      <c r="O50" s="57"/>
      <c r="P50" s="117"/>
      <c r="Q50" s="117"/>
      <c r="R50" s="118"/>
      <c r="S50" s="118"/>
      <c r="T50" s="118"/>
      <c r="U50" s="118"/>
      <c r="V50" s="118"/>
      <c r="W50" s="118"/>
      <c r="X50" s="118"/>
      <c r="Y50" s="118"/>
      <c r="Z50" s="118"/>
      <c r="AA50" s="118"/>
      <c r="AB50" s="118"/>
      <c r="AC50" s="118"/>
      <c r="AD50" s="118"/>
      <c r="AE50" s="118"/>
      <c r="AF50" s="118"/>
      <c r="AG50" s="118"/>
      <c r="AH50" s="119"/>
      <c r="AI50" s="119"/>
      <c r="AJ50" s="119"/>
      <c r="AK50" s="120"/>
      <c r="AL50" s="121"/>
    </row>
    <row r="51" spans="1:41" ht="18" customHeight="1" x14ac:dyDescent="0.15">
      <c r="A51" s="48"/>
      <c r="B51" s="582" t="s">
        <v>2</v>
      </c>
      <c r="C51" s="584" t="s">
        <v>21</v>
      </c>
      <c r="D51" s="491"/>
      <c r="E51" s="491"/>
      <c r="F51" s="491"/>
      <c r="G51" s="491"/>
      <c r="H51" s="491"/>
      <c r="I51" s="491"/>
      <c r="J51" s="491"/>
      <c r="K51" s="491"/>
      <c r="L51" s="491"/>
      <c r="M51" s="491"/>
      <c r="N51" s="491"/>
      <c r="O51" s="491"/>
      <c r="P51" s="491"/>
      <c r="Q51" s="491"/>
      <c r="R51" s="491"/>
      <c r="S51" s="491"/>
      <c r="T51" s="491"/>
      <c r="U51" s="587" t="s">
        <v>19</v>
      </c>
      <c r="V51" s="506"/>
      <c r="W51" s="506"/>
      <c r="X51" s="506"/>
      <c r="Y51" s="506"/>
      <c r="Z51" s="506"/>
      <c r="AA51" s="506"/>
      <c r="AB51" s="506"/>
      <c r="AC51" s="507"/>
      <c r="AD51" s="554" t="s">
        <v>20</v>
      </c>
      <c r="AE51" s="506"/>
      <c r="AF51" s="506"/>
      <c r="AG51" s="506"/>
      <c r="AH51" s="506"/>
      <c r="AI51" s="506"/>
      <c r="AJ51" s="506"/>
      <c r="AK51" s="506"/>
      <c r="AL51" s="588"/>
    </row>
    <row r="52" spans="1:41" ht="18" customHeight="1" x14ac:dyDescent="0.15">
      <c r="A52" s="48"/>
      <c r="B52" s="583"/>
      <c r="C52" s="585"/>
      <c r="D52" s="586"/>
      <c r="E52" s="586"/>
      <c r="F52" s="586"/>
      <c r="G52" s="586"/>
      <c r="H52" s="586"/>
      <c r="I52" s="586"/>
      <c r="J52" s="586"/>
      <c r="K52" s="586"/>
      <c r="L52" s="586"/>
      <c r="M52" s="586"/>
      <c r="N52" s="586"/>
      <c r="O52" s="586"/>
      <c r="P52" s="586"/>
      <c r="Q52" s="586"/>
      <c r="R52" s="586"/>
      <c r="S52" s="586"/>
      <c r="T52" s="586"/>
      <c r="U52" s="589" t="s">
        <v>1249</v>
      </c>
      <c r="V52" s="590"/>
      <c r="W52" s="590"/>
      <c r="X52" s="590"/>
      <c r="Y52" s="590"/>
      <c r="Z52" s="590"/>
      <c r="AA52" s="590"/>
      <c r="AB52" s="590"/>
      <c r="AC52" s="591"/>
      <c r="AD52" s="593" t="s">
        <v>1127</v>
      </c>
      <c r="AE52" s="594"/>
      <c r="AF52" s="572"/>
      <c r="AG52" s="572"/>
      <c r="AH52" s="592" t="s">
        <v>1128</v>
      </c>
      <c r="AI52" s="592"/>
      <c r="AJ52" s="572"/>
      <c r="AK52" s="572"/>
      <c r="AL52" s="175" t="s">
        <v>1129</v>
      </c>
      <c r="AO52" s="49" t="str">
        <f>AD52&amp;AF52&amp;AH52&amp;AJ52&amp;AL52</f>
        <v>令和年月</v>
      </c>
    </row>
    <row r="53" spans="1:41" ht="18" customHeight="1" x14ac:dyDescent="0.15">
      <c r="A53" s="48"/>
      <c r="B53" s="582" t="s">
        <v>3</v>
      </c>
      <c r="C53" s="616" t="s">
        <v>12</v>
      </c>
      <c r="D53" s="617"/>
      <c r="E53" s="617"/>
      <c r="F53" s="617"/>
      <c r="G53" s="617"/>
      <c r="H53" s="617"/>
      <c r="I53" s="617"/>
      <c r="J53" s="617"/>
      <c r="K53" s="617"/>
      <c r="L53" s="617"/>
      <c r="M53" s="617"/>
      <c r="N53" s="617"/>
      <c r="O53" s="617"/>
      <c r="P53" s="617"/>
      <c r="Q53" s="617"/>
      <c r="R53" s="491"/>
      <c r="S53" s="491"/>
      <c r="T53" s="491"/>
      <c r="U53" s="176"/>
      <c r="V53" s="631" t="s">
        <v>15</v>
      </c>
      <c r="W53" s="537"/>
      <c r="X53" s="48"/>
      <c r="Y53" s="48"/>
      <c r="Z53" s="48"/>
      <c r="AA53" s="84"/>
      <c r="AB53" s="84"/>
      <c r="AC53" s="84"/>
      <c r="AD53" s="84"/>
      <c r="AE53" s="84"/>
      <c r="AF53" s="84"/>
      <c r="AG53" s="84"/>
      <c r="AH53" s="84"/>
      <c r="AI53" s="84"/>
      <c r="AJ53" s="84"/>
      <c r="AK53" s="84"/>
      <c r="AL53" s="85"/>
    </row>
    <row r="54" spans="1:41" ht="18" customHeight="1" x14ac:dyDescent="0.15">
      <c r="A54" s="48"/>
      <c r="B54" s="615"/>
      <c r="C54" s="547"/>
      <c r="D54" s="618"/>
      <c r="E54" s="618"/>
      <c r="F54" s="618"/>
      <c r="G54" s="618"/>
      <c r="H54" s="618"/>
      <c r="I54" s="618"/>
      <c r="J54" s="618"/>
      <c r="K54" s="618"/>
      <c r="L54" s="618"/>
      <c r="M54" s="618"/>
      <c r="N54" s="618"/>
      <c r="O54" s="618"/>
      <c r="P54" s="618"/>
      <c r="Q54" s="618"/>
      <c r="R54" s="619"/>
      <c r="S54" s="619"/>
      <c r="T54" s="619"/>
      <c r="U54" s="176"/>
      <c r="V54" s="531" t="s">
        <v>1139</v>
      </c>
      <c r="W54" s="532"/>
      <c r="X54" s="518"/>
      <c r="Y54" s="518"/>
      <c r="Z54" s="518"/>
      <c r="AA54" s="518"/>
      <c r="AB54" s="518"/>
      <c r="AC54" s="518"/>
      <c r="AD54" s="518"/>
      <c r="AE54" s="518"/>
      <c r="AF54" s="518"/>
      <c r="AG54" s="518"/>
      <c r="AH54" s="518"/>
      <c r="AI54" s="518"/>
      <c r="AJ54" s="518"/>
      <c r="AK54" s="518"/>
      <c r="AL54" s="89" t="s">
        <v>1134</v>
      </c>
    </row>
    <row r="55" spans="1:41" ht="18" customHeight="1" x14ac:dyDescent="0.15">
      <c r="A55" s="48"/>
      <c r="B55" s="615"/>
      <c r="C55" s="547"/>
      <c r="D55" s="618"/>
      <c r="E55" s="618"/>
      <c r="F55" s="618"/>
      <c r="G55" s="618"/>
      <c r="H55" s="618"/>
      <c r="I55" s="618"/>
      <c r="J55" s="618"/>
      <c r="K55" s="618"/>
      <c r="L55" s="618"/>
      <c r="M55" s="618"/>
      <c r="N55" s="618"/>
      <c r="O55" s="618"/>
      <c r="P55" s="618"/>
      <c r="Q55" s="618"/>
      <c r="R55" s="619"/>
      <c r="S55" s="619"/>
      <c r="T55" s="619"/>
      <c r="U55" s="176"/>
      <c r="V55" s="531" t="s">
        <v>1140</v>
      </c>
      <c r="W55" s="532"/>
      <c r="X55" s="518"/>
      <c r="Y55" s="518"/>
      <c r="Z55" s="518"/>
      <c r="AA55" s="518"/>
      <c r="AB55" s="518"/>
      <c r="AC55" s="518"/>
      <c r="AD55" s="518"/>
      <c r="AE55" s="518"/>
      <c r="AF55" s="518"/>
      <c r="AG55" s="518"/>
      <c r="AH55" s="518"/>
      <c r="AI55" s="518"/>
      <c r="AJ55" s="518"/>
      <c r="AK55" s="518"/>
      <c r="AL55" s="90" t="s">
        <v>1134</v>
      </c>
    </row>
    <row r="56" spans="1:41" ht="18" customHeight="1" x14ac:dyDescent="0.15">
      <c r="A56" s="48"/>
      <c r="B56" s="583"/>
      <c r="C56" s="620"/>
      <c r="D56" s="621"/>
      <c r="E56" s="621"/>
      <c r="F56" s="621"/>
      <c r="G56" s="621"/>
      <c r="H56" s="621"/>
      <c r="I56" s="621"/>
      <c r="J56" s="621"/>
      <c r="K56" s="621"/>
      <c r="L56" s="621"/>
      <c r="M56" s="621"/>
      <c r="N56" s="621"/>
      <c r="O56" s="621"/>
      <c r="P56" s="621"/>
      <c r="Q56" s="621"/>
      <c r="R56" s="586"/>
      <c r="S56" s="586"/>
      <c r="T56" s="586"/>
      <c r="U56" s="176"/>
      <c r="V56" s="641" t="s">
        <v>1133</v>
      </c>
      <c r="W56" s="642"/>
      <c r="X56" s="518"/>
      <c r="Y56" s="518"/>
      <c r="Z56" s="518"/>
      <c r="AA56" s="518"/>
      <c r="AB56" s="518"/>
      <c r="AC56" s="518"/>
      <c r="AD56" s="518"/>
      <c r="AE56" s="518"/>
      <c r="AF56" s="518"/>
      <c r="AG56" s="518"/>
      <c r="AH56" s="518"/>
      <c r="AI56" s="518"/>
      <c r="AJ56" s="518"/>
      <c r="AK56" s="518"/>
      <c r="AL56" s="93" t="s">
        <v>1134</v>
      </c>
    </row>
    <row r="57" spans="1:41" ht="18" customHeight="1" x14ac:dyDescent="0.15">
      <c r="A57" s="48"/>
      <c r="B57" s="582" t="s">
        <v>10</v>
      </c>
      <c r="C57" s="623" t="s">
        <v>65</v>
      </c>
      <c r="D57" s="624"/>
      <c r="E57" s="624"/>
      <c r="F57" s="624"/>
      <c r="G57" s="624"/>
      <c r="H57" s="624"/>
      <c r="I57" s="624"/>
      <c r="J57" s="624"/>
      <c r="K57" s="624"/>
      <c r="L57" s="624"/>
      <c r="M57" s="624"/>
      <c r="N57" s="624"/>
      <c r="O57" s="624"/>
      <c r="P57" s="624"/>
      <c r="Q57" s="624"/>
      <c r="R57" s="491"/>
      <c r="S57" s="491"/>
      <c r="T57" s="491"/>
      <c r="U57" s="632"/>
      <c r="V57" s="633"/>
      <c r="W57" s="633"/>
      <c r="X57" s="633"/>
      <c r="Y57" s="633"/>
      <c r="Z57" s="633"/>
      <c r="AA57" s="633"/>
      <c r="AB57" s="633"/>
      <c r="AC57" s="633"/>
      <c r="AD57" s="633"/>
      <c r="AE57" s="633"/>
      <c r="AF57" s="633"/>
      <c r="AG57" s="633"/>
      <c r="AH57" s="633"/>
      <c r="AI57" s="633"/>
      <c r="AJ57" s="633"/>
      <c r="AK57" s="633"/>
      <c r="AL57" s="634"/>
    </row>
    <row r="58" spans="1:41" ht="18" customHeight="1" x14ac:dyDescent="0.15">
      <c r="A58" s="48"/>
      <c r="B58" s="615"/>
      <c r="C58" s="625"/>
      <c r="D58" s="626"/>
      <c r="E58" s="626"/>
      <c r="F58" s="626"/>
      <c r="G58" s="626"/>
      <c r="H58" s="626"/>
      <c r="I58" s="626"/>
      <c r="J58" s="626"/>
      <c r="K58" s="626"/>
      <c r="L58" s="626"/>
      <c r="M58" s="626"/>
      <c r="N58" s="626"/>
      <c r="O58" s="626"/>
      <c r="P58" s="626"/>
      <c r="Q58" s="626"/>
      <c r="R58" s="619"/>
      <c r="S58" s="619"/>
      <c r="T58" s="619"/>
      <c r="U58" s="635"/>
      <c r="V58" s="636"/>
      <c r="W58" s="636"/>
      <c r="X58" s="636"/>
      <c r="Y58" s="636"/>
      <c r="Z58" s="636"/>
      <c r="AA58" s="636"/>
      <c r="AB58" s="636"/>
      <c r="AC58" s="636"/>
      <c r="AD58" s="636"/>
      <c r="AE58" s="636"/>
      <c r="AF58" s="636"/>
      <c r="AG58" s="636"/>
      <c r="AH58" s="636"/>
      <c r="AI58" s="636"/>
      <c r="AJ58" s="636"/>
      <c r="AK58" s="636"/>
      <c r="AL58" s="637"/>
    </row>
    <row r="59" spans="1:41" ht="18" customHeight="1" thickBot="1" x14ac:dyDescent="0.2">
      <c r="A59" s="48"/>
      <c r="B59" s="622"/>
      <c r="C59" s="627"/>
      <c r="D59" s="628"/>
      <c r="E59" s="628"/>
      <c r="F59" s="628"/>
      <c r="G59" s="628"/>
      <c r="H59" s="628"/>
      <c r="I59" s="628"/>
      <c r="J59" s="628"/>
      <c r="K59" s="628"/>
      <c r="L59" s="628"/>
      <c r="M59" s="628"/>
      <c r="N59" s="628"/>
      <c r="O59" s="628"/>
      <c r="P59" s="628"/>
      <c r="Q59" s="628"/>
      <c r="R59" s="629"/>
      <c r="S59" s="629"/>
      <c r="T59" s="629"/>
      <c r="U59" s="638"/>
      <c r="V59" s="639"/>
      <c r="W59" s="639"/>
      <c r="X59" s="639"/>
      <c r="Y59" s="639"/>
      <c r="Z59" s="639"/>
      <c r="AA59" s="639"/>
      <c r="AB59" s="639"/>
      <c r="AC59" s="639"/>
      <c r="AD59" s="639"/>
      <c r="AE59" s="639"/>
      <c r="AF59" s="639"/>
      <c r="AG59" s="639"/>
      <c r="AH59" s="639"/>
      <c r="AI59" s="639"/>
      <c r="AJ59" s="639"/>
      <c r="AK59" s="639"/>
      <c r="AL59" s="640"/>
    </row>
    <row r="60" spans="1:41" ht="18" customHeight="1" x14ac:dyDescent="0.15">
      <c r="A60" s="48"/>
      <c r="B60" s="48"/>
      <c r="C60" s="219"/>
      <c r="D60" s="220"/>
      <c r="E60" s="220"/>
      <c r="F60" s="220"/>
      <c r="G60" s="220"/>
      <c r="H60" s="220"/>
      <c r="I60" s="220"/>
      <c r="J60" s="220"/>
      <c r="K60" s="220"/>
      <c r="L60" s="220"/>
      <c r="M60" s="220"/>
      <c r="N60" s="220"/>
      <c r="O60" s="220"/>
      <c r="P60" s="220"/>
      <c r="Q60" s="220"/>
      <c r="R60" s="220"/>
      <c r="S60" s="220"/>
      <c r="T60" s="220"/>
      <c r="U60" s="109"/>
      <c r="V60" s="109"/>
      <c r="W60" s="109"/>
      <c r="X60" s="109"/>
      <c r="Y60" s="109"/>
      <c r="Z60" s="109"/>
      <c r="AA60" s="109"/>
      <c r="AB60" s="109"/>
      <c r="AC60" s="109"/>
      <c r="AD60" s="109"/>
      <c r="AE60" s="109"/>
      <c r="AF60" s="109"/>
      <c r="AG60" s="109"/>
      <c r="AH60" s="109"/>
      <c r="AI60" s="109"/>
      <c r="AJ60" s="109"/>
      <c r="AK60" s="109"/>
      <c r="AL60" s="109"/>
    </row>
    <row r="61" spans="1:41" s="262" customFormat="1" ht="18" customHeight="1" x14ac:dyDescent="0.15">
      <c r="A61" s="269"/>
      <c r="B61" s="290" t="s">
        <v>1271</v>
      </c>
      <c r="C61" s="291"/>
      <c r="D61" s="291"/>
      <c r="E61" s="291"/>
      <c r="F61" s="291"/>
      <c r="G61" s="291"/>
      <c r="H61" s="291"/>
      <c r="I61" s="291"/>
      <c r="J61" s="291"/>
      <c r="K61" s="291"/>
      <c r="L61" s="291"/>
      <c r="M61" s="291"/>
      <c r="N61" s="291"/>
      <c r="O61" s="291"/>
      <c r="P61" s="291"/>
      <c r="Q61" s="291"/>
      <c r="R61" s="291"/>
      <c r="S61" s="291"/>
      <c r="T61" s="291"/>
      <c r="U61" s="292"/>
      <c r="V61" s="292"/>
      <c r="W61" s="292"/>
      <c r="X61" s="292"/>
      <c r="Y61" s="292"/>
      <c r="Z61" s="292"/>
      <c r="AA61" s="292"/>
      <c r="AB61" s="292"/>
      <c r="AC61" s="292"/>
      <c r="AD61" s="292"/>
      <c r="AE61" s="292"/>
      <c r="AF61" s="292"/>
      <c r="AG61" s="292"/>
      <c r="AH61" s="292"/>
      <c r="AI61" s="292"/>
      <c r="AJ61" s="472" t="str">
        <f>IF(U64&gt;=U63,IF(U66&gt;=U65,"OK","要確認"),"要確認")</f>
        <v>OK</v>
      </c>
      <c r="AK61" s="472"/>
      <c r="AL61" s="472"/>
      <c r="AM61" s="269"/>
    </row>
    <row r="62" spans="1:41" s="269" customFormat="1" ht="18" customHeight="1" thickBot="1" x14ac:dyDescent="0.2">
      <c r="B62" s="293" t="s">
        <v>1272</v>
      </c>
      <c r="C62" s="291"/>
      <c r="D62" s="291"/>
      <c r="E62" s="291"/>
      <c r="F62" s="291"/>
      <c r="G62" s="291"/>
      <c r="H62" s="291"/>
      <c r="I62" s="291"/>
      <c r="J62" s="291"/>
      <c r="K62" s="291"/>
      <c r="L62" s="291"/>
      <c r="M62" s="291"/>
      <c r="N62" s="291"/>
      <c r="O62" s="291"/>
      <c r="P62" s="291"/>
      <c r="Q62" s="291"/>
      <c r="R62" s="291"/>
      <c r="S62" s="291"/>
      <c r="T62" s="291"/>
      <c r="U62" s="292"/>
      <c r="V62" s="292"/>
      <c r="W62" s="292"/>
      <c r="X62" s="292"/>
      <c r="Y62" s="292"/>
      <c r="Z62" s="292"/>
      <c r="AA62" s="292"/>
      <c r="AB62" s="292"/>
      <c r="AC62" s="292"/>
      <c r="AD62" s="292"/>
      <c r="AE62" s="292"/>
      <c r="AF62" s="292"/>
      <c r="AG62" s="292"/>
      <c r="AH62" s="292"/>
      <c r="AI62" s="292"/>
    </row>
    <row r="63" spans="1:41" s="269" customFormat="1" ht="18" customHeight="1" x14ac:dyDescent="0.15">
      <c r="A63" s="262"/>
      <c r="B63" s="294" t="s">
        <v>1273</v>
      </c>
      <c r="C63" s="473" t="s">
        <v>1284</v>
      </c>
      <c r="D63" s="474"/>
      <c r="E63" s="474"/>
      <c r="F63" s="474"/>
      <c r="G63" s="474"/>
      <c r="H63" s="474"/>
      <c r="I63" s="474"/>
      <c r="J63" s="474"/>
      <c r="K63" s="474"/>
      <c r="L63" s="474"/>
      <c r="M63" s="474"/>
      <c r="N63" s="474"/>
      <c r="O63" s="474"/>
      <c r="P63" s="295"/>
      <c r="Q63" s="295"/>
      <c r="R63" s="295"/>
      <c r="S63" s="295"/>
      <c r="T63" s="296"/>
      <c r="U63" s="462">
        <f>U25</f>
        <v>4235000</v>
      </c>
      <c r="V63" s="463"/>
      <c r="W63" s="463"/>
      <c r="X63" s="463"/>
      <c r="Y63" s="463"/>
      <c r="Z63" s="463"/>
      <c r="AA63" s="463"/>
      <c r="AB63" s="463"/>
      <c r="AC63" s="463"/>
      <c r="AD63" s="463"/>
      <c r="AE63" s="463"/>
      <c r="AF63" s="463"/>
      <c r="AG63" s="463"/>
      <c r="AH63" s="463"/>
      <c r="AI63" s="463"/>
      <c r="AJ63" s="463"/>
      <c r="AK63" s="463"/>
      <c r="AL63" s="297" t="s">
        <v>4</v>
      </c>
      <c r="AM63" s="262"/>
    </row>
    <row r="64" spans="1:41" s="269" customFormat="1" ht="18" customHeight="1" thickBot="1" x14ac:dyDescent="0.2">
      <c r="A64" s="262"/>
      <c r="B64" s="298" t="s">
        <v>1274</v>
      </c>
      <c r="C64" s="475" t="s">
        <v>1285</v>
      </c>
      <c r="D64" s="476"/>
      <c r="E64" s="476"/>
      <c r="F64" s="476"/>
      <c r="G64" s="476"/>
      <c r="H64" s="476"/>
      <c r="I64" s="476"/>
      <c r="J64" s="476"/>
      <c r="K64" s="476"/>
      <c r="L64" s="476"/>
      <c r="M64" s="476"/>
      <c r="N64" s="476"/>
      <c r="O64" s="476"/>
      <c r="P64" s="299"/>
      <c r="Q64" s="299"/>
      <c r="R64" s="299"/>
      <c r="S64" s="299"/>
      <c r="T64" s="300"/>
      <c r="U64" s="467">
        <f>U30</f>
        <v>4678000</v>
      </c>
      <c r="V64" s="468"/>
      <c r="W64" s="468"/>
      <c r="X64" s="468"/>
      <c r="Y64" s="468"/>
      <c r="Z64" s="468"/>
      <c r="AA64" s="468"/>
      <c r="AB64" s="468"/>
      <c r="AC64" s="468"/>
      <c r="AD64" s="468"/>
      <c r="AE64" s="468"/>
      <c r="AF64" s="468"/>
      <c r="AG64" s="468"/>
      <c r="AH64" s="468"/>
      <c r="AI64" s="468"/>
      <c r="AJ64" s="468"/>
      <c r="AK64" s="468"/>
      <c r="AL64" s="288" t="s">
        <v>4</v>
      </c>
      <c r="AM64" s="262"/>
    </row>
    <row r="65" spans="1:39" s="269" customFormat="1" ht="15" customHeight="1" x14ac:dyDescent="0.15">
      <c r="A65" s="262"/>
      <c r="B65" s="294" t="s">
        <v>1275</v>
      </c>
      <c r="C65" s="459" t="s">
        <v>1286</v>
      </c>
      <c r="D65" s="460"/>
      <c r="E65" s="460"/>
      <c r="F65" s="460"/>
      <c r="G65" s="460"/>
      <c r="H65" s="460"/>
      <c r="I65" s="460"/>
      <c r="J65" s="460"/>
      <c r="K65" s="460"/>
      <c r="L65" s="460"/>
      <c r="M65" s="460"/>
      <c r="N65" s="460"/>
      <c r="O65" s="460"/>
      <c r="P65" s="460"/>
      <c r="Q65" s="460"/>
      <c r="R65" s="460"/>
      <c r="S65" s="460"/>
      <c r="T65" s="461"/>
      <c r="U65" s="462">
        <f>U24</f>
        <v>1200000</v>
      </c>
      <c r="V65" s="463"/>
      <c r="W65" s="463"/>
      <c r="X65" s="463"/>
      <c r="Y65" s="463"/>
      <c r="Z65" s="463"/>
      <c r="AA65" s="463"/>
      <c r="AB65" s="463"/>
      <c r="AC65" s="463"/>
      <c r="AD65" s="463"/>
      <c r="AE65" s="463"/>
      <c r="AF65" s="463"/>
      <c r="AG65" s="463"/>
      <c r="AH65" s="463"/>
      <c r="AI65" s="463"/>
      <c r="AJ65" s="463"/>
      <c r="AK65" s="463"/>
      <c r="AL65" s="297" t="s">
        <v>4</v>
      </c>
      <c r="AM65" s="262"/>
    </row>
    <row r="66" spans="1:39" s="262" customFormat="1" ht="63.75" customHeight="1" thickBot="1" x14ac:dyDescent="0.2">
      <c r="B66" s="298" t="s">
        <v>1276</v>
      </c>
      <c r="C66" s="643" t="s">
        <v>1277</v>
      </c>
      <c r="D66" s="644"/>
      <c r="E66" s="644"/>
      <c r="F66" s="644"/>
      <c r="G66" s="644"/>
      <c r="H66" s="644"/>
      <c r="I66" s="644"/>
      <c r="J66" s="644"/>
      <c r="K66" s="644"/>
      <c r="L66" s="644"/>
      <c r="M66" s="644"/>
      <c r="N66" s="644"/>
      <c r="O66" s="644"/>
      <c r="P66" s="644"/>
      <c r="Q66" s="644"/>
      <c r="R66" s="644"/>
      <c r="S66" s="644"/>
      <c r="T66" s="645"/>
      <c r="U66" s="467">
        <f>'【様式10別添１】賃金改善明細書（職員別）'!I60+'【様式10別添１】賃金改善明細書（職員別）'!L60</f>
        <v>1712050</v>
      </c>
      <c r="V66" s="468"/>
      <c r="W66" s="468"/>
      <c r="X66" s="468"/>
      <c r="Y66" s="468"/>
      <c r="Z66" s="468"/>
      <c r="AA66" s="468"/>
      <c r="AB66" s="468"/>
      <c r="AC66" s="468"/>
      <c r="AD66" s="468"/>
      <c r="AE66" s="468"/>
      <c r="AF66" s="468"/>
      <c r="AG66" s="468"/>
      <c r="AH66" s="468"/>
      <c r="AI66" s="468"/>
      <c r="AJ66" s="468"/>
      <c r="AK66" s="468"/>
      <c r="AL66" s="288" t="s">
        <v>4</v>
      </c>
    </row>
    <row r="67" spans="1:39" s="262" customFormat="1" ht="14.25" x14ac:dyDescent="0.15">
      <c r="A67" s="269"/>
      <c r="B67" s="290"/>
      <c r="C67" s="291"/>
      <c r="D67" s="291"/>
      <c r="E67" s="291"/>
      <c r="F67" s="291"/>
      <c r="G67" s="291"/>
      <c r="H67" s="291"/>
      <c r="I67" s="291"/>
      <c r="J67" s="291"/>
      <c r="K67" s="291"/>
      <c r="L67" s="291"/>
      <c r="M67" s="291"/>
      <c r="N67" s="291"/>
      <c r="O67" s="291"/>
      <c r="P67" s="291"/>
      <c r="Q67" s="291"/>
      <c r="R67" s="291"/>
      <c r="S67" s="291"/>
      <c r="T67" s="291"/>
      <c r="U67" s="292"/>
      <c r="V67" s="292"/>
      <c r="W67" s="292"/>
      <c r="X67" s="292"/>
      <c r="Y67" s="292"/>
      <c r="Z67" s="292"/>
      <c r="AA67" s="292"/>
      <c r="AB67" s="292"/>
      <c r="AC67" s="292"/>
      <c r="AD67" s="292"/>
      <c r="AE67" s="292"/>
      <c r="AF67" s="292"/>
      <c r="AG67" s="292"/>
      <c r="AH67" s="292"/>
      <c r="AI67" s="292"/>
      <c r="AJ67" s="472" t="str">
        <f>IF(U70&gt;=U69,IF(U72&gt;=U71,"OK","要確認"),"要確認")</f>
        <v>OK</v>
      </c>
      <c r="AK67" s="472"/>
      <c r="AL67" s="472"/>
      <c r="AM67" s="269"/>
    </row>
    <row r="68" spans="1:39" s="262" customFormat="1" ht="15" thickBot="1" x14ac:dyDescent="0.2">
      <c r="A68" s="269"/>
      <c r="B68" s="293" t="s">
        <v>1278</v>
      </c>
      <c r="C68" s="291"/>
      <c r="D68" s="291"/>
      <c r="E68" s="291"/>
      <c r="F68" s="291"/>
      <c r="G68" s="291"/>
      <c r="H68" s="291"/>
      <c r="I68" s="291"/>
      <c r="J68" s="291"/>
      <c r="K68" s="291"/>
      <c r="L68" s="291"/>
      <c r="M68" s="291"/>
      <c r="N68" s="291"/>
      <c r="O68" s="291"/>
      <c r="P68" s="291"/>
      <c r="Q68" s="291"/>
      <c r="R68" s="291"/>
      <c r="S68" s="291"/>
      <c r="T68" s="291"/>
      <c r="U68" s="292"/>
      <c r="V68" s="292"/>
      <c r="W68" s="292"/>
      <c r="X68" s="292"/>
      <c r="Y68" s="292"/>
      <c r="Z68" s="292"/>
      <c r="AA68" s="292"/>
      <c r="AB68" s="292"/>
      <c r="AC68" s="292"/>
      <c r="AD68" s="292"/>
      <c r="AE68" s="292"/>
      <c r="AF68" s="292"/>
      <c r="AG68" s="292"/>
      <c r="AH68" s="292"/>
      <c r="AI68" s="292"/>
      <c r="AM68" s="269"/>
    </row>
    <row r="69" spans="1:39" s="262" customFormat="1" ht="39.6" customHeight="1" x14ac:dyDescent="0.15">
      <c r="B69" s="294" t="s">
        <v>1279</v>
      </c>
      <c r="C69" s="459" t="s">
        <v>1288</v>
      </c>
      <c r="D69" s="460"/>
      <c r="E69" s="460"/>
      <c r="F69" s="460"/>
      <c r="G69" s="460"/>
      <c r="H69" s="460"/>
      <c r="I69" s="460"/>
      <c r="J69" s="460"/>
      <c r="K69" s="460"/>
      <c r="L69" s="460"/>
      <c r="M69" s="460"/>
      <c r="N69" s="460"/>
      <c r="O69" s="460"/>
      <c r="P69" s="460"/>
      <c r="Q69" s="460"/>
      <c r="R69" s="460"/>
      <c r="S69" s="460"/>
      <c r="T69" s="461"/>
      <c r="U69" s="462">
        <f>U35-U42+U44</f>
        <v>71050000</v>
      </c>
      <c r="V69" s="463"/>
      <c r="W69" s="463"/>
      <c r="X69" s="463"/>
      <c r="Y69" s="463"/>
      <c r="Z69" s="463"/>
      <c r="AA69" s="463"/>
      <c r="AB69" s="463"/>
      <c r="AC69" s="463"/>
      <c r="AD69" s="463"/>
      <c r="AE69" s="463"/>
      <c r="AF69" s="463"/>
      <c r="AG69" s="463"/>
      <c r="AH69" s="463"/>
      <c r="AI69" s="463"/>
      <c r="AJ69" s="463"/>
      <c r="AK69" s="463"/>
      <c r="AL69" s="297" t="s">
        <v>4</v>
      </c>
    </row>
    <row r="70" spans="1:39" s="269" customFormat="1" ht="18.75" customHeight="1" thickBot="1" x14ac:dyDescent="0.2">
      <c r="A70" s="262"/>
      <c r="B70" s="298" t="s">
        <v>1274</v>
      </c>
      <c r="C70" s="464" t="s">
        <v>1287</v>
      </c>
      <c r="D70" s="465"/>
      <c r="E70" s="465"/>
      <c r="F70" s="465"/>
      <c r="G70" s="465"/>
      <c r="H70" s="465"/>
      <c r="I70" s="465"/>
      <c r="J70" s="465"/>
      <c r="K70" s="465"/>
      <c r="L70" s="465"/>
      <c r="M70" s="465"/>
      <c r="N70" s="465"/>
      <c r="O70" s="465"/>
      <c r="P70" s="465"/>
      <c r="Q70" s="465"/>
      <c r="R70" s="465"/>
      <c r="S70" s="465"/>
      <c r="T70" s="466"/>
      <c r="U70" s="467">
        <f>U32-U33-U34</f>
        <v>75620000</v>
      </c>
      <c r="V70" s="468"/>
      <c r="W70" s="468"/>
      <c r="X70" s="468"/>
      <c r="Y70" s="468"/>
      <c r="Z70" s="468"/>
      <c r="AA70" s="468"/>
      <c r="AB70" s="468"/>
      <c r="AC70" s="468"/>
      <c r="AD70" s="468"/>
      <c r="AE70" s="468"/>
      <c r="AF70" s="468"/>
      <c r="AG70" s="468"/>
      <c r="AH70" s="468"/>
      <c r="AI70" s="468"/>
      <c r="AJ70" s="468"/>
      <c r="AK70" s="468"/>
      <c r="AL70" s="288" t="s">
        <v>4</v>
      </c>
      <c r="AM70" s="262"/>
    </row>
    <row r="71" spans="1:39" s="269" customFormat="1" ht="15" customHeight="1" x14ac:dyDescent="0.15">
      <c r="A71" s="262"/>
      <c r="B71" s="294" t="s">
        <v>1275</v>
      </c>
      <c r="C71" s="459" t="s">
        <v>1286</v>
      </c>
      <c r="D71" s="460"/>
      <c r="E71" s="460"/>
      <c r="F71" s="460"/>
      <c r="G71" s="460"/>
      <c r="H71" s="460"/>
      <c r="I71" s="460"/>
      <c r="J71" s="460"/>
      <c r="K71" s="460"/>
      <c r="L71" s="460"/>
      <c r="M71" s="460"/>
      <c r="N71" s="460"/>
      <c r="O71" s="460"/>
      <c r="P71" s="460"/>
      <c r="Q71" s="460"/>
      <c r="R71" s="460"/>
      <c r="S71" s="460"/>
      <c r="T71" s="461"/>
      <c r="U71" s="462">
        <f>U24</f>
        <v>1200000</v>
      </c>
      <c r="V71" s="463"/>
      <c r="W71" s="463"/>
      <c r="X71" s="463"/>
      <c r="Y71" s="463"/>
      <c r="Z71" s="463"/>
      <c r="AA71" s="463"/>
      <c r="AB71" s="463"/>
      <c r="AC71" s="463"/>
      <c r="AD71" s="463"/>
      <c r="AE71" s="463"/>
      <c r="AF71" s="463"/>
      <c r="AG71" s="463"/>
      <c r="AH71" s="463"/>
      <c r="AI71" s="463"/>
      <c r="AJ71" s="463"/>
      <c r="AK71" s="463"/>
      <c r="AL71" s="297" t="s">
        <v>4</v>
      </c>
      <c r="AM71" s="262"/>
    </row>
    <row r="72" spans="1:39" s="262" customFormat="1" ht="44.25" customHeight="1" thickBot="1" x14ac:dyDescent="0.2">
      <c r="B72" s="298" t="s">
        <v>1276</v>
      </c>
      <c r="C72" s="643" t="s">
        <v>1280</v>
      </c>
      <c r="D72" s="644"/>
      <c r="E72" s="644"/>
      <c r="F72" s="644"/>
      <c r="G72" s="644"/>
      <c r="H72" s="644"/>
      <c r="I72" s="644"/>
      <c r="J72" s="644"/>
      <c r="K72" s="644"/>
      <c r="L72" s="644"/>
      <c r="M72" s="644"/>
      <c r="N72" s="644"/>
      <c r="O72" s="644"/>
      <c r="P72" s="644"/>
      <c r="Q72" s="644"/>
      <c r="R72" s="644"/>
      <c r="S72" s="644"/>
      <c r="T72" s="645"/>
      <c r="U72" s="467">
        <f>'【様式10別添１】賃金改善明細書（職員別）'!I60+'【様式10別添１】賃金改善明細書（職員別）'!L60</f>
        <v>1712050</v>
      </c>
      <c r="V72" s="468"/>
      <c r="W72" s="468"/>
      <c r="X72" s="468"/>
      <c r="Y72" s="468"/>
      <c r="Z72" s="468"/>
      <c r="AA72" s="468"/>
      <c r="AB72" s="468"/>
      <c r="AC72" s="468"/>
      <c r="AD72" s="468"/>
      <c r="AE72" s="468"/>
      <c r="AF72" s="468"/>
      <c r="AG72" s="468"/>
      <c r="AH72" s="468"/>
      <c r="AI72" s="468"/>
      <c r="AJ72" s="468"/>
      <c r="AK72" s="468"/>
      <c r="AL72" s="288" t="s">
        <v>4</v>
      </c>
    </row>
    <row r="73" spans="1:39" s="262" customFormat="1" ht="11.25" customHeight="1" x14ac:dyDescent="0.15"/>
    <row r="74" spans="1:39" s="262" customFormat="1" ht="60.75" customHeight="1" x14ac:dyDescent="0.15">
      <c r="A74" s="1"/>
      <c r="B74" s="301" t="s">
        <v>1281</v>
      </c>
      <c r="C74" s="646" t="s">
        <v>1282</v>
      </c>
      <c r="D74" s="646"/>
      <c r="E74" s="646"/>
      <c r="F74" s="646"/>
      <c r="G74" s="646"/>
      <c r="H74" s="646"/>
      <c r="I74" s="646"/>
      <c r="J74" s="646"/>
      <c r="K74" s="646"/>
      <c r="L74" s="646"/>
      <c r="M74" s="646"/>
      <c r="N74" s="646"/>
      <c r="O74" s="646"/>
      <c r="P74" s="646"/>
      <c r="Q74" s="646"/>
      <c r="R74" s="646"/>
      <c r="S74" s="646"/>
      <c r="T74" s="646"/>
      <c r="U74" s="646"/>
      <c r="V74" s="646"/>
      <c r="W74" s="646"/>
      <c r="X74" s="646"/>
      <c r="Y74" s="646"/>
      <c r="Z74" s="646"/>
      <c r="AA74" s="646"/>
      <c r="AB74" s="646"/>
      <c r="AC74" s="646"/>
      <c r="AD74" s="646"/>
      <c r="AE74" s="646"/>
      <c r="AF74" s="646"/>
      <c r="AG74" s="646"/>
      <c r="AH74" s="646"/>
      <c r="AI74" s="646"/>
      <c r="AJ74" s="646"/>
      <c r="AK74" s="646"/>
      <c r="AL74" s="646"/>
      <c r="AM74" s="1"/>
    </row>
    <row r="75" spans="1:39" ht="18" customHeight="1" x14ac:dyDescent="0.15">
      <c r="A75" s="48"/>
      <c r="B75" s="48"/>
      <c r="C75" s="222"/>
      <c r="D75" s="220"/>
      <c r="E75" s="220"/>
      <c r="F75" s="220"/>
      <c r="G75" s="220"/>
      <c r="H75" s="220"/>
      <c r="I75" s="220"/>
      <c r="J75" s="220"/>
      <c r="K75" s="220"/>
      <c r="L75" s="220"/>
      <c r="M75" s="220"/>
      <c r="N75" s="220"/>
      <c r="O75" s="220"/>
      <c r="P75" s="220"/>
      <c r="Q75" s="220"/>
      <c r="R75" s="220"/>
      <c r="S75" s="220"/>
      <c r="T75" s="220"/>
      <c r="U75" s="109"/>
      <c r="V75" s="109"/>
      <c r="W75" s="109"/>
      <c r="X75" s="109"/>
      <c r="Y75" s="109"/>
      <c r="Z75" s="109"/>
      <c r="AA75" s="109"/>
      <c r="AB75" s="109"/>
      <c r="AC75" s="109"/>
      <c r="AD75" s="109"/>
      <c r="AE75" s="109"/>
      <c r="AF75" s="109"/>
      <c r="AG75" s="109"/>
      <c r="AH75" s="109"/>
      <c r="AI75" s="109"/>
      <c r="AJ75" s="109"/>
      <c r="AK75" s="109"/>
      <c r="AL75" s="109"/>
    </row>
    <row r="76" spans="1:39" ht="18" customHeight="1" x14ac:dyDescent="0.15">
      <c r="A76" s="48"/>
      <c r="B76" s="48" t="s">
        <v>45</v>
      </c>
      <c r="C76" s="48"/>
      <c r="D76" s="48"/>
      <c r="E76" s="48"/>
      <c r="F76" s="48"/>
      <c r="G76" s="48"/>
      <c r="H76" s="48"/>
      <c r="I76" s="48"/>
      <c r="J76" s="48"/>
      <c r="K76" s="48"/>
      <c r="L76" s="48"/>
      <c r="M76" s="48"/>
      <c r="N76" s="48"/>
      <c r="O76" s="48"/>
      <c r="P76" s="48"/>
      <c r="Q76" s="48"/>
      <c r="R76" s="48"/>
      <c r="S76" s="48"/>
      <c r="T76" s="48"/>
      <c r="U76" s="48"/>
      <c r="V76" s="48"/>
      <c r="W76" s="48"/>
      <c r="X76" s="48"/>
      <c r="Y76" s="48"/>
      <c r="Z76" s="48"/>
      <c r="AA76" s="48"/>
      <c r="AB76" s="48"/>
      <c r="AC76" s="48"/>
      <c r="AD76" s="48"/>
      <c r="AE76" s="48"/>
      <c r="AF76" s="48"/>
      <c r="AG76" s="48"/>
      <c r="AH76" s="48"/>
      <c r="AI76" s="48"/>
      <c r="AJ76" s="48"/>
      <c r="AK76" s="48"/>
      <c r="AL76" s="48"/>
    </row>
    <row r="77" spans="1:39" ht="18" customHeight="1" x14ac:dyDescent="0.15">
      <c r="A77" s="48"/>
      <c r="B77" s="48"/>
      <c r="C77" s="48"/>
      <c r="D77" s="48"/>
      <c r="E77" s="48"/>
      <c r="F77" s="48"/>
      <c r="G77" s="48"/>
      <c r="H77" s="48"/>
      <c r="I77" s="48"/>
      <c r="J77" s="48"/>
      <c r="K77" s="48"/>
      <c r="L77" s="48"/>
      <c r="M77" s="48"/>
      <c r="N77" s="48"/>
      <c r="O77" s="48"/>
      <c r="P77" s="48"/>
      <c r="Q77" s="48"/>
      <c r="R77" s="48"/>
      <c r="S77" s="48"/>
      <c r="T77" s="48"/>
      <c r="U77" s="48"/>
      <c r="V77" s="48"/>
      <c r="W77" s="48"/>
      <c r="X77" s="48"/>
      <c r="Y77" s="48"/>
      <c r="Z77" s="48"/>
      <c r="AA77" s="48"/>
      <c r="AB77" s="48"/>
      <c r="AC77" s="48"/>
      <c r="AD77" s="48"/>
      <c r="AE77" s="48"/>
      <c r="AF77" s="48"/>
      <c r="AG77" s="48"/>
      <c r="AH77" s="48"/>
      <c r="AI77" s="48"/>
      <c r="AJ77" s="48"/>
      <c r="AK77" s="48"/>
      <c r="AL77" s="48"/>
    </row>
    <row r="78" spans="1:39" ht="18" customHeight="1" x14ac:dyDescent="0.15">
      <c r="A78" s="48"/>
      <c r="B78" s="48"/>
      <c r="C78" s="48"/>
      <c r="D78" s="48"/>
      <c r="E78" s="48"/>
      <c r="F78" s="48"/>
      <c r="G78" s="48"/>
      <c r="H78" s="48"/>
      <c r="I78" s="48"/>
      <c r="J78" s="48"/>
      <c r="K78" s="48"/>
      <c r="L78" s="48"/>
      <c r="M78" s="48"/>
      <c r="N78" s="48"/>
      <c r="O78" s="48"/>
      <c r="P78" s="48"/>
      <c r="Q78" s="48"/>
      <c r="R78" s="48"/>
      <c r="S78" s="48"/>
      <c r="T78" s="48" t="s">
        <v>1093</v>
      </c>
      <c r="U78" s="122"/>
      <c r="V78" s="123">
        <v>6</v>
      </c>
      <c r="W78" s="124" t="s">
        <v>1092</v>
      </c>
      <c r="X78" s="630">
        <v>3</v>
      </c>
      <c r="Y78" s="630"/>
      <c r="Z78" s="124" t="s">
        <v>46</v>
      </c>
      <c r="AA78" s="630">
        <v>31</v>
      </c>
      <c r="AB78" s="630"/>
      <c r="AC78" s="48" t="s">
        <v>47</v>
      </c>
      <c r="AD78" s="48"/>
      <c r="AE78" s="48"/>
      <c r="AF78" s="48"/>
      <c r="AG78" s="48"/>
      <c r="AH78" s="48"/>
      <c r="AI78" s="48"/>
      <c r="AJ78" s="48"/>
      <c r="AK78" s="48"/>
      <c r="AL78" s="48"/>
    </row>
    <row r="79" spans="1:39" ht="18" customHeight="1" x14ac:dyDescent="0.15">
      <c r="A79" s="48"/>
      <c r="B79" s="48"/>
      <c r="C79" s="48"/>
      <c r="D79" s="48"/>
      <c r="E79" s="48"/>
      <c r="F79" s="48"/>
      <c r="G79" s="48"/>
      <c r="H79" s="48"/>
      <c r="I79" s="48"/>
      <c r="J79" s="48"/>
      <c r="K79" s="48"/>
      <c r="L79" s="48"/>
      <c r="M79" s="48"/>
      <c r="N79" s="48"/>
      <c r="O79" s="48"/>
      <c r="P79" s="48"/>
      <c r="Q79" s="48"/>
      <c r="R79" s="48"/>
      <c r="S79" s="48"/>
      <c r="T79" s="48"/>
      <c r="U79" s="48"/>
      <c r="V79" s="48"/>
      <c r="W79" s="611" t="s">
        <v>5</v>
      </c>
      <c r="X79" s="611"/>
      <c r="Y79" s="611"/>
      <c r="Z79" s="611"/>
      <c r="AA79" s="611"/>
      <c r="AB79" s="611"/>
      <c r="AC79" s="612" t="str">
        <f>IFERROR(VLOOKUP(一番最初に入力!C8,【適宜更新してください】法人情報!1:1048576,5,0),"")</f>
        <v>株式会社　かみすぎ</v>
      </c>
      <c r="AD79" s="612"/>
      <c r="AE79" s="612"/>
      <c r="AF79" s="612"/>
      <c r="AG79" s="612"/>
      <c r="AH79" s="612"/>
      <c r="AI79" s="612"/>
      <c r="AJ79" s="612"/>
      <c r="AK79" s="612"/>
      <c r="AL79" s="612"/>
    </row>
    <row r="80" spans="1:39" ht="18" customHeight="1" x14ac:dyDescent="0.15">
      <c r="A80" s="48"/>
      <c r="B80" s="48"/>
      <c r="C80" s="48"/>
      <c r="D80" s="48"/>
      <c r="E80" s="48"/>
      <c r="F80" s="48"/>
      <c r="G80" s="48"/>
      <c r="H80" s="48"/>
      <c r="I80" s="48"/>
      <c r="J80" s="48"/>
      <c r="K80" s="48"/>
      <c r="L80" s="48"/>
      <c r="M80" s="48"/>
      <c r="N80" s="48"/>
      <c r="O80" s="48"/>
      <c r="P80" s="48"/>
      <c r="Q80" s="48"/>
      <c r="R80" s="48"/>
      <c r="S80" s="48"/>
      <c r="T80" s="48"/>
      <c r="U80" s="48"/>
      <c r="V80" s="48"/>
      <c r="W80" s="613" t="s">
        <v>6</v>
      </c>
      <c r="X80" s="613"/>
      <c r="Y80" s="613"/>
      <c r="Z80" s="613"/>
      <c r="AA80" s="613"/>
      <c r="AB80" s="613"/>
      <c r="AC80" s="614" t="s">
        <v>1144</v>
      </c>
      <c r="AD80" s="614"/>
      <c r="AE80" s="614"/>
      <c r="AF80" s="614"/>
      <c r="AG80" s="614"/>
      <c r="AH80" s="614"/>
      <c r="AI80" s="614"/>
      <c r="AJ80" s="614"/>
      <c r="AK80" s="614"/>
      <c r="AL80" s="614"/>
    </row>
  </sheetData>
  <sheetProtection algorithmName="SHA-512" hashValue="cRUA6H6Xyytfeu+JqSZikVx1aY14Am9Gk2LeLBgpg0FFtk99th4il56mHsDU4fUPPwsQ3rIU6ExjsdAe1DzkxQ==" saltValue="YOJGoHb7PGubib5PdRSMug==" spinCount="100000" sheet="1" insertRows="0"/>
  <mergeCells count="115">
    <mergeCell ref="W79:AB79"/>
    <mergeCell ref="AC79:AL79"/>
    <mergeCell ref="W80:AB80"/>
    <mergeCell ref="AC80:AL80"/>
    <mergeCell ref="B53:B56"/>
    <mergeCell ref="C53:T56"/>
    <mergeCell ref="B57:B59"/>
    <mergeCell ref="C57:T59"/>
    <mergeCell ref="X78:Y78"/>
    <mergeCell ref="AA78:AB78"/>
    <mergeCell ref="V53:W53"/>
    <mergeCell ref="V54:W54"/>
    <mergeCell ref="V55:W55"/>
    <mergeCell ref="U57:AL59"/>
    <mergeCell ref="V56:W56"/>
    <mergeCell ref="X54:AK54"/>
    <mergeCell ref="X55:AK55"/>
    <mergeCell ref="X56:AK56"/>
    <mergeCell ref="C72:T72"/>
    <mergeCell ref="U72:AK72"/>
    <mergeCell ref="C74:AL74"/>
    <mergeCell ref="C66:T66"/>
    <mergeCell ref="U66:AK66"/>
    <mergeCell ref="AJ67:AL67"/>
    <mergeCell ref="C48:T48"/>
    <mergeCell ref="U48:AK48"/>
    <mergeCell ref="U32:AK32"/>
    <mergeCell ref="E33:T33"/>
    <mergeCell ref="U33:AK33"/>
    <mergeCell ref="E34:T34"/>
    <mergeCell ref="E35:T35"/>
    <mergeCell ref="F36:T36"/>
    <mergeCell ref="U36:AK36"/>
    <mergeCell ref="F37:T37"/>
    <mergeCell ref="U37:AK37"/>
    <mergeCell ref="D38:T38"/>
    <mergeCell ref="U34:AK34"/>
    <mergeCell ref="U35:AK35"/>
    <mergeCell ref="U42:AK42"/>
    <mergeCell ref="U43:AK43"/>
    <mergeCell ref="U44:AK44"/>
    <mergeCell ref="B51:B52"/>
    <mergeCell ref="C51:T52"/>
    <mergeCell ref="U51:AC51"/>
    <mergeCell ref="AD51:AL51"/>
    <mergeCell ref="U52:AC52"/>
    <mergeCell ref="AJ52:AK52"/>
    <mergeCell ref="AH52:AI52"/>
    <mergeCell ref="AF52:AG52"/>
    <mergeCell ref="AD52:AE52"/>
    <mergeCell ref="B13:B14"/>
    <mergeCell ref="C13:T14"/>
    <mergeCell ref="U13:AC13"/>
    <mergeCell ref="AD13:AL13"/>
    <mergeCell ref="U14:AC14"/>
    <mergeCell ref="AD6:AL6"/>
    <mergeCell ref="Q5:V6"/>
    <mergeCell ref="W6:AC6"/>
    <mergeCell ref="AD14:AE14"/>
    <mergeCell ref="AF14:AG14"/>
    <mergeCell ref="AJ14:AK14"/>
    <mergeCell ref="AH14:AI14"/>
    <mergeCell ref="U11:AK11"/>
    <mergeCell ref="C12:T12"/>
    <mergeCell ref="U12:AK12"/>
    <mergeCell ref="AJ2:AK2"/>
    <mergeCell ref="C11:T11"/>
    <mergeCell ref="W3:AL3"/>
    <mergeCell ref="W4:AL4"/>
    <mergeCell ref="X16:AK16"/>
    <mergeCell ref="X17:AK17"/>
    <mergeCell ref="V16:W16"/>
    <mergeCell ref="V17:W17"/>
    <mergeCell ref="C15:J15"/>
    <mergeCell ref="V15:AL15"/>
    <mergeCell ref="C16:P18"/>
    <mergeCell ref="V18:W18"/>
    <mergeCell ref="X18:AK18"/>
    <mergeCell ref="C30:T30"/>
    <mergeCell ref="D31:T31"/>
    <mergeCell ref="U38:AK38"/>
    <mergeCell ref="U30:AK30"/>
    <mergeCell ref="U31:AK31"/>
    <mergeCell ref="C19:P19"/>
    <mergeCell ref="U19:AL19"/>
    <mergeCell ref="E32:T32"/>
    <mergeCell ref="U22:X22"/>
    <mergeCell ref="U23:W23"/>
    <mergeCell ref="U24:AK24"/>
    <mergeCell ref="U25:AK25"/>
    <mergeCell ref="C27:AL27"/>
    <mergeCell ref="AO35:AQ35"/>
    <mergeCell ref="AR35:AS35"/>
    <mergeCell ref="AO36:AQ36"/>
    <mergeCell ref="AR36:AS36"/>
    <mergeCell ref="AO37:AQ37"/>
    <mergeCell ref="AR37:AS37"/>
    <mergeCell ref="AO38:AQ38"/>
    <mergeCell ref="AR38:AS38"/>
    <mergeCell ref="U41:AK41"/>
    <mergeCell ref="C69:T69"/>
    <mergeCell ref="U69:AK69"/>
    <mergeCell ref="C70:T70"/>
    <mergeCell ref="U70:AK70"/>
    <mergeCell ref="C71:T71"/>
    <mergeCell ref="U71:AK71"/>
    <mergeCell ref="C49:T49"/>
    <mergeCell ref="U49:AK49"/>
    <mergeCell ref="AJ61:AL61"/>
    <mergeCell ref="C63:O63"/>
    <mergeCell ref="U63:AK63"/>
    <mergeCell ref="C64:O64"/>
    <mergeCell ref="U64:AK64"/>
    <mergeCell ref="C65:T65"/>
    <mergeCell ref="U65:AK65"/>
  </mergeCells>
  <phoneticPr fontId="8"/>
  <conditionalFormatting sqref="B12:AL13 B15:AL15 B14:AD14 AF14 AH14 AL14 B19:AL19 B16:V18 X16 AL16:AL18">
    <cfRule type="expression" dxfId="114" priority="35">
      <formula>$U$11=0</formula>
    </cfRule>
  </conditionalFormatting>
  <conditionalFormatting sqref="B51:AL51 B58:T59 B52:AD52 AL52 AH52 AF52 B53:V56 X53:AL53 AL54:AL56 X54:X56 B57:U57">
    <cfRule type="expression" dxfId="113" priority="8">
      <formula>$U$48=0</formula>
    </cfRule>
  </conditionalFormatting>
  <conditionalFormatting sqref="W6:AC6">
    <cfRule type="containsBlanks" dxfId="112" priority="49">
      <formula>LEN(TRIM(W6))=0</formula>
    </cfRule>
  </conditionalFormatting>
  <conditionalFormatting sqref="AD6:AL6">
    <cfRule type="containsBlanks" dxfId="111" priority="54">
      <formula>LEN(TRIM(AD6))=0</formula>
    </cfRule>
  </conditionalFormatting>
  <conditionalFormatting sqref="AC80:AL80">
    <cfRule type="containsBlanks" dxfId="110" priority="47">
      <formula>LEN(TRIM(AC80))=0</formula>
    </cfRule>
  </conditionalFormatting>
  <conditionalFormatting sqref="AF14:AG14">
    <cfRule type="containsBlanks" dxfId="109" priority="51">
      <formula>LEN(TRIM(AF14))=0</formula>
    </cfRule>
  </conditionalFormatting>
  <conditionalFormatting sqref="AJ14">
    <cfRule type="expression" dxfId="108" priority="44">
      <formula>$U$11=0</formula>
    </cfRule>
  </conditionalFormatting>
  <conditionalFormatting sqref="AJ14:AK14">
    <cfRule type="containsBlanks" dxfId="107" priority="45">
      <formula>LEN(TRIM(AJ14))=0</formula>
    </cfRule>
  </conditionalFormatting>
  <conditionalFormatting sqref="X16:AK16">
    <cfRule type="notContainsBlanks" dxfId="106" priority="46">
      <formula>LEN(TRIM(X16))&gt;0</formula>
    </cfRule>
    <cfRule type="expression" dxfId="105" priority="55">
      <formula>$U$16="○"</formula>
    </cfRule>
  </conditionalFormatting>
  <conditionalFormatting sqref="X17">
    <cfRule type="expression" dxfId="104" priority="32">
      <formula>$U$11=0</formula>
    </cfRule>
  </conditionalFormatting>
  <conditionalFormatting sqref="X17:AK17">
    <cfRule type="notContainsBlanks" dxfId="103" priority="33">
      <formula>LEN(TRIM(X17))&gt;0</formula>
    </cfRule>
    <cfRule type="expression" dxfId="102" priority="34">
      <formula>$U$17="○"</formula>
    </cfRule>
  </conditionalFormatting>
  <conditionalFormatting sqref="X18">
    <cfRule type="expression" dxfId="101" priority="29">
      <formula>$U$11=0</formula>
    </cfRule>
  </conditionalFormatting>
  <conditionalFormatting sqref="X18:AK18">
    <cfRule type="notContainsBlanks" dxfId="100" priority="30">
      <formula>LEN(TRIM(X18))&gt;0</formula>
    </cfRule>
    <cfRule type="expression" dxfId="99" priority="31">
      <formula>$U$18="○"</formula>
    </cfRule>
  </conditionalFormatting>
  <conditionalFormatting sqref="U12:AK12">
    <cfRule type="notContainsBlanks" dxfId="98" priority="27">
      <formula>LEN(TRIM(U12))&gt;0</formula>
    </cfRule>
    <cfRule type="expression" dxfId="97" priority="28">
      <formula>$U$11&gt;0</formula>
    </cfRule>
  </conditionalFormatting>
  <conditionalFormatting sqref="U19:AL19">
    <cfRule type="notContainsBlanks" dxfId="96" priority="25">
      <formula>LEN(TRIM(U19))&gt;0</formula>
    </cfRule>
    <cfRule type="expression" dxfId="95" priority="26">
      <formula>$U$11&gt;0</formula>
    </cfRule>
  </conditionalFormatting>
  <conditionalFormatting sqref="U32:AK32">
    <cfRule type="containsBlanks" dxfId="94" priority="24">
      <formula>LEN(TRIM(U32))=0</formula>
    </cfRule>
  </conditionalFormatting>
  <conditionalFormatting sqref="U34:AK34">
    <cfRule type="containsBlanks" dxfId="93" priority="23">
      <formula>LEN(TRIM(U34))=0</formula>
    </cfRule>
  </conditionalFormatting>
  <conditionalFormatting sqref="U36:AK36">
    <cfRule type="containsBlanks" dxfId="92" priority="22">
      <formula>LEN(TRIM(U36))=0</formula>
    </cfRule>
  </conditionalFormatting>
  <conditionalFormatting sqref="U37:AK37">
    <cfRule type="containsBlanks" dxfId="91" priority="21">
      <formula>LEN(TRIM(U37))=0</formula>
    </cfRule>
  </conditionalFormatting>
  <conditionalFormatting sqref="U38:AK38">
    <cfRule type="containsBlanks" dxfId="90" priority="19">
      <formula>LEN(TRIM(U38))=0</formula>
    </cfRule>
  </conditionalFormatting>
  <conditionalFormatting sqref="AF52:AG52">
    <cfRule type="containsBlanks" dxfId="89" priority="50">
      <formula>LEN(TRIM(AF52))=0</formula>
    </cfRule>
  </conditionalFormatting>
  <conditionalFormatting sqref="AJ52">
    <cfRule type="expression" dxfId="88" priority="16">
      <formula>$U$48=0</formula>
    </cfRule>
  </conditionalFormatting>
  <conditionalFormatting sqref="AJ52:AK52">
    <cfRule type="containsBlanks" dxfId="87" priority="17">
      <formula>LEN(TRIM(AJ52))=0</formula>
    </cfRule>
  </conditionalFormatting>
  <conditionalFormatting sqref="X54:AK56">
    <cfRule type="expression" dxfId="86" priority="18">
      <formula>U54="○"</formula>
    </cfRule>
  </conditionalFormatting>
  <conditionalFormatting sqref="X54:AK54">
    <cfRule type="notContainsBlanks" dxfId="85" priority="13">
      <formula>LEN(TRIM(X54))&gt;0</formula>
    </cfRule>
  </conditionalFormatting>
  <conditionalFormatting sqref="X55:AK55">
    <cfRule type="notContainsBlanks" dxfId="84" priority="11">
      <formula>LEN(TRIM(X55))&gt;0</formula>
    </cfRule>
  </conditionalFormatting>
  <conditionalFormatting sqref="X56:AK56">
    <cfRule type="notContainsBlanks" dxfId="83" priority="10">
      <formula>LEN(TRIM(X56))&gt;0</formula>
    </cfRule>
  </conditionalFormatting>
  <conditionalFormatting sqref="U57">
    <cfRule type="notContainsBlanks" dxfId="82" priority="9">
      <formula>LEN(TRIM(U57))&gt;0</formula>
    </cfRule>
    <cfRule type="containsBlanks" dxfId="81" priority="12">
      <formula>LEN(TRIM(U57))=0</formula>
    </cfRule>
  </conditionalFormatting>
  <conditionalFormatting sqref="A21">
    <cfRule type="expression" dxfId="80" priority="2">
      <formula>$U$11=0</formula>
    </cfRule>
  </conditionalFormatting>
  <conditionalFormatting sqref="AI26 AF26 AD26 AB26 W26 U26 S26">
    <cfRule type="containsBlanks" dxfId="79" priority="1">
      <formula>LEN(TRIM(S26))=0</formula>
    </cfRule>
  </conditionalFormatting>
  <dataValidations count="5">
    <dataValidation type="list" allowBlank="1" showInputMessage="1" showErrorMessage="1" sqref="U53:U56 U15:U18">
      <formula1>$AR$1:$AR$1</formula1>
    </dataValidation>
    <dataValidation imeMode="disabled" allowBlank="1" showInputMessage="1" showErrorMessage="1" sqref="AD6:AL6 AF14:AG14 AJ14:AK14 U32:AK32 U36:AK38 AJ52:AK52 AF52:AG52 S26 U26 W26 AB26 AD26 AF26 AI26"/>
    <dataValidation type="whole" operator="greaterThanOrEqual" allowBlank="1" showInputMessage="1" showErrorMessage="1" sqref="AR35:AS36">
      <formula1>0</formula1>
    </dataValidation>
    <dataValidation type="list" allowBlank="1" showInputMessage="1" showErrorMessage="1" sqref="U52:AC52">
      <formula1>",有,無"</formula1>
    </dataValidation>
    <dataValidation type="list" allowBlank="1" showInputMessage="1" showErrorMessage="1" sqref="AL41:AL44 Z63:AL64 U67:AI68 U61:AI62">
      <formula1>"継続する,継続しない"</formula1>
    </dataValidation>
  </dataValidations>
  <printOptions horizontalCentered="1"/>
  <pageMargins left="0.59055118110236227" right="0.59055118110236227" top="0.43307086614173229" bottom="0.19685039370078741" header="0.35433070866141736" footer="0.23622047244094491"/>
  <pageSetup paperSize="9" scale="35" orientation="portrait" cellComments="asDisplayed" r:id="rId1"/>
  <headerFooter alignWithMargins="0"/>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pageSetUpPr fitToPage="1"/>
  </sheetPr>
  <dimension ref="A1:AK71"/>
  <sheetViews>
    <sheetView showGridLines="0" view="pageBreakPreview" zoomScale="55" zoomScaleNormal="100" zoomScaleSheetLayoutView="55" workbookViewId="0">
      <selection activeCell="I3" sqref="I3"/>
    </sheetView>
  </sheetViews>
  <sheetFormatPr defaultColWidth="9.125" defaultRowHeight="16.5" x14ac:dyDescent="0.35"/>
  <cols>
    <col min="1" max="1" width="5.75" style="127" customWidth="1"/>
    <col min="2" max="3" width="4.625" style="127" customWidth="1"/>
    <col min="4" max="4" width="15" style="127" customWidth="1"/>
    <col min="5" max="5" width="9.625" style="127" bestFit="1" customWidth="1"/>
    <col min="6" max="6" width="16" style="127" customWidth="1"/>
    <col min="7" max="7" width="12.5" style="127" bestFit="1" customWidth="1"/>
    <col min="8" max="8" width="13.375" style="127" customWidth="1"/>
    <col min="9" max="9" width="14.25" style="127" customWidth="1"/>
    <col min="10" max="10" width="13.375" style="127" customWidth="1"/>
    <col min="11" max="11" width="16.875" style="127" customWidth="1"/>
    <col min="12" max="12" width="15.75" style="127" customWidth="1"/>
    <col min="13" max="24" width="13.25" style="127" customWidth="1"/>
    <col min="25" max="25" width="15.75" style="127" customWidth="1"/>
    <col min="26" max="26" width="18.75" style="127" customWidth="1"/>
    <col min="27" max="27" width="14.75" style="127" customWidth="1"/>
    <col min="28" max="28" width="18.75" style="127" customWidth="1"/>
    <col min="29" max="31" width="15.75" style="127" customWidth="1"/>
    <col min="32" max="32" width="18.75" style="127" customWidth="1"/>
    <col min="33" max="35" width="15.75" style="127" customWidth="1"/>
    <col min="36" max="36" width="2.5" style="127" customWidth="1"/>
    <col min="37" max="16384" width="9.125" style="127"/>
  </cols>
  <sheetData>
    <row r="1" spans="1:37" ht="33.6" customHeight="1" thickBot="1" x14ac:dyDescent="0.4">
      <c r="A1" s="125" t="s">
        <v>66</v>
      </c>
      <c r="B1" s="126"/>
      <c r="C1" s="126"/>
      <c r="D1" s="126"/>
      <c r="E1" s="126"/>
      <c r="F1" s="126"/>
      <c r="G1" s="126"/>
      <c r="H1" s="126"/>
      <c r="I1" s="126"/>
      <c r="J1" s="126"/>
      <c r="K1" s="126"/>
      <c r="L1" s="126"/>
      <c r="M1" s="126"/>
      <c r="N1" s="126"/>
      <c r="O1" s="126"/>
      <c r="P1" s="126"/>
      <c r="Q1" s="126"/>
      <c r="R1" s="126"/>
      <c r="S1" s="126"/>
      <c r="T1" s="126"/>
      <c r="U1" s="126"/>
      <c r="V1" s="126"/>
      <c r="W1" s="126"/>
      <c r="X1" s="126"/>
      <c r="Y1" s="126"/>
      <c r="Z1" s="126"/>
      <c r="AA1" s="126"/>
    </row>
    <row r="2" spans="1:37" ht="33.6" customHeight="1" thickBot="1" x14ac:dyDescent="0.4">
      <c r="A2" s="128"/>
      <c r="B2" s="126"/>
      <c r="C2" s="126"/>
      <c r="D2" s="126"/>
      <c r="E2" s="126"/>
      <c r="F2" s="126"/>
      <c r="G2" s="126"/>
      <c r="H2" s="126"/>
      <c r="I2" s="126"/>
      <c r="J2" s="126"/>
      <c r="K2" s="126"/>
      <c r="L2" s="126"/>
      <c r="M2" s="126"/>
      <c r="N2" s="126"/>
      <c r="O2" s="126"/>
      <c r="P2" s="126"/>
      <c r="Q2" s="126"/>
      <c r="R2" s="126"/>
      <c r="S2" s="126"/>
      <c r="T2" s="126"/>
      <c r="U2" s="126"/>
      <c r="V2" s="711" t="s">
        <v>26</v>
      </c>
      <c r="W2" s="712"/>
      <c r="X2" s="713" t="str">
        <f>【様式10】実績報告書!W3</f>
        <v>給付のおうち保育園</v>
      </c>
      <c r="Y2" s="714"/>
      <c r="Z2" s="714"/>
      <c r="AA2" s="714"/>
      <c r="AB2" s="715"/>
    </row>
    <row r="3" spans="1:37" ht="35.25" customHeight="1" thickBot="1" x14ac:dyDescent="0.55000000000000004">
      <c r="A3" s="128"/>
      <c r="B3" s="721" t="s">
        <v>1094</v>
      </c>
      <c r="C3" s="721"/>
      <c r="D3" s="721"/>
      <c r="E3" s="721"/>
      <c r="F3" s="721"/>
      <c r="G3" s="721"/>
      <c r="H3" s="721"/>
      <c r="I3" s="167">
        <v>160</v>
      </c>
      <c r="J3" s="43" t="s">
        <v>1095</v>
      </c>
      <c r="K3" s="97"/>
      <c r="L3" s="129"/>
      <c r="M3" s="129"/>
      <c r="N3" s="129"/>
      <c r="O3" s="129"/>
      <c r="P3" s="129"/>
      <c r="Q3" s="129"/>
      <c r="R3" s="129"/>
      <c r="S3" s="129"/>
      <c r="T3" s="129"/>
      <c r="U3" s="129"/>
      <c r="V3" s="129"/>
      <c r="W3" s="129"/>
      <c r="X3" s="129"/>
      <c r="Y3" s="130"/>
      <c r="Z3" s="130"/>
      <c r="AA3" s="130"/>
    </row>
    <row r="4" spans="1:37" ht="18" customHeight="1" x14ac:dyDescent="0.35">
      <c r="A4" s="128"/>
      <c r="K4" s="97"/>
      <c r="L4" s="129"/>
      <c r="M4" s="129"/>
      <c r="N4" s="129"/>
      <c r="O4" s="129"/>
      <c r="P4" s="129"/>
      <c r="Q4" s="129"/>
      <c r="R4" s="129"/>
      <c r="S4" s="129"/>
      <c r="T4" s="129"/>
      <c r="U4" s="129"/>
      <c r="V4" s="129"/>
      <c r="W4" s="129"/>
      <c r="X4" s="129"/>
      <c r="Y4" s="130"/>
      <c r="Z4" s="130"/>
      <c r="AA4" s="130"/>
      <c r="AB4" s="131"/>
    </row>
    <row r="5" spans="1:37" ht="26.25" customHeight="1" x14ac:dyDescent="0.4">
      <c r="A5" s="132" t="s">
        <v>48</v>
      </c>
      <c r="B5" s="133"/>
      <c r="C5" s="133"/>
      <c r="D5" s="133"/>
      <c r="E5" s="133"/>
      <c r="F5" s="133"/>
      <c r="G5" s="133"/>
      <c r="H5" s="126"/>
      <c r="I5" s="126"/>
      <c r="J5" s="126"/>
      <c r="K5" s="126"/>
      <c r="L5" s="126"/>
      <c r="M5" s="126"/>
      <c r="N5" s="126"/>
      <c r="O5" s="126"/>
      <c r="P5" s="126"/>
      <c r="Q5" s="126"/>
      <c r="R5" s="126"/>
      <c r="S5" s="126"/>
      <c r="T5" s="126"/>
      <c r="U5" s="126"/>
      <c r="V5" s="126"/>
      <c r="W5" s="126"/>
      <c r="X5" s="126"/>
      <c r="Y5" s="129"/>
      <c r="Z5" s="129"/>
      <c r="AA5" s="129"/>
      <c r="AB5" s="134"/>
      <c r="AC5" s="135"/>
      <c r="AD5" s="135"/>
      <c r="AE5" s="135"/>
      <c r="AF5" s="135"/>
      <c r="AG5" s="135"/>
      <c r="AH5" s="135"/>
      <c r="AI5" s="135"/>
      <c r="AJ5" s="135"/>
    </row>
    <row r="6" spans="1:37" ht="20.25" customHeight="1" thickBot="1" x14ac:dyDescent="0.45">
      <c r="A6" s="136"/>
      <c r="B6" s="136"/>
      <c r="C6" s="136"/>
      <c r="D6" s="136"/>
      <c r="E6" s="136"/>
      <c r="F6" s="136"/>
      <c r="G6" s="136"/>
      <c r="H6" s="136"/>
      <c r="I6" s="136"/>
      <c r="J6" s="136"/>
      <c r="K6" s="136"/>
      <c r="L6" s="136"/>
      <c r="M6" s="136"/>
      <c r="N6" s="136"/>
      <c r="O6" s="136"/>
      <c r="P6" s="136"/>
      <c r="Q6" s="136"/>
      <c r="R6" s="136"/>
      <c r="S6" s="136"/>
      <c r="T6" s="136"/>
      <c r="U6" s="136"/>
      <c r="V6" s="136"/>
      <c r="W6" s="136"/>
      <c r="X6" s="136"/>
      <c r="Y6" s="126"/>
      <c r="Z6" s="126"/>
      <c r="AA6" s="126"/>
      <c r="AB6" s="134"/>
      <c r="AC6" s="135"/>
      <c r="AD6" s="135"/>
      <c r="AE6" s="135"/>
      <c r="AF6" s="135"/>
      <c r="AG6" s="135"/>
      <c r="AH6" s="135"/>
      <c r="AI6" s="135"/>
      <c r="AJ6" s="135"/>
    </row>
    <row r="7" spans="1:37" ht="24.75" customHeight="1" x14ac:dyDescent="0.4">
      <c r="A7" s="662" t="s">
        <v>27</v>
      </c>
      <c r="B7" s="665" t="s">
        <v>28</v>
      </c>
      <c r="C7" s="666"/>
      <c r="D7" s="667"/>
      <c r="E7" s="674" t="s">
        <v>49</v>
      </c>
      <c r="F7" s="677" t="s">
        <v>50</v>
      </c>
      <c r="G7" s="677" t="s">
        <v>1096</v>
      </c>
      <c r="H7" s="680" t="s">
        <v>51</v>
      </c>
      <c r="I7" s="695" t="s">
        <v>67</v>
      </c>
      <c r="J7" s="696"/>
      <c r="K7" s="696"/>
      <c r="L7" s="683" t="s">
        <v>52</v>
      </c>
      <c r="M7" s="716" t="s">
        <v>1107</v>
      </c>
      <c r="N7" s="717"/>
      <c r="O7" s="717"/>
      <c r="P7" s="717"/>
      <c r="Q7" s="717"/>
      <c r="R7" s="717"/>
      <c r="S7" s="717"/>
      <c r="T7" s="717"/>
      <c r="U7" s="717"/>
      <c r="V7" s="717"/>
      <c r="W7" s="717"/>
      <c r="X7" s="718"/>
      <c r="Y7" s="686" t="s">
        <v>68</v>
      </c>
      <c r="Z7" s="689" t="s">
        <v>69</v>
      </c>
      <c r="AA7" s="689"/>
      <c r="AB7" s="690"/>
      <c r="AC7" s="135"/>
      <c r="AD7" s="135"/>
      <c r="AE7" s="135"/>
      <c r="AF7" s="135"/>
      <c r="AG7" s="135"/>
      <c r="AH7" s="135"/>
      <c r="AI7" s="135"/>
      <c r="AJ7" s="135"/>
      <c r="AK7" s="135"/>
    </row>
    <row r="8" spans="1:37" ht="30.75" customHeight="1" x14ac:dyDescent="0.35">
      <c r="A8" s="663"/>
      <c r="B8" s="668"/>
      <c r="C8" s="669"/>
      <c r="D8" s="670"/>
      <c r="E8" s="675"/>
      <c r="F8" s="678"/>
      <c r="G8" s="678"/>
      <c r="H8" s="681"/>
      <c r="I8" s="137"/>
      <c r="J8" s="697" t="s">
        <v>53</v>
      </c>
      <c r="K8" s="699" t="s">
        <v>54</v>
      </c>
      <c r="L8" s="684"/>
      <c r="M8" s="719" t="s">
        <v>1108</v>
      </c>
      <c r="N8" s="719" t="s">
        <v>1109</v>
      </c>
      <c r="O8" s="719" t="s">
        <v>1110</v>
      </c>
      <c r="P8" s="719" t="s">
        <v>1111</v>
      </c>
      <c r="Q8" s="719" t="s">
        <v>1112</v>
      </c>
      <c r="R8" s="719" t="s">
        <v>1113</v>
      </c>
      <c r="S8" s="719" t="s">
        <v>1114</v>
      </c>
      <c r="T8" s="719" t="s">
        <v>1115</v>
      </c>
      <c r="U8" s="719" t="s">
        <v>1116</v>
      </c>
      <c r="V8" s="719" t="s">
        <v>1117</v>
      </c>
      <c r="W8" s="719" t="s">
        <v>1118</v>
      </c>
      <c r="X8" s="719" t="s">
        <v>1119</v>
      </c>
      <c r="Y8" s="687"/>
      <c r="Z8" s="691"/>
      <c r="AA8" s="691"/>
      <c r="AB8" s="692"/>
    </row>
    <row r="9" spans="1:37" ht="30.75" customHeight="1" thickBot="1" x14ac:dyDescent="0.4">
      <c r="A9" s="664"/>
      <c r="B9" s="671"/>
      <c r="C9" s="672"/>
      <c r="D9" s="673"/>
      <c r="E9" s="676"/>
      <c r="F9" s="679"/>
      <c r="G9" s="679"/>
      <c r="H9" s="682"/>
      <c r="I9" s="138"/>
      <c r="J9" s="698"/>
      <c r="K9" s="698"/>
      <c r="L9" s="685"/>
      <c r="M9" s="720"/>
      <c r="N9" s="720"/>
      <c r="O9" s="720"/>
      <c r="P9" s="720"/>
      <c r="Q9" s="720"/>
      <c r="R9" s="720"/>
      <c r="S9" s="720"/>
      <c r="T9" s="720"/>
      <c r="U9" s="720"/>
      <c r="V9" s="720"/>
      <c r="W9" s="720"/>
      <c r="X9" s="720"/>
      <c r="Y9" s="688"/>
      <c r="Z9" s="693"/>
      <c r="AA9" s="693"/>
      <c r="AB9" s="694"/>
    </row>
    <row r="10" spans="1:37" ht="24" x14ac:dyDescent="0.35">
      <c r="A10" s="139">
        <v>1</v>
      </c>
      <c r="B10" s="722" t="s">
        <v>1145</v>
      </c>
      <c r="C10" s="722"/>
      <c r="D10" s="722"/>
      <c r="E10" s="140" t="s">
        <v>1146</v>
      </c>
      <c r="F10" s="140" t="s">
        <v>1147</v>
      </c>
      <c r="G10" s="140"/>
      <c r="H10" s="187">
        <f>IF(F10="常勤",1,IF(F10="非常勤",ROUND(G10/$I$3,1),""))</f>
        <v>1</v>
      </c>
      <c r="I10" s="141">
        <f>SUM(J10:K10)</f>
        <v>96000</v>
      </c>
      <c r="J10" s="143">
        <f>SUM(M10:X10)</f>
        <v>96000</v>
      </c>
      <c r="K10" s="143">
        <v>0</v>
      </c>
      <c r="L10" s="652"/>
      <c r="M10" s="142">
        <v>8000</v>
      </c>
      <c r="N10" s="142">
        <v>8000</v>
      </c>
      <c r="O10" s="142">
        <v>8000</v>
      </c>
      <c r="P10" s="142">
        <v>8000</v>
      </c>
      <c r="Q10" s="142">
        <v>8000</v>
      </c>
      <c r="R10" s="142">
        <v>8000</v>
      </c>
      <c r="S10" s="142">
        <v>8000</v>
      </c>
      <c r="T10" s="142">
        <v>8000</v>
      </c>
      <c r="U10" s="142">
        <v>8000</v>
      </c>
      <c r="V10" s="142">
        <v>8000</v>
      </c>
      <c r="W10" s="142">
        <v>8000</v>
      </c>
      <c r="X10" s="142">
        <v>8000</v>
      </c>
      <c r="Y10" s="144">
        <f>IFERROR(AVERAGE(M10:X10),"")</f>
        <v>8000</v>
      </c>
      <c r="Z10" s="655"/>
      <c r="AA10" s="655"/>
      <c r="AB10" s="656"/>
    </row>
    <row r="11" spans="1:37" ht="24" x14ac:dyDescent="0.35">
      <c r="A11" s="145">
        <f>A10+1</f>
        <v>2</v>
      </c>
      <c r="B11" s="647" t="s">
        <v>1148</v>
      </c>
      <c r="C11" s="647"/>
      <c r="D11" s="647"/>
      <c r="E11" s="153" t="s">
        <v>1149</v>
      </c>
      <c r="F11" s="146" t="s">
        <v>1147</v>
      </c>
      <c r="G11" s="146"/>
      <c r="H11" s="147">
        <f>IF(F11="常勤",1,IF(F11="非常勤",ROUND(G11/$I$3,1),""))</f>
        <v>1</v>
      </c>
      <c r="I11" s="148">
        <f t="shared" ref="I11:I59" si="0">SUM(J11:K11)</f>
        <v>96000</v>
      </c>
      <c r="J11" s="149">
        <f>SUM(M11:X11)</f>
        <v>96000</v>
      </c>
      <c r="K11" s="150">
        <v>0</v>
      </c>
      <c r="L11" s="653"/>
      <c r="M11" s="149">
        <v>8000</v>
      </c>
      <c r="N11" s="149">
        <v>8000</v>
      </c>
      <c r="O11" s="149">
        <v>8000</v>
      </c>
      <c r="P11" s="149">
        <v>8000</v>
      </c>
      <c r="Q11" s="149">
        <v>8000</v>
      </c>
      <c r="R11" s="149">
        <v>8000</v>
      </c>
      <c r="S11" s="149">
        <v>8000</v>
      </c>
      <c r="T11" s="149">
        <v>8000</v>
      </c>
      <c r="U11" s="149">
        <v>8000</v>
      </c>
      <c r="V11" s="149">
        <v>8000</v>
      </c>
      <c r="W11" s="149">
        <v>8000</v>
      </c>
      <c r="X11" s="149">
        <v>8000</v>
      </c>
      <c r="Y11" s="151">
        <f t="shared" ref="Y11:Y59" si="1">IFERROR(AVERAGE(M11:X11),"")</f>
        <v>8000</v>
      </c>
      <c r="Z11" s="657"/>
      <c r="AA11" s="657"/>
      <c r="AB11" s="658"/>
    </row>
    <row r="12" spans="1:37" ht="24" x14ac:dyDescent="0.35">
      <c r="A12" s="152">
        <f t="shared" ref="A12:A59" si="2">A11+1</f>
        <v>3</v>
      </c>
      <c r="B12" s="647" t="s">
        <v>1150</v>
      </c>
      <c r="C12" s="647"/>
      <c r="D12" s="647"/>
      <c r="E12" s="153" t="s">
        <v>1149</v>
      </c>
      <c r="F12" s="146" t="s">
        <v>1147</v>
      </c>
      <c r="G12" s="146"/>
      <c r="H12" s="147">
        <f t="shared" ref="H12:H59" si="3">IF(F12="常勤",1,IF(F12="非常勤",ROUND(G12/$I$3,1),""))</f>
        <v>1</v>
      </c>
      <c r="I12" s="154">
        <f t="shared" si="0"/>
        <v>96000</v>
      </c>
      <c r="J12" s="149">
        <f t="shared" ref="J12:J59" si="4">SUM(M12:X12)</f>
        <v>96000</v>
      </c>
      <c r="K12" s="150">
        <v>0</v>
      </c>
      <c r="L12" s="653"/>
      <c r="M12" s="149">
        <v>8000</v>
      </c>
      <c r="N12" s="149">
        <v>8000</v>
      </c>
      <c r="O12" s="149">
        <v>8000</v>
      </c>
      <c r="P12" s="149">
        <v>8000</v>
      </c>
      <c r="Q12" s="149">
        <v>8000</v>
      </c>
      <c r="R12" s="149">
        <v>8000</v>
      </c>
      <c r="S12" s="149">
        <v>8000</v>
      </c>
      <c r="T12" s="149">
        <v>8000</v>
      </c>
      <c r="U12" s="149">
        <v>8000</v>
      </c>
      <c r="V12" s="149">
        <v>8000</v>
      </c>
      <c r="W12" s="149">
        <v>8000</v>
      </c>
      <c r="X12" s="149">
        <v>8000</v>
      </c>
      <c r="Y12" s="151">
        <f t="shared" si="1"/>
        <v>8000</v>
      </c>
      <c r="Z12" s="659"/>
      <c r="AA12" s="648"/>
      <c r="AB12" s="649"/>
    </row>
    <row r="13" spans="1:37" ht="24" x14ac:dyDescent="0.35">
      <c r="A13" s="152">
        <f t="shared" si="2"/>
        <v>4</v>
      </c>
      <c r="B13" s="647" t="s">
        <v>1151</v>
      </c>
      <c r="C13" s="647"/>
      <c r="D13" s="647"/>
      <c r="E13" s="153" t="s">
        <v>1152</v>
      </c>
      <c r="F13" s="146" t="s">
        <v>1147</v>
      </c>
      <c r="G13" s="146"/>
      <c r="H13" s="147">
        <f t="shared" si="3"/>
        <v>1</v>
      </c>
      <c r="I13" s="154">
        <f t="shared" si="0"/>
        <v>96000</v>
      </c>
      <c r="J13" s="149">
        <f t="shared" si="4"/>
        <v>96000</v>
      </c>
      <c r="K13" s="150">
        <v>0</v>
      </c>
      <c r="L13" s="653"/>
      <c r="M13" s="149">
        <v>8000</v>
      </c>
      <c r="N13" s="149">
        <v>8000</v>
      </c>
      <c r="O13" s="149">
        <v>8000</v>
      </c>
      <c r="P13" s="149">
        <v>8000</v>
      </c>
      <c r="Q13" s="149">
        <v>8000</v>
      </c>
      <c r="R13" s="149">
        <v>8000</v>
      </c>
      <c r="S13" s="149">
        <v>8000</v>
      </c>
      <c r="T13" s="149">
        <v>8000</v>
      </c>
      <c r="U13" s="149">
        <v>8000</v>
      </c>
      <c r="V13" s="149">
        <v>8000</v>
      </c>
      <c r="W13" s="149">
        <v>8000</v>
      </c>
      <c r="X13" s="149">
        <v>8000</v>
      </c>
      <c r="Y13" s="151">
        <f t="shared" si="1"/>
        <v>8000</v>
      </c>
      <c r="Z13" s="648"/>
      <c r="AA13" s="648"/>
      <c r="AB13" s="649"/>
    </row>
    <row r="14" spans="1:37" ht="24" x14ac:dyDescent="0.35">
      <c r="A14" s="152">
        <f t="shared" si="2"/>
        <v>5</v>
      </c>
      <c r="B14" s="647" t="s">
        <v>1153</v>
      </c>
      <c r="C14" s="647"/>
      <c r="D14" s="647"/>
      <c r="E14" s="153" t="s">
        <v>1152</v>
      </c>
      <c r="F14" s="146" t="s">
        <v>1147</v>
      </c>
      <c r="G14" s="146"/>
      <c r="H14" s="147">
        <f t="shared" si="3"/>
        <v>1</v>
      </c>
      <c r="I14" s="154">
        <f t="shared" si="0"/>
        <v>84000</v>
      </c>
      <c r="J14" s="149">
        <f t="shared" si="4"/>
        <v>84000</v>
      </c>
      <c r="K14" s="150">
        <v>0</v>
      </c>
      <c r="L14" s="653"/>
      <c r="M14" s="149">
        <v>7000</v>
      </c>
      <c r="N14" s="149">
        <v>7000</v>
      </c>
      <c r="O14" s="149">
        <v>7000</v>
      </c>
      <c r="P14" s="149">
        <v>7000</v>
      </c>
      <c r="Q14" s="149">
        <v>7000</v>
      </c>
      <c r="R14" s="149">
        <v>7000</v>
      </c>
      <c r="S14" s="149">
        <v>7000</v>
      </c>
      <c r="T14" s="149">
        <v>7000</v>
      </c>
      <c r="U14" s="149">
        <v>7000</v>
      </c>
      <c r="V14" s="149">
        <v>7000</v>
      </c>
      <c r="W14" s="149">
        <v>7000</v>
      </c>
      <c r="X14" s="149">
        <v>7000</v>
      </c>
      <c r="Y14" s="151">
        <f t="shared" si="1"/>
        <v>7000</v>
      </c>
      <c r="Z14" s="657"/>
      <c r="AA14" s="657"/>
      <c r="AB14" s="658"/>
    </row>
    <row r="15" spans="1:37" ht="24" x14ac:dyDescent="0.35">
      <c r="A15" s="152">
        <f t="shared" si="2"/>
        <v>6</v>
      </c>
      <c r="B15" s="647" t="s">
        <v>1154</v>
      </c>
      <c r="C15" s="647"/>
      <c r="D15" s="647"/>
      <c r="E15" s="153" t="s">
        <v>1152</v>
      </c>
      <c r="F15" s="146" t="s">
        <v>1147</v>
      </c>
      <c r="G15" s="146"/>
      <c r="H15" s="147">
        <f t="shared" si="3"/>
        <v>1</v>
      </c>
      <c r="I15" s="154">
        <f t="shared" si="0"/>
        <v>84000</v>
      </c>
      <c r="J15" s="149">
        <f t="shared" si="4"/>
        <v>84000</v>
      </c>
      <c r="K15" s="150">
        <v>0</v>
      </c>
      <c r="L15" s="653"/>
      <c r="M15" s="149">
        <v>7000</v>
      </c>
      <c r="N15" s="149">
        <v>7000</v>
      </c>
      <c r="O15" s="149">
        <v>7000</v>
      </c>
      <c r="P15" s="149">
        <v>7000</v>
      </c>
      <c r="Q15" s="149">
        <v>7000</v>
      </c>
      <c r="R15" s="149">
        <v>7000</v>
      </c>
      <c r="S15" s="149">
        <v>7000</v>
      </c>
      <c r="T15" s="149">
        <v>7000</v>
      </c>
      <c r="U15" s="149">
        <v>7000</v>
      </c>
      <c r="V15" s="149">
        <v>7000</v>
      </c>
      <c r="W15" s="149">
        <v>7000</v>
      </c>
      <c r="X15" s="149">
        <v>7000</v>
      </c>
      <c r="Y15" s="151">
        <f t="shared" si="1"/>
        <v>7000</v>
      </c>
      <c r="Z15" s="648"/>
      <c r="AA15" s="648"/>
      <c r="AB15" s="649"/>
    </row>
    <row r="16" spans="1:37" ht="24" x14ac:dyDescent="0.35">
      <c r="A16" s="152">
        <f t="shared" si="2"/>
        <v>7</v>
      </c>
      <c r="B16" s="647" t="s">
        <v>1155</v>
      </c>
      <c r="C16" s="647"/>
      <c r="D16" s="647"/>
      <c r="E16" s="153" t="s">
        <v>1152</v>
      </c>
      <c r="F16" s="146" t="s">
        <v>1147</v>
      </c>
      <c r="G16" s="146"/>
      <c r="H16" s="147">
        <f t="shared" si="3"/>
        <v>1</v>
      </c>
      <c r="I16" s="154">
        <f t="shared" si="0"/>
        <v>84000</v>
      </c>
      <c r="J16" s="149">
        <f t="shared" si="4"/>
        <v>84000</v>
      </c>
      <c r="K16" s="150">
        <v>0</v>
      </c>
      <c r="L16" s="653"/>
      <c r="M16" s="149">
        <v>7000</v>
      </c>
      <c r="N16" s="149">
        <v>7000</v>
      </c>
      <c r="O16" s="149">
        <v>7000</v>
      </c>
      <c r="P16" s="149">
        <v>7000</v>
      </c>
      <c r="Q16" s="149">
        <v>7000</v>
      </c>
      <c r="R16" s="149">
        <v>7000</v>
      </c>
      <c r="S16" s="149">
        <v>7000</v>
      </c>
      <c r="T16" s="149">
        <v>7000</v>
      </c>
      <c r="U16" s="149">
        <v>7000</v>
      </c>
      <c r="V16" s="149">
        <v>7000</v>
      </c>
      <c r="W16" s="149">
        <v>7000</v>
      </c>
      <c r="X16" s="149">
        <v>7000</v>
      </c>
      <c r="Y16" s="151">
        <f t="shared" si="1"/>
        <v>7000</v>
      </c>
      <c r="Z16" s="648"/>
      <c r="AA16" s="648"/>
      <c r="AB16" s="649"/>
    </row>
    <row r="17" spans="1:28" ht="24" x14ac:dyDescent="0.35">
      <c r="A17" s="152">
        <f t="shared" si="2"/>
        <v>8</v>
      </c>
      <c r="B17" s="647" t="s">
        <v>1156</v>
      </c>
      <c r="C17" s="647"/>
      <c r="D17" s="647"/>
      <c r="E17" s="153" t="s">
        <v>1152</v>
      </c>
      <c r="F17" s="146" t="s">
        <v>1147</v>
      </c>
      <c r="G17" s="146"/>
      <c r="H17" s="147">
        <f t="shared" si="3"/>
        <v>1</v>
      </c>
      <c r="I17" s="154">
        <f t="shared" si="0"/>
        <v>84000</v>
      </c>
      <c r="J17" s="149">
        <f t="shared" si="4"/>
        <v>84000</v>
      </c>
      <c r="K17" s="150">
        <v>0</v>
      </c>
      <c r="L17" s="653"/>
      <c r="M17" s="149">
        <v>7000</v>
      </c>
      <c r="N17" s="149">
        <v>7000</v>
      </c>
      <c r="O17" s="149">
        <v>7000</v>
      </c>
      <c r="P17" s="149">
        <v>7000</v>
      </c>
      <c r="Q17" s="149">
        <v>7000</v>
      </c>
      <c r="R17" s="149">
        <v>7000</v>
      </c>
      <c r="S17" s="149">
        <v>7000</v>
      </c>
      <c r="T17" s="149">
        <v>7000</v>
      </c>
      <c r="U17" s="149">
        <v>7000</v>
      </c>
      <c r="V17" s="149">
        <v>7000</v>
      </c>
      <c r="W17" s="149">
        <v>7000</v>
      </c>
      <c r="X17" s="149">
        <v>7000</v>
      </c>
      <c r="Y17" s="151">
        <f t="shared" si="1"/>
        <v>7000</v>
      </c>
      <c r="Z17" s="648"/>
      <c r="AA17" s="648"/>
      <c r="AB17" s="649"/>
    </row>
    <row r="18" spans="1:28" ht="24" x14ac:dyDescent="0.35">
      <c r="A18" s="152">
        <f t="shared" si="2"/>
        <v>9</v>
      </c>
      <c r="B18" s="647" t="s">
        <v>1157</v>
      </c>
      <c r="C18" s="647"/>
      <c r="D18" s="647"/>
      <c r="E18" s="153" t="s">
        <v>1152</v>
      </c>
      <c r="F18" s="146" t="s">
        <v>1147</v>
      </c>
      <c r="G18" s="146"/>
      <c r="H18" s="147">
        <f t="shared" si="3"/>
        <v>1</v>
      </c>
      <c r="I18" s="154">
        <f t="shared" ref="I18:I38" si="5">SUM(J18:K18)</f>
        <v>84000</v>
      </c>
      <c r="J18" s="149">
        <f t="shared" ref="J18:J38" si="6">SUM(M18:X18)</f>
        <v>84000</v>
      </c>
      <c r="K18" s="150">
        <v>0</v>
      </c>
      <c r="L18" s="653"/>
      <c r="M18" s="149">
        <v>7000</v>
      </c>
      <c r="N18" s="149">
        <v>7000</v>
      </c>
      <c r="O18" s="149">
        <v>7000</v>
      </c>
      <c r="P18" s="149">
        <v>7000</v>
      </c>
      <c r="Q18" s="149">
        <v>7000</v>
      </c>
      <c r="R18" s="149">
        <v>7000</v>
      </c>
      <c r="S18" s="149">
        <v>7000</v>
      </c>
      <c r="T18" s="149">
        <v>7000</v>
      </c>
      <c r="U18" s="149">
        <v>7000</v>
      </c>
      <c r="V18" s="149">
        <v>7000</v>
      </c>
      <c r="W18" s="149">
        <v>7000</v>
      </c>
      <c r="X18" s="149">
        <v>7000</v>
      </c>
      <c r="Y18" s="151">
        <f t="shared" si="1"/>
        <v>7000</v>
      </c>
      <c r="Z18" s="648"/>
      <c r="AA18" s="648"/>
      <c r="AB18" s="649"/>
    </row>
    <row r="19" spans="1:28" ht="24" x14ac:dyDescent="0.35">
      <c r="A19" s="152">
        <f t="shared" si="2"/>
        <v>10</v>
      </c>
      <c r="B19" s="647" t="s">
        <v>1158</v>
      </c>
      <c r="C19" s="647"/>
      <c r="D19" s="647"/>
      <c r="E19" s="153" t="s">
        <v>1152</v>
      </c>
      <c r="F19" s="146" t="s">
        <v>1147</v>
      </c>
      <c r="G19" s="146"/>
      <c r="H19" s="147">
        <f t="shared" si="3"/>
        <v>1</v>
      </c>
      <c r="I19" s="154">
        <f t="shared" si="5"/>
        <v>84000</v>
      </c>
      <c r="J19" s="149">
        <f t="shared" si="6"/>
        <v>84000</v>
      </c>
      <c r="K19" s="150">
        <v>0</v>
      </c>
      <c r="L19" s="653"/>
      <c r="M19" s="149">
        <v>7000</v>
      </c>
      <c r="N19" s="149">
        <v>7000</v>
      </c>
      <c r="O19" s="149">
        <v>7000</v>
      </c>
      <c r="P19" s="149">
        <v>7000</v>
      </c>
      <c r="Q19" s="149">
        <v>7000</v>
      </c>
      <c r="R19" s="149">
        <v>7000</v>
      </c>
      <c r="S19" s="149">
        <v>7000</v>
      </c>
      <c r="T19" s="149">
        <v>7000</v>
      </c>
      <c r="U19" s="149">
        <v>7000</v>
      </c>
      <c r="V19" s="149">
        <v>7000</v>
      </c>
      <c r="W19" s="149">
        <v>7000</v>
      </c>
      <c r="X19" s="149">
        <v>7000</v>
      </c>
      <c r="Y19" s="151">
        <f t="shared" si="1"/>
        <v>7000</v>
      </c>
      <c r="Z19" s="648"/>
      <c r="AA19" s="648"/>
      <c r="AB19" s="649"/>
    </row>
    <row r="20" spans="1:28" ht="24" x14ac:dyDescent="0.35">
      <c r="A20" s="152">
        <f t="shared" si="2"/>
        <v>11</v>
      </c>
      <c r="B20" s="647" t="s">
        <v>1159</v>
      </c>
      <c r="C20" s="647"/>
      <c r="D20" s="647"/>
      <c r="E20" s="153" t="s">
        <v>1152</v>
      </c>
      <c r="F20" s="146" t="s">
        <v>1147</v>
      </c>
      <c r="G20" s="146"/>
      <c r="H20" s="147">
        <f t="shared" si="3"/>
        <v>1</v>
      </c>
      <c r="I20" s="154">
        <f t="shared" si="5"/>
        <v>54000</v>
      </c>
      <c r="J20" s="149">
        <f t="shared" si="6"/>
        <v>54000</v>
      </c>
      <c r="K20" s="150">
        <v>0</v>
      </c>
      <c r="L20" s="653"/>
      <c r="M20" s="149">
        <v>9000</v>
      </c>
      <c r="N20" s="149">
        <v>9000</v>
      </c>
      <c r="O20" s="149">
        <v>9000</v>
      </c>
      <c r="P20" s="149">
        <v>0</v>
      </c>
      <c r="Q20" s="149">
        <v>0</v>
      </c>
      <c r="R20" s="149">
        <v>0</v>
      </c>
      <c r="S20" s="149">
        <v>9000</v>
      </c>
      <c r="T20" s="149">
        <v>9000</v>
      </c>
      <c r="U20" s="149">
        <v>9000</v>
      </c>
      <c r="V20" s="149">
        <v>0</v>
      </c>
      <c r="W20" s="149">
        <v>0</v>
      </c>
      <c r="X20" s="149">
        <v>0</v>
      </c>
      <c r="Y20" s="151">
        <f t="shared" si="1"/>
        <v>4500</v>
      </c>
      <c r="Z20" s="648" t="s">
        <v>1182</v>
      </c>
      <c r="AA20" s="648"/>
      <c r="AB20" s="649"/>
    </row>
    <row r="21" spans="1:28" ht="24" x14ac:dyDescent="0.35">
      <c r="A21" s="152">
        <f t="shared" si="2"/>
        <v>12</v>
      </c>
      <c r="B21" s="647" t="s">
        <v>1160</v>
      </c>
      <c r="C21" s="647"/>
      <c r="D21" s="647"/>
      <c r="E21" s="153" t="s">
        <v>1152</v>
      </c>
      <c r="F21" s="146" t="s">
        <v>1147</v>
      </c>
      <c r="G21" s="146"/>
      <c r="H21" s="147">
        <f t="shared" si="3"/>
        <v>1</v>
      </c>
      <c r="I21" s="154">
        <f t="shared" si="5"/>
        <v>96000</v>
      </c>
      <c r="J21" s="149">
        <f t="shared" si="6"/>
        <v>96000</v>
      </c>
      <c r="K21" s="150">
        <v>0</v>
      </c>
      <c r="L21" s="653"/>
      <c r="M21" s="149">
        <v>8000</v>
      </c>
      <c r="N21" s="149">
        <v>8000</v>
      </c>
      <c r="O21" s="149">
        <v>8000</v>
      </c>
      <c r="P21" s="149">
        <v>8000</v>
      </c>
      <c r="Q21" s="149">
        <v>8000</v>
      </c>
      <c r="R21" s="149">
        <v>8000</v>
      </c>
      <c r="S21" s="149">
        <v>8000</v>
      </c>
      <c r="T21" s="149">
        <v>8000</v>
      </c>
      <c r="U21" s="149">
        <v>8000</v>
      </c>
      <c r="V21" s="149">
        <v>8000</v>
      </c>
      <c r="W21" s="149">
        <v>8000</v>
      </c>
      <c r="X21" s="149">
        <v>8000</v>
      </c>
      <c r="Y21" s="151">
        <f t="shared" si="1"/>
        <v>8000</v>
      </c>
      <c r="Z21" s="648"/>
      <c r="AA21" s="648"/>
      <c r="AB21" s="649"/>
    </row>
    <row r="22" spans="1:28" ht="24" x14ac:dyDescent="0.35">
      <c r="A22" s="152">
        <f t="shared" si="2"/>
        <v>13</v>
      </c>
      <c r="B22" s="647" t="s">
        <v>1161</v>
      </c>
      <c r="C22" s="647"/>
      <c r="D22" s="647"/>
      <c r="E22" s="153" t="s">
        <v>1152</v>
      </c>
      <c r="F22" s="146" t="s">
        <v>1147</v>
      </c>
      <c r="G22" s="146"/>
      <c r="H22" s="147">
        <f t="shared" si="3"/>
        <v>1</v>
      </c>
      <c r="I22" s="154">
        <f t="shared" si="5"/>
        <v>96000</v>
      </c>
      <c r="J22" s="149">
        <f t="shared" si="6"/>
        <v>96000</v>
      </c>
      <c r="K22" s="150">
        <v>0</v>
      </c>
      <c r="L22" s="653"/>
      <c r="M22" s="149">
        <v>8000</v>
      </c>
      <c r="N22" s="149">
        <v>8000</v>
      </c>
      <c r="O22" s="149">
        <v>8000</v>
      </c>
      <c r="P22" s="149">
        <v>8000</v>
      </c>
      <c r="Q22" s="149">
        <v>8000</v>
      </c>
      <c r="R22" s="149">
        <v>8000</v>
      </c>
      <c r="S22" s="149">
        <v>8000</v>
      </c>
      <c r="T22" s="149">
        <v>8000</v>
      </c>
      <c r="U22" s="149">
        <v>8000</v>
      </c>
      <c r="V22" s="149">
        <v>8000</v>
      </c>
      <c r="W22" s="149">
        <v>8000</v>
      </c>
      <c r="X22" s="149">
        <v>8000</v>
      </c>
      <c r="Y22" s="151">
        <f t="shared" si="1"/>
        <v>8000</v>
      </c>
      <c r="Z22" s="648"/>
      <c r="AA22" s="648"/>
      <c r="AB22" s="649"/>
    </row>
    <row r="23" spans="1:28" ht="24" x14ac:dyDescent="0.35">
      <c r="A23" s="152">
        <f t="shared" si="2"/>
        <v>14</v>
      </c>
      <c r="B23" s="647" t="s">
        <v>1162</v>
      </c>
      <c r="C23" s="647"/>
      <c r="D23" s="647"/>
      <c r="E23" s="153" t="s">
        <v>1152</v>
      </c>
      <c r="F23" s="146" t="s">
        <v>1147</v>
      </c>
      <c r="G23" s="146"/>
      <c r="H23" s="147">
        <f t="shared" si="3"/>
        <v>1</v>
      </c>
      <c r="I23" s="154">
        <f t="shared" si="5"/>
        <v>96000</v>
      </c>
      <c r="J23" s="149">
        <f t="shared" si="6"/>
        <v>96000</v>
      </c>
      <c r="K23" s="150">
        <v>0</v>
      </c>
      <c r="L23" s="653"/>
      <c r="M23" s="149">
        <v>8000</v>
      </c>
      <c r="N23" s="149">
        <v>8000</v>
      </c>
      <c r="O23" s="149">
        <v>8000</v>
      </c>
      <c r="P23" s="149">
        <v>8000</v>
      </c>
      <c r="Q23" s="149">
        <v>8000</v>
      </c>
      <c r="R23" s="149">
        <v>8000</v>
      </c>
      <c r="S23" s="149">
        <v>8000</v>
      </c>
      <c r="T23" s="149">
        <v>8000</v>
      </c>
      <c r="U23" s="149">
        <v>8000</v>
      </c>
      <c r="V23" s="149">
        <v>8000</v>
      </c>
      <c r="W23" s="149">
        <v>8000</v>
      </c>
      <c r="X23" s="149">
        <v>8000</v>
      </c>
      <c r="Y23" s="151">
        <f t="shared" si="1"/>
        <v>8000</v>
      </c>
      <c r="Z23" s="648"/>
      <c r="AA23" s="648"/>
      <c r="AB23" s="649"/>
    </row>
    <row r="24" spans="1:28" ht="24" x14ac:dyDescent="0.35">
      <c r="A24" s="152">
        <f t="shared" si="2"/>
        <v>15</v>
      </c>
      <c r="B24" s="647" t="s">
        <v>1163</v>
      </c>
      <c r="C24" s="647"/>
      <c r="D24" s="647"/>
      <c r="E24" s="153" t="s">
        <v>1152</v>
      </c>
      <c r="F24" s="146" t="s">
        <v>1147</v>
      </c>
      <c r="G24" s="146"/>
      <c r="H24" s="147">
        <f t="shared" si="3"/>
        <v>1</v>
      </c>
      <c r="I24" s="154">
        <f t="shared" si="5"/>
        <v>0</v>
      </c>
      <c r="J24" s="149">
        <f t="shared" si="6"/>
        <v>0</v>
      </c>
      <c r="K24" s="150">
        <v>0</v>
      </c>
      <c r="L24" s="653"/>
      <c r="M24" s="149">
        <v>0</v>
      </c>
      <c r="N24" s="149">
        <v>0</v>
      </c>
      <c r="O24" s="149">
        <v>0</v>
      </c>
      <c r="P24" s="149">
        <v>0</v>
      </c>
      <c r="Q24" s="149">
        <v>0</v>
      </c>
      <c r="R24" s="149">
        <v>0</v>
      </c>
      <c r="S24" s="149">
        <v>0</v>
      </c>
      <c r="T24" s="149">
        <v>0</v>
      </c>
      <c r="U24" s="149">
        <v>0</v>
      </c>
      <c r="V24" s="149">
        <v>0</v>
      </c>
      <c r="W24" s="149">
        <v>0</v>
      </c>
      <c r="X24" s="149">
        <v>0</v>
      </c>
      <c r="Y24" s="151">
        <f t="shared" si="1"/>
        <v>0</v>
      </c>
      <c r="Z24" s="648" t="s">
        <v>1183</v>
      </c>
      <c r="AA24" s="648"/>
      <c r="AB24" s="649"/>
    </row>
    <row r="25" spans="1:28" ht="24" x14ac:dyDescent="0.35">
      <c r="A25" s="152">
        <f t="shared" si="2"/>
        <v>16</v>
      </c>
      <c r="B25" s="647" t="s">
        <v>1164</v>
      </c>
      <c r="C25" s="647"/>
      <c r="D25" s="647"/>
      <c r="E25" s="153" t="s">
        <v>1152</v>
      </c>
      <c r="F25" s="146" t="s">
        <v>1147</v>
      </c>
      <c r="G25" s="146"/>
      <c r="H25" s="147">
        <f t="shared" si="3"/>
        <v>1</v>
      </c>
      <c r="I25" s="154">
        <f t="shared" si="5"/>
        <v>54000</v>
      </c>
      <c r="J25" s="149">
        <f t="shared" si="6"/>
        <v>54000</v>
      </c>
      <c r="K25" s="150">
        <v>0</v>
      </c>
      <c r="L25" s="653"/>
      <c r="M25" s="149">
        <v>4500</v>
      </c>
      <c r="N25" s="149">
        <v>4500</v>
      </c>
      <c r="O25" s="149">
        <v>4500</v>
      </c>
      <c r="P25" s="149">
        <v>4500</v>
      </c>
      <c r="Q25" s="149">
        <v>4500</v>
      </c>
      <c r="R25" s="149">
        <v>4500</v>
      </c>
      <c r="S25" s="149">
        <v>4500</v>
      </c>
      <c r="T25" s="149">
        <v>4500</v>
      </c>
      <c r="U25" s="149">
        <v>4500</v>
      </c>
      <c r="V25" s="149">
        <v>4500</v>
      </c>
      <c r="W25" s="149">
        <v>4500</v>
      </c>
      <c r="X25" s="149">
        <v>4500</v>
      </c>
      <c r="Y25" s="151">
        <f t="shared" si="1"/>
        <v>4500</v>
      </c>
      <c r="Z25" s="648"/>
      <c r="AA25" s="648"/>
      <c r="AB25" s="649"/>
    </row>
    <row r="26" spans="1:28" ht="24" x14ac:dyDescent="0.35">
      <c r="A26" s="152">
        <f t="shared" si="2"/>
        <v>17</v>
      </c>
      <c r="B26" s="647" t="s">
        <v>1165</v>
      </c>
      <c r="C26" s="647"/>
      <c r="D26" s="647"/>
      <c r="E26" s="153" t="s">
        <v>1152</v>
      </c>
      <c r="F26" s="146" t="s">
        <v>1166</v>
      </c>
      <c r="G26" s="146">
        <v>120</v>
      </c>
      <c r="H26" s="147">
        <f t="shared" si="3"/>
        <v>0.8</v>
      </c>
      <c r="I26" s="154">
        <f t="shared" si="5"/>
        <v>24000</v>
      </c>
      <c r="J26" s="149">
        <f t="shared" si="6"/>
        <v>24000</v>
      </c>
      <c r="K26" s="150">
        <v>0</v>
      </c>
      <c r="L26" s="653"/>
      <c r="M26" s="149">
        <v>2000</v>
      </c>
      <c r="N26" s="149">
        <v>2000</v>
      </c>
      <c r="O26" s="149">
        <v>2000</v>
      </c>
      <c r="P26" s="149">
        <v>2000</v>
      </c>
      <c r="Q26" s="149">
        <v>2000</v>
      </c>
      <c r="R26" s="149">
        <v>2000</v>
      </c>
      <c r="S26" s="149">
        <v>2000</v>
      </c>
      <c r="T26" s="149">
        <v>2000</v>
      </c>
      <c r="U26" s="149">
        <v>2000</v>
      </c>
      <c r="V26" s="149">
        <v>2000</v>
      </c>
      <c r="W26" s="149">
        <v>2000</v>
      </c>
      <c r="X26" s="149">
        <v>2000</v>
      </c>
      <c r="Y26" s="151">
        <f t="shared" si="1"/>
        <v>2000</v>
      </c>
      <c r="Z26" s="648"/>
      <c r="AA26" s="648"/>
      <c r="AB26" s="649"/>
    </row>
    <row r="27" spans="1:28" ht="24" x14ac:dyDescent="0.35">
      <c r="A27" s="152">
        <f t="shared" si="2"/>
        <v>18</v>
      </c>
      <c r="B27" s="647" t="s">
        <v>1167</v>
      </c>
      <c r="C27" s="647"/>
      <c r="D27" s="647"/>
      <c r="E27" s="153" t="s">
        <v>1152</v>
      </c>
      <c r="F27" s="146" t="s">
        <v>1166</v>
      </c>
      <c r="G27" s="146">
        <v>120</v>
      </c>
      <c r="H27" s="147">
        <f t="shared" si="3"/>
        <v>0.8</v>
      </c>
      <c r="I27" s="154">
        <f t="shared" si="5"/>
        <v>24000</v>
      </c>
      <c r="J27" s="149">
        <f t="shared" si="6"/>
        <v>24000</v>
      </c>
      <c r="K27" s="150">
        <v>0</v>
      </c>
      <c r="L27" s="653"/>
      <c r="M27" s="149">
        <v>2000</v>
      </c>
      <c r="N27" s="149">
        <v>2000</v>
      </c>
      <c r="O27" s="149">
        <v>2000</v>
      </c>
      <c r="P27" s="149">
        <v>2000</v>
      </c>
      <c r="Q27" s="149">
        <v>2000</v>
      </c>
      <c r="R27" s="149">
        <v>2000</v>
      </c>
      <c r="S27" s="149">
        <v>2000</v>
      </c>
      <c r="T27" s="149">
        <v>2000</v>
      </c>
      <c r="U27" s="149">
        <v>2000</v>
      </c>
      <c r="V27" s="149">
        <v>2000</v>
      </c>
      <c r="W27" s="149">
        <v>2000</v>
      </c>
      <c r="X27" s="149">
        <v>2000</v>
      </c>
      <c r="Y27" s="151">
        <f t="shared" si="1"/>
        <v>2000</v>
      </c>
      <c r="Z27" s="648"/>
      <c r="AA27" s="648"/>
      <c r="AB27" s="649"/>
    </row>
    <row r="28" spans="1:28" ht="24" x14ac:dyDescent="0.35">
      <c r="A28" s="152">
        <f t="shared" si="2"/>
        <v>19</v>
      </c>
      <c r="B28" s="647" t="s">
        <v>1168</v>
      </c>
      <c r="C28" s="647"/>
      <c r="D28" s="647"/>
      <c r="E28" s="153" t="s">
        <v>1152</v>
      </c>
      <c r="F28" s="146" t="s">
        <v>1166</v>
      </c>
      <c r="G28" s="146">
        <v>120</v>
      </c>
      <c r="H28" s="147">
        <f t="shared" si="3"/>
        <v>0.8</v>
      </c>
      <c r="I28" s="154">
        <f t="shared" si="5"/>
        <v>24000</v>
      </c>
      <c r="J28" s="149">
        <f t="shared" si="6"/>
        <v>24000</v>
      </c>
      <c r="K28" s="150">
        <v>0</v>
      </c>
      <c r="L28" s="653"/>
      <c r="M28" s="149">
        <v>2000</v>
      </c>
      <c r="N28" s="149">
        <v>2000</v>
      </c>
      <c r="O28" s="149">
        <v>2000</v>
      </c>
      <c r="P28" s="149">
        <v>2000</v>
      </c>
      <c r="Q28" s="149">
        <v>2000</v>
      </c>
      <c r="R28" s="149">
        <v>2000</v>
      </c>
      <c r="S28" s="149">
        <v>2000</v>
      </c>
      <c r="T28" s="149">
        <v>2000</v>
      </c>
      <c r="U28" s="149">
        <v>2000</v>
      </c>
      <c r="V28" s="149">
        <v>2000</v>
      </c>
      <c r="W28" s="149">
        <v>2000</v>
      </c>
      <c r="X28" s="149">
        <v>2000</v>
      </c>
      <c r="Y28" s="151">
        <f t="shared" si="1"/>
        <v>2000</v>
      </c>
      <c r="Z28" s="648"/>
      <c r="AA28" s="648"/>
      <c r="AB28" s="649"/>
    </row>
    <row r="29" spans="1:28" ht="24" x14ac:dyDescent="0.35">
      <c r="A29" s="152">
        <f t="shared" si="2"/>
        <v>20</v>
      </c>
      <c r="B29" s="647" t="s">
        <v>1169</v>
      </c>
      <c r="C29" s="647"/>
      <c r="D29" s="647"/>
      <c r="E29" s="153" t="s">
        <v>1152</v>
      </c>
      <c r="F29" s="146" t="s">
        <v>1166</v>
      </c>
      <c r="G29" s="146">
        <v>120</v>
      </c>
      <c r="H29" s="147">
        <f t="shared" si="3"/>
        <v>0.8</v>
      </c>
      <c r="I29" s="154">
        <f t="shared" si="5"/>
        <v>24000</v>
      </c>
      <c r="J29" s="149">
        <f t="shared" si="6"/>
        <v>24000</v>
      </c>
      <c r="K29" s="150">
        <v>0</v>
      </c>
      <c r="L29" s="653"/>
      <c r="M29" s="149">
        <v>2000</v>
      </c>
      <c r="N29" s="149">
        <v>2000</v>
      </c>
      <c r="O29" s="149">
        <v>2000</v>
      </c>
      <c r="P29" s="149">
        <v>2000</v>
      </c>
      <c r="Q29" s="149">
        <v>2000</v>
      </c>
      <c r="R29" s="149">
        <v>2000</v>
      </c>
      <c r="S29" s="149">
        <v>2000</v>
      </c>
      <c r="T29" s="149">
        <v>2000</v>
      </c>
      <c r="U29" s="149">
        <v>2000</v>
      </c>
      <c r="V29" s="149">
        <v>2000</v>
      </c>
      <c r="W29" s="149">
        <v>2000</v>
      </c>
      <c r="X29" s="149">
        <v>2000</v>
      </c>
      <c r="Y29" s="151">
        <f t="shared" si="1"/>
        <v>2000</v>
      </c>
      <c r="Z29" s="648"/>
      <c r="AA29" s="648"/>
      <c r="AB29" s="649"/>
    </row>
    <row r="30" spans="1:28" ht="24" x14ac:dyDescent="0.35">
      <c r="A30" s="152">
        <f t="shared" si="2"/>
        <v>21</v>
      </c>
      <c r="B30" s="647" t="s">
        <v>1170</v>
      </c>
      <c r="C30" s="647"/>
      <c r="D30" s="647"/>
      <c r="E30" s="153" t="s">
        <v>1171</v>
      </c>
      <c r="F30" s="146" t="s">
        <v>1147</v>
      </c>
      <c r="G30" s="146"/>
      <c r="H30" s="147">
        <f t="shared" si="3"/>
        <v>1</v>
      </c>
      <c r="I30" s="154">
        <f t="shared" si="5"/>
        <v>36000</v>
      </c>
      <c r="J30" s="149">
        <f t="shared" si="6"/>
        <v>36000</v>
      </c>
      <c r="K30" s="150">
        <v>0</v>
      </c>
      <c r="L30" s="653"/>
      <c r="M30" s="149">
        <v>3000</v>
      </c>
      <c r="N30" s="149">
        <v>3000</v>
      </c>
      <c r="O30" s="149">
        <v>3000</v>
      </c>
      <c r="P30" s="149">
        <v>3000</v>
      </c>
      <c r="Q30" s="149">
        <v>3000</v>
      </c>
      <c r="R30" s="149">
        <v>3000</v>
      </c>
      <c r="S30" s="149">
        <v>3000</v>
      </c>
      <c r="T30" s="149">
        <v>3000</v>
      </c>
      <c r="U30" s="149">
        <v>3000</v>
      </c>
      <c r="V30" s="149">
        <v>3000</v>
      </c>
      <c r="W30" s="149">
        <v>3000</v>
      </c>
      <c r="X30" s="149">
        <v>3000</v>
      </c>
      <c r="Y30" s="151">
        <f t="shared" si="1"/>
        <v>3000</v>
      </c>
      <c r="Z30" s="648"/>
      <c r="AA30" s="648"/>
      <c r="AB30" s="649"/>
    </row>
    <row r="31" spans="1:28" ht="24" x14ac:dyDescent="0.35">
      <c r="A31" s="152">
        <f t="shared" si="2"/>
        <v>22</v>
      </c>
      <c r="B31" s="647" t="s">
        <v>1172</v>
      </c>
      <c r="C31" s="647"/>
      <c r="D31" s="647"/>
      <c r="E31" s="153" t="s">
        <v>1173</v>
      </c>
      <c r="F31" s="146" t="s">
        <v>1147</v>
      </c>
      <c r="G31" s="146"/>
      <c r="H31" s="147">
        <f t="shared" si="3"/>
        <v>1</v>
      </c>
      <c r="I31" s="154">
        <f t="shared" si="5"/>
        <v>36000</v>
      </c>
      <c r="J31" s="149">
        <f t="shared" si="6"/>
        <v>36000</v>
      </c>
      <c r="K31" s="150">
        <v>0</v>
      </c>
      <c r="L31" s="653"/>
      <c r="M31" s="149">
        <v>3000</v>
      </c>
      <c r="N31" s="149">
        <v>3000</v>
      </c>
      <c r="O31" s="149">
        <v>3000</v>
      </c>
      <c r="P31" s="149">
        <v>3000</v>
      </c>
      <c r="Q31" s="149">
        <v>3000</v>
      </c>
      <c r="R31" s="149">
        <v>3000</v>
      </c>
      <c r="S31" s="149">
        <v>3000</v>
      </c>
      <c r="T31" s="149">
        <v>3000</v>
      </c>
      <c r="U31" s="149">
        <v>3000</v>
      </c>
      <c r="V31" s="149">
        <v>3000</v>
      </c>
      <c r="W31" s="149">
        <v>3000</v>
      </c>
      <c r="X31" s="149">
        <v>3000</v>
      </c>
      <c r="Y31" s="151">
        <f t="shared" si="1"/>
        <v>3000</v>
      </c>
      <c r="Z31" s="648"/>
      <c r="AA31" s="648"/>
      <c r="AB31" s="649"/>
    </row>
    <row r="32" spans="1:28" ht="24" x14ac:dyDescent="0.35">
      <c r="A32" s="152">
        <f t="shared" si="2"/>
        <v>23</v>
      </c>
      <c r="B32" s="647" t="s">
        <v>1174</v>
      </c>
      <c r="C32" s="647"/>
      <c r="D32" s="647"/>
      <c r="E32" s="153" t="s">
        <v>1175</v>
      </c>
      <c r="F32" s="146" t="s">
        <v>1147</v>
      </c>
      <c r="G32" s="146"/>
      <c r="H32" s="147">
        <f t="shared" si="3"/>
        <v>1</v>
      </c>
      <c r="I32" s="154">
        <f t="shared" si="5"/>
        <v>36000</v>
      </c>
      <c r="J32" s="149">
        <f t="shared" si="6"/>
        <v>36000</v>
      </c>
      <c r="K32" s="150">
        <v>0</v>
      </c>
      <c r="L32" s="653"/>
      <c r="M32" s="149">
        <v>3000</v>
      </c>
      <c r="N32" s="149">
        <v>3000</v>
      </c>
      <c r="O32" s="149">
        <v>3000</v>
      </c>
      <c r="P32" s="149">
        <v>3000</v>
      </c>
      <c r="Q32" s="149">
        <v>3000</v>
      </c>
      <c r="R32" s="149">
        <v>3000</v>
      </c>
      <c r="S32" s="149">
        <v>3000</v>
      </c>
      <c r="T32" s="149">
        <v>3000</v>
      </c>
      <c r="U32" s="149">
        <v>3000</v>
      </c>
      <c r="V32" s="149">
        <v>3000</v>
      </c>
      <c r="W32" s="149">
        <v>3000</v>
      </c>
      <c r="X32" s="149">
        <v>3000</v>
      </c>
      <c r="Y32" s="151">
        <f t="shared" si="1"/>
        <v>3000</v>
      </c>
      <c r="Z32" s="648"/>
      <c r="AA32" s="648"/>
      <c r="AB32" s="649"/>
    </row>
    <row r="33" spans="1:28" ht="24" x14ac:dyDescent="0.35">
      <c r="A33" s="152">
        <f t="shared" si="2"/>
        <v>24</v>
      </c>
      <c r="B33" s="647" t="s">
        <v>1176</v>
      </c>
      <c r="C33" s="647"/>
      <c r="D33" s="647"/>
      <c r="E33" s="153" t="s">
        <v>1177</v>
      </c>
      <c r="F33" s="146" t="s">
        <v>1147</v>
      </c>
      <c r="G33" s="146"/>
      <c r="H33" s="147">
        <f t="shared" si="3"/>
        <v>1</v>
      </c>
      <c r="I33" s="154">
        <f t="shared" si="5"/>
        <v>36000</v>
      </c>
      <c r="J33" s="149">
        <f t="shared" si="6"/>
        <v>36000</v>
      </c>
      <c r="K33" s="150">
        <v>0</v>
      </c>
      <c r="L33" s="653"/>
      <c r="M33" s="149">
        <v>3000</v>
      </c>
      <c r="N33" s="149">
        <v>3000</v>
      </c>
      <c r="O33" s="149">
        <v>3000</v>
      </c>
      <c r="P33" s="149">
        <v>3000</v>
      </c>
      <c r="Q33" s="149">
        <v>3000</v>
      </c>
      <c r="R33" s="149">
        <v>3000</v>
      </c>
      <c r="S33" s="149">
        <v>3000</v>
      </c>
      <c r="T33" s="149">
        <v>3000</v>
      </c>
      <c r="U33" s="149">
        <v>3000</v>
      </c>
      <c r="V33" s="149">
        <v>3000</v>
      </c>
      <c r="W33" s="149">
        <v>3000</v>
      </c>
      <c r="X33" s="149">
        <v>3000</v>
      </c>
      <c r="Y33" s="151">
        <f t="shared" si="1"/>
        <v>3000</v>
      </c>
      <c r="Z33" s="648"/>
      <c r="AA33" s="648"/>
      <c r="AB33" s="649"/>
    </row>
    <row r="34" spans="1:28" ht="24" x14ac:dyDescent="0.35">
      <c r="A34" s="152">
        <f t="shared" si="2"/>
        <v>25</v>
      </c>
      <c r="B34" s="647" t="s">
        <v>1178</v>
      </c>
      <c r="C34" s="647"/>
      <c r="D34" s="647"/>
      <c r="E34" s="153" t="s">
        <v>1179</v>
      </c>
      <c r="F34" s="146" t="s">
        <v>1166</v>
      </c>
      <c r="G34" s="146">
        <v>120</v>
      </c>
      <c r="H34" s="147">
        <f t="shared" si="3"/>
        <v>0.8</v>
      </c>
      <c r="I34" s="154">
        <f t="shared" si="5"/>
        <v>12000</v>
      </c>
      <c r="J34" s="149">
        <f t="shared" si="6"/>
        <v>12000</v>
      </c>
      <c r="K34" s="150">
        <v>0</v>
      </c>
      <c r="L34" s="653"/>
      <c r="M34" s="149">
        <v>1000</v>
      </c>
      <c r="N34" s="149">
        <v>1000</v>
      </c>
      <c r="O34" s="149">
        <v>1000</v>
      </c>
      <c r="P34" s="149">
        <v>1000</v>
      </c>
      <c r="Q34" s="149">
        <v>1000</v>
      </c>
      <c r="R34" s="149">
        <v>1000</v>
      </c>
      <c r="S34" s="149">
        <v>1000</v>
      </c>
      <c r="T34" s="149">
        <v>1000</v>
      </c>
      <c r="U34" s="149">
        <v>1000</v>
      </c>
      <c r="V34" s="149">
        <v>1000</v>
      </c>
      <c r="W34" s="149">
        <v>1000</v>
      </c>
      <c r="X34" s="149">
        <v>1000</v>
      </c>
      <c r="Y34" s="151">
        <f t="shared" si="1"/>
        <v>1000</v>
      </c>
      <c r="Z34" s="648"/>
      <c r="AA34" s="648"/>
      <c r="AB34" s="649"/>
    </row>
    <row r="35" spans="1:28" ht="24" x14ac:dyDescent="0.35">
      <c r="A35" s="152">
        <f t="shared" si="2"/>
        <v>26</v>
      </c>
      <c r="B35" s="647" t="s">
        <v>1180</v>
      </c>
      <c r="C35" s="647"/>
      <c r="D35" s="647"/>
      <c r="E35" s="153" t="s">
        <v>1181</v>
      </c>
      <c r="F35" s="146" t="s">
        <v>1166</v>
      </c>
      <c r="G35" s="146">
        <v>120</v>
      </c>
      <c r="H35" s="147">
        <f t="shared" si="3"/>
        <v>0.8</v>
      </c>
      <c r="I35" s="154">
        <f t="shared" si="5"/>
        <v>12000</v>
      </c>
      <c r="J35" s="149">
        <f t="shared" si="6"/>
        <v>12000</v>
      </c>
      <c r="K35" s="150">
        <v>0</v>
      </c>
      <c r="L35" s="653"/>
      <c r="M35" s="149">
        <v>1000</v>
      </c>
      <c r="N35" s="149">
        <v>1000</v>
      </c>
      <c r="O35" s="149">
        <v>1000</v>
      </c>
      <c r="P35" s="149">
        <v>1000</v>
      </c>
      <c r="Q35" s="149">
        <v>1000</v>
      </c>
      <c r="R35" s="149">
        <v>1000</v>
      </c>
      <c r="S35" s="149">
        <v>1000</v>
      </c>
      <c r="T35" s="149">
        <v>1000</v>
      </c>
      <c r="U35" s="149">
        <v>1000</v>
      </c>
      <c r="V35" s="149">
        <v>1000</v>
      </c>
      <c r="W35" s="149">
        <v>1000</v>
      </c>
      <c r="X35" s="149">
        <v>1000</v>
      </c>
      <c r="Y35" s="151">
        <f t="shared" si="1"/>
        <v>1000</v>
      </c>
      <c r="Z35" s="648"/>
      <c r="AA35" s="648"/>
      <c r="AB35" s="649"/>
    </row>
    <row r="36" spans="1:28" ht="24" x14ac:dyDescent="0.35">
      <c r="A36" s="152">
        <f t="shared" si="2"/>
        <v>27</v>
      </c>
      <c r="B36" s="647"/>
      <c r="C36" s="647"/>
      <c r="D36" s="647"/>
      <c r="E36" s="153"/>
      <c r="F36" s="146"/>
      <c r="G36" s="146"/>
      <c r="H36" s="147" t="str">
        <f t="shared" si="3"/>
        <v/>
      </c>
      <c r="I36" s="154">
        <f t="shared" si="5"/>
        <v>0</v>
      </c>
      <c r="J36" s="149">
        <f t="shared" si="6"/>
        <v>0</v>
      </c>
      <c r="K36" s="150"/>
      <c r="L36" s="653"/>
      <c r="M36" s="149"/>
      <c r="N36" s="149"/>
      <c r="O36" s="149"/>
      <c r="P36" s="149"/>
      <c r="Q36" s="149"/>
      <c r="R36" s="149"/>
      <c r="S36" s="149"/>
      <c r="T36" s="149"/>
      <c r="U36" s="149"/>
      <c r="V36" s="149"/>
      <c r="W36" s="149"/>
      <c r="X36" s="149"/>
      <c r="Y36" s="151" t="str">
        <f t="shared" si="1"/>
        <v/>
      </c>
      <c r="Z36" s="648"/>
      <c r="AA36" s="648"/>
      <c r="AB36" s="649"/>
    </row>
    <row r="37" spans="1:28" ht="24" x14ac:dyDescent="0.35">
      <c r="A37" s="152">
        <f t="shared" si="2"/>
        <v>28</v>
      </c>
      <c r="B37" s="647"/>
      <c r="C37" s="647"/>
      <c r="D37" s="647"/>
      <c r="E37" s="153"/>
      <c r="F37" s="146"/>
      <c r="G37" s="146"/>
      <c r="H37" s="147" t="str">
        <f t="shared" si="3"/>
        <v/>
      </c>
      <c r="I37" s="154">
        <f t="shared" si="5"/>
        <v>0</v>
      </c>
      <c r="J37" s="149">
        <f t="shared" si="6"/>
        <v>0</v>
      </c>
      <c r="K37" s="150"/>
      <c r="L37" s="653"/>
      <c r="M37" s="149"/>
      <c r="N37" s="149"/>
      <c r="O37" s="149"/>
      <c r="P37" s="149"/>
      <c r="Q37" s="149"/>
      <c r="R37" s="149"/>
      <c r="S37" s="149"/>
      <c r="T37" s="149"/>
      <c r="U37" s="149"/>
      <c r="V37" s="149"/>
      <c r="W37" s="149"/>
      <c r="X37" s="149"/>
      <c r="Y37" s="151" t="str">
        <f t="shared" si="1"/>
        <v/>
      </c>
      <c r="Z37" s="648"/>
      <c r="AA37" s="648"/>
      <c r="AB37" s="649"/>
    </row>
    <row r="38" spans="1:28" ht="24" x14ac:dyDescent="0.35">
      <c r="A38" s="152">
        <f t="shared" si="2"/>
        <v>29</v>
      </c>
      <c r="B38" s="647"/>
      <c r="C38" s="647"/>
      <c r="D38" s="647"/>
      <c r="E38" s="153"/>
      <c r="F38" s="146"/>
      <c r="G38" s="146"/>
      <c r="H38" s="147" t="str">
        <f t="shared" si="3"/>
        <v/>
      </c>
      <c r="I38" s="154">
        <f t="shared" si="5"/>
        <v>0</v>
      </c>
      <c r="J38" s="149">
        <f t="shared" si="6"/>
        <v>0</v>
      </c>
      <c r="K38" s="150"/>
      <c r="L38" s="653"/>
      <c r="M38" s="149"/>
      <c r="N38" s="149"/>
      <c r="O38" s="149"/>
      <c r="P38" s="149"/>
      <c r="Q38" s="149"/>
      <c r="R38" s="149"/>
      <c r="S38" s="149"/>
      <c r="T38" s="149"/>
      <c r="U38" s="149"/>
      <c r="V38" s="149"/>
      <c r="W38" s="149"/>
      <c r="X38" s="149"/>
      <c r="Y38" s="151" t="str">
        <f t="shared" si="1"/>
        <v/>
      </c>
      <c r="Z38" s="648"/>
      <c r="AA38" s="648"/>
      <c r="AB38" s="649"/>
    </row>
    <row r="39" spans="1:28" ht="24" x14ac:dyDescent="0.35">
      <c r="A39" s="152">
        <f t="shared" si="2"/>
        <v>30</v>
      </c>
      <c r="B39" s="647"/>
      <c r="C39" s="647"/>
      <c r="D39" s="647"/>
      <c r="E39" s="153"/>
      <c r="F39" s="146"/>
      <c r="G39" s="146"/>
      <c r="H39" s="147" t="str">
        <f t="shared" si="3"/>
        <v/>
      </c>
      <c r="I39" s="154">
        <f t="shared" si="0"/>
        <v>0</v>
      </c>
      <c r="J39" s="149">
        <f t="shared" si="4"/>
        <v>0</v>
      </c>
      <c r="K39" s="150"/>
      <c r="L39" s="653"/>
      <c r="M39" s="149"/>
      <c r="N39" s="149"/>
      <c r="O39" s="149"/>
      <c r="P39" s="149"/>
      <c r="Q39" s="149"/>
      <c r="R39" s="149"/>
      <c r="S39" s="149"/>
      <c r="T39" s="149"/>
      <c r="U39" s="149"/>
      <c r="V39" s="149"/>
      <c r="W39" s="149"/>
      <c r="X39" s="149"/>
      <c r="Y39" s="151" t="str">
        <f t="shared" si="1"/>
        <v/>
      </c>
      <c r="Z39" s="648"/>
      <c r="AA39" s="648"/>
      <c r="AB39" s="649"/>
    </row>
    <row r="40" spans="1:28" ht="24" x14ac:dyDescent="0.35">
      <c r="A40" s="152">
        <f t="shared" si="2"/>
        <v>31</v>
      </c>
      <c r="B40" s="647"/>
      <c r="C40" s="647"/>
      <c r="D40" s="647"/>
      <c r="E40" s="153"/>
      <c r="F40" s="146"/>
      <c r="G40" s="146"/>
      <c r="H40" s="147" t="str">
        <f t="shared" si="3"/>
        <v/>
      </c>
      <c r="I40" s="154">
        <f t="shared" si="0"/>
        <v>0</v>
      </c>
      <c r="J40" s="149">
        <f t="shared" si="4"/>
        <v>0</v>
      </c>
      <c r="K40" s="150"/>
      <c r="L40" s="653"/>
      <c r="M40" s="149"/>
      <c r="N40" s="149"/>
      <c r="O40" s="149"/>
      <c r="P40" s="149"/>
      <c r="Q40" s="149"/>
      <c r="R40" s="149"/>
      <c r="S40" s="149"/>
      <c r="T40" s="149"/>
      <c r="U40" s="149"/>
      <c r="V40" s="149"/>
      <c r="W40" s="149"/>
      <c r="X40" s="149"/>
      <c r="Y40" s="151" t="str">
        <f t="shared" si="1"/>
        <v/>
      </c>
      <c r="Z40" s="648"/>
      <c r="AA40" s="648"/>
      <c r="AB40" s="649"/>
    </row>
    <row r="41" spans="1:28" ht="24" x14ac:dyDescent="0.35">
      <c r="A41" s="152">
        <f t="shared" si="2"/>
        <v>32</v>
      </c>
      <c r="B41" s="647"/>
      <c r="C41" s="647"/>
      <c r="D41" s="647"/>
      <c r="E41" s="153"/>
      <c r="F41" s="146"/>
      <c r="G41" s="146"/>
      <c r="H41" s="147" t="str">
        <f t="shared" si="3"/>
        <v/>
      </c>
      <c r="I41" s="154">
        <f t="shared" si="0"/>
        <v>0</v>
      </c>
      <c r="J41" s="149">
        <f t="shared" si="4"/>
        <v>0</v>
      </c>
      <c r="K41" s="150"/>
      <c r="L41" s="653"/>
      <c r="M41" s="149"/>
      <c r="N41" s="149"/>
      <c r="O41" s="149"/>
      <c r="P41" s="149"/>
      <c r="Q41" s="149"/>
      <c r="R41" s="149"/>
      <c r="S41" s="149"/>
      <c r="T41" s="149"/>
      <c r="U41" s="149"/>
      <c r="V41" s="149"/>
      <c r="W41" s="149"/>
      <c r="X41" s="149"/>
      <c r="Y41" s="151" t="str">
        <f t="shared" si="1"/>
        <v/>
      </c>
      <c r="Z41" s="648"/>
      <c r="AA41" s="648"/>
      <c r="AB41" s="649"/>
    </row>
    <row r="42" spans="1:28" ht="24" x14ac:dyDescent="0.35">
      <c r="A42" s="152">
        <f t="shared" si="2"/>
        <v>33</v>
      </c>
      <c r="B42" s="647"/>
      <c r="C42" s="647"/>
      <c r="D42" s="647"/>
      <c r="E42" s="153"/>
      <c r="F42" s="146"/>
      <c r="G42" s="146"/>
      <c r="H42" s="147" t="str">
        <f t="shared" si="3"/>
        <v/>
      </c>
      <c r="I42" s="154">
        <f t="shared" si="0"/>
        <v>0</v>
      </c>
      <c r="J42" s="149">
        <f t="shared" si="4"/>
        <v>0</v>
      </c>
      <c r="K42" s="150"/>
      <c r="L42" s="653"/>
      <c r="M42" s="149"/>
      <c r="N42" s="149"/>
      <c r="O42" s="149"/>
      <c r="P42" s="149"/>
      <c r="Q42" s="149"/>
      <c r="R42" s="149"/>
      <c r="S42" s="149"/>
      <c r="T42" s="149"/>
      <c r="U42" s="149"/>
      <c r="V42" s="149"/>
      <c r="W42" s="149"/>
      <c r="X42" s="149"/>
      <c r="Y42" s="151" t="str">
        <f t="shared" si="1"/>
        <v/>
      </c>
      <c r="Z42" s="648"/>
      <c r="AA42" s="648"/>
      <c r="AB42" s="649"/>
    </row>
    <row r="43" spans="1:28" ht="24" x14ac:dyDescent="0.35">
      <c r="A43" s="152">
        <f t="shared" si="2"/>
        <v>34</v>
      </c>
      <c r="B43" s="647"/>
      <c r="C43" s="647"/>
      <c r="D43" s="647"/>
      <c r="E43" s="153"/>
      <c r="F43" s="146"/>
      <c r="G43" s="146"/>
      <c r="H43" s="147" t="str">
        <f t="shared" si="3"/>
        <v/>
      </c>
      <c r="I43" s="154">
        <f t="shared" si="0"/>
        <v>0</v>
      </c>
      <c r="J43" s="149">
        <f t="shared" si="4"/>
        <v>0</v>
      </c>
      <c r="K43" s="150"/>
      <c r="L43" s="653"/>
      <c r="M43" s="149"/>
      <c r="N43" s="149"/>
      <c r="O43" s="149"/>
      <c r="P43" s="149"/>
      <c r="Q43" s="149"/>
      <c r="R43" s="149"/>
      <c r="S43" s="149"/>
      <c r="T43" s="149"/>
      <c r="U43" s="149"/>
      <c r="V43" s="149"/>
      <c r="W43" s="149"/>
      <c r="X43" s="149"/>
      <c r="Y43" s="151" t="str">
        <f t="shared" si="1"/>
        <v/>
      </c>
      <c r="Z43" s="648"/>
      <c r="AA43" s="648"/>
      <c r="AB43" s="649"/>
    </row>
    <row r="44" spans="1:28" ht="24" x14ac:dyDescent="0.35">
      <c r="A44" s="152">
        <f t="shared" si="2"/>
        <v>35</v>
      </c>
      <c r="B44" s="647"/>
      <c r="C44" s="647"/>
      <c r="D44" s="647"/>
      <c r="E44" s="153"/>
      <c r="F44" s="146"/>
      <c r="G44" s="146"/>
      <c r="H44" s="147" t="str">
        <f t="shared" si="3"/>
        <v/>
      </c>
      <c r="I44" s="154">
        <f t="shared" si="0"/>
        <v>0</v>
      </c>
      <c r="J44" s="149">
        <f t="shared" si="4"/>
        <v>0</v>
      </c>
      <c r="K44" s="150"/>
      <c r="L44" s="653"/>
      <c r="M44" s="149"/>
      <c r="N44" s="149"/>
      <c r="O44" s="149"/>
      <c r="P44" s="149"/>
      <c r="Q44" s="149"/>
      <c r="R44" s="149"/>
      <c r="S44" s="149"/>
      <c r="T44" s="149"/>
      <c r="U44" s="149"/>
      <c r="V44" s="149"/>
      <c r="W44" s="149"/>
      <c r="X44" s="149"/>
      <c r="Y44" s="151" t="str">
        <f t="shared" si="1"/>
        <v/>
      </c>
      <c r="Z44" s="648"/>
      <c r="AA44" s="648"/>
      <c r="AB44" s="649"/>
    </row>
    <row r="45" spans="1:28" ht="24" x14ac:dyDescent="0.35">
      <c r="A45" s="152">
        <f t="shared" si="2"/>
        <v>36</v>
      </c>
      <c r="B45" s="647"/>
      <c r="C45" s="647"/>
      <c r="D45" s="647"/>
      <c r="E45" s="153"/>
      <c r="F45" s="146"/>
      <c r="G45" s="146"/>
      <c r="H45" s="147" t="str">
        <f t="shared" si="3"/>
        <v/>
      </c>
      <c r="I45" s="154">
        <f t="shared" si="0"/>
        <v>0</v>
      </c>
      <c r="J45" s="149">
        <f t="shared" si="4"/>
        <v>0</v>
      </c>
      <c r="K45" s="150"/>
      <c r="L45" s="653"/>
      <c r="M45" s="149"/>
      <c r="N45" s="149"/>
      <c r="O45" s="149"/>
      <c r="P45" s="149"/>
      <c r="Q45" s="149"/>
      <c r="R45" s="149"/>
      <c r="S45" s="149"/>
      <c r="T45" s="149"/>
      <c r="U45" s="149"/>
      <c r="V45" s="149"/>
      <c r="W45" s="149"/>
      <c r="X45" s="149"/>
      <c r="Y45" s="151" t="str">
        <f t="shared" si="1"/>
        <v/>
      </c>
      <c r="Z45" s="648"/>
      <c r="AA45" s="648"/>
      <c r="AB45" s="649"/>
    </row>
    <row r="46" spans="1:28" ht="24" x14ac:dyDescent="0.35">
      <c r="A46" s="152">
        <f t="shared" si="2"/>
        <v>37</v>
      </c>
      <c r="B46" s="647"/>
      <c r="C46" s="647"/>
      <c r="D46" s="647"/>
      <c r="E46" s="153"/>
      <c r="F46" s="146"/>
      <c r="G46" s="146"/>
      <c r="H46" s="147" t="str">
        <f t="shared" si="3"/>
        <v/>
      </c>
      <c r="I46" s="154">
        <f t="shared" si="0"/>
        <v>0</v>
      </c>
      <c r="J46" s="149">
        <f t="shared" si="4"/>
        <v>0</v>
      </c>
      <c r="K46" s="150"/>
      <c r="L46" s="653"/>
      <c r="M46" s="149"/>
      <c r="N46" s="149"/>
      <c r="O46" s="149"/>
      <c r="P46" s="149"/>
      <c r="Q46" s="149"/>
      <c r="R46" s="149"/>
      <c r="S46" s="149"/>
      <c r="T46" s="149"/>
      <c r="U46" s="149"/>
      <c r="V46" s="149"/>
      <c r="W46" s="149"/>
      <c r="X46" s="149"/>
      <c r="Y46" s="151" t="str">
        <f t="shared" si="1"/>
        <v/>
      </c>
      <c r="Z46" s="648"/>
      <c r="AA46" s="648"/>
      <c r="AB46" s="649"/>
    </row>
    <row r="47" spans="1:28" ht="24" x14ac:dyDescent="0.35">
      <c r="A47" s="152">
        <f t="shared" si="2"/>
        <v>38</v>
      </c>
      <c r="B47" s="647"/>
      <c r="C47" s="647"/>
      <c r="D47" s="647"/>
      <c r="E47" s="153"/>
      <c r="F47" s="146"/>
      <c r="G47" s="146"/>
      <c r="H47" s="147" t="str">
        <f t="shared" si="3"/>
        <v/>
      </c>
      <c r="I47" s="154">
        <f t="shared" si="0"/>
        <v>0</v>
      </c>
      <c r="J47" s="149">
        <f t="shared" si="4"/>
        <v>0</v>
      </c>
      <c r="K47" s="150"/>
      <c r="L47" s="653"/>
      <c r="M47" s="149"/>
      <c r="N47" s="149"/>
      <c r="O47" s="149"/>
      <c r="P47" s="149"/>
      <c r="Q47" s="149"/>
      <c r="R47" s="149"/>
      <c r="S47" s="149"/>
      <c r="T47" s="149"/>
      <c r="U47" s="149"/>
      <c r="V47" s="149"/>
      <c r="W47" s="149"/>
      <c r="X47" s="149"/>
      <c r="Y47" s="151" t="str">
        <f t="shared" si="1"/>
        <v/>
      </c>
      <c r="Z47" s="648"/>
      <c r="AA47" s="648"/>
      <c r="AB47" s="649"/>
    </row>
    <row r="48" spans="1:28" ht="24" x14ac:dyDescent="0.35">
      <c r="A48" s="152">
        <f t="shared" si="2"/>
        <v>39</v>
      </c>
      <c r="B48" s="647"/>
      <c r="C48" s="647"/>
      <c r="D48" s="647"/>
      <c r="E48" s="153"/>
      <c r="F48" s="146"/>
      <c r="G48" s="146"/>
      <c r="H48" s="147" t="str">
        <f t="shared" si="3"/>
        <v/>
      </c>
      <c r="I48" s="154">
        <f t="shared" si="0"/>
        <v>0</v>
      </c>
      <c r="J48" s="149">
        <f t="shared" si="4"/>
        <v>0</v>
      </c>
      <c r="K48" s="150"/>
      <c r="L48" s="653"/>
      <c r="M48" s="149"/>
      <c r="N48" s="149"/>
      <c r="O48" s="149"/>
      <c r="P48" s="149"/>
      <c r="Q48" s="149"/>
      <c r="R48" s="149"/>
      <c r="S48" s="149"/>
      <c r="T48" s="149"/>
      <c r="U48" s="149"/>
      <c r="V48" s="149"/>
      <c r="W48" s="149"/>
      <c r="X48" s="149"/>
      <c r="Y48" s="151" t="str">
        <f t="shared" si="1"/>
        <v/>
      </c>
      <c r="Z48" s="648"/>
      <c r="AA48" s="648"/>
      <c r="AB48" s="649"/>
    </row>
    <row r="49" spans="1:28" ht="24" x14ac:dyDescent="0.35">
      <c r="A49" s="152">
        <f t="shared" si="2"/>
        <v>40</v>
      </c>
      <c r="B49" s="647"/>
      <c r="C49" s="647"/>
      <c r="D49" s="647"/>
      <c r="E49" s="153"/>
      <c r="F49" s="146"/>
      <c r="G49" s="146"/>
      <c r="H49" s="147" t="str">
        <f t="shared" si="3"/>
        <v/>
      </c>
      <c r="I49" s="154">
        <f t="shared" si="0"/>
        <v>0</v>
      </c>
      <c r="J49" s="149">
        <f t="shared" si="4"/>
        <v>0</v>
      </c>
      <c r="K49" s="150"/>
      <c r="L49" s="653"/>
      <c r="M49" s="149"/>
      <c r="N49" s="149"/>
      <c r="O49" s="149"/>
      <c r="P49" s="149"/>
      <c r="Q49" s="149"/>
      <c r="R49" s="149"/>
      <c r="S49" s="149"/>
      <c r="T49" s="149"/>
      <c r="U49" s="149"/>
      <c r="V49" s="149"/>
      <c r="W49" s="149"/>
      <c r="X49" s="149"/>
      <c r="Y49" s="151" t="str">
        <f t="shared" si="1"/>
        <v/>
      </c>
      <c r="Z49" s="648"/>
      <c r="AA49" s="648"/>
      <c r="AB49" s="649"/>
    </row>
    <row r="50" spans="1:28" ht="24" x14ac:dyDescent="0.35">
      <c r="A50" s="152">
        <f t="shared" si="2"/>
        <v>41</v>
      </c>
      <c r="B50" s="647"/>
      <c r="C50" s="647"/>
      <c r="D50" s="647"/>
      <c r="E50" s="153"/>
      <c r="F50" s="146"/>
      <c r="G50" s="146"/>
      <c r="H50" s="147" t="str">
        <f t="shared" si="3"/>
        <v/>
      </c>
      <c r="I50" s="154">
        <f t="shared" si="0"/>
        <v>0</v>
      </c>
      <c r="J50" s="149">
        <f t="shared" si="4"/>
        <v>0</v>
      </c>
      <c r="K50" s="150"/>
      <c r="L50" s="653"/>
      <c r="M50" s="149"/>
      <c r="N50" s="149"/>
      <c r="O50" s="149"/>
      <c r="P50" s="149"/>
      <c r="Q50" s="149"/>
      <c r="R50" s="149"/>
      <c r="S50" s="149"/>
      <c r="T50" s="149"/>
      <c r="U50" s="149"/>
      <c r="V50" s="149"/>
      <c r="W50" s="149"/>
      <c r="X50" s="149"/>
      <c r="Y50" s="151" t="str">
        <f t="shared" si="1"/>
        <v/>
      </c>
      <c r="Z50" s="648"/>
      <c r="AA50" s="648"/>
      <c r="AB50" s="649"/>
    </row>
    <row r="51" spans="1:28" ht="24" x14ac:dyDescent="0.35">
      <c r="A51" s="152">
        <f t="shared" si="2"/>
        <v>42</v>
      </c>
      <c r="B51" s="647"/>
      <c r="C51" s="647"/>
      <c r="D51" s="647"/>
      <c r="E51" s="153"/>
      <c r="F51" s="146"/>
      <c r="G51" s="146"/>
      <c r="H51" s="147" t="str">
        <f t="shared" si="3"/>
        <v/>
      </c>
      <c r="I51" s="154">
        <f t="shared" si="0"/>
        <v>0</v>
      </c>
      <c r="J51" s="149">
        <f t="shared" si="4"/>
        <v>0</v>
      </c>
      <c r="K51" s="150"/>
      <c r="L51" s="653"/>
      <c r="M51" s="149"/>
      <c r="N51" s="149"/>
      <c r="O51" s="149"/>
      <c r="P51" s="149"/>
      <c r="Q51" s="149"/>
      <c r="R51" s="149"/>
      <c r="S51" s="149"/>
      <c r="T51" s="149"/>
      <c r="U51" s="149"/>
      <c r="V51" s="149"/>
      <c r="W51" s="149"/>
      <c r="X51" s="149"/>
      <c r="Y51" s="151" t="str">
        <f t="shared" si="1"/>
        <v/>
      </c>
      <c r="Z51" s="648"/>
      <c r="AA51" s="648"/>
      <c r="AB51" s="649"/>
    </row>
    <row r="52" spans="1:28" ht="24" x14ac:dyDescent="0.35">
      <c r="A52" s="152">
        <f t="shared" si="2"/>
        <v>43</v>
      </c>
      <c r="B52" s="647"/>
      <c r="C52" s="647"/>
      <c r="D52" s="647"/>
      <c r="E52" s="153"/>
      <c r="F52" s="146"/>
      <c r="G52" s="146"/>
      <c r="H52" s="147" t="str">
        <f t="shared" si="3"/>
        <v/>
      </c>
      <c r="I52" s="154">
        <f t="shared" si="0"/>
        <v>0</v>
      </c>
      <c r="J52" s="149">
        <f t="shared" si="4"/>
        <v>0</v>
      </c>
      <c r="K52" s="150"/>
      <c r="L52" s="653"/>
      <c r="M52" s="149"/>
      <c r="N52" s="149"/>
      <c r="O52" s="149"/>
      <c r="P52" s="149"/>
      <c r="Q52" s="149"/>
      <c r="R52" s="149"/>
      <c r="S52" s="149"/>
      <c r="T52" s="149"/>
      <c r="U52" s="149"/>
      <c r="V52" s="149"/>
      <c r="W52" s="149"/>
      <c r="X52" s="149"/>
      <c r="Y52" s="151" t="str">
        <f t="shared" si="1"/>
        <v/>
      </c>
      <c r="Z52" s="648"/>
      <c r="AA52" s="648"/>
      <c r="AB52" s="649"/>
    </row>
    <row r="53" spans="1:28" ht="24" x14ac:dyDescent="0.35">
      <c r="A53" s="152">
        <f t="shared" si="2"/>
        <v>44</v>
      </c>
      <c r="B53" s="647"/>
      <c r="C53" s="647"/>
      <c r="D53" s="647"/>
      <c r="E53" s="153"/>
      <c r="F53" s="146"/>
      <c r="G53" s="146"/>
      <c r="H53" s="147" t="str">
        <f t="shared" si="3"/>
        <v/>
      </c>
      <c r="I53" s="154">
        <f t="shared" si="0"/>
        <v>0</v>
      </c>
      <c r="J53" s="149">
        <f t="shared" si="4"/>
        <v>0</v>
      </c>
      <c r="K53" s="150"/>
      <c r="L53" s="653"/>
      <c r="M53" s="149"/>
      <c r="N53" s="149"/>
      <c r="O53" s="149"/>
      <c r="P53" s="149"/>
      <c r="Q53" s="149"/>
      <c r="R53" s="149"/>
      <c r="S53" s="149"/>
      <c r="T53" s="149"/>
      <c r="U53" s="149"/>
      <c r="V53" s="149"/>
      <c r="W53" s="149"/>
      <c r="X53" s="149"/>
      <c r="Y53" s="151" t="str">
        <f t="shared" si="1"/>
        <v/>
      </c>
      <c r="Z53" s="648"/>
      <c r="AA53" s="648"/>
      <c r="AB53" s="649"/>
    </row>
    <row r="54" spans="1:28" ht="24" x14ac:dyDescent="0.35">
      <c r="A54" s="152">
        <f t="shared" si="2"/>
        <v>45</v>
      </c>
      <c r="B54" s="647"/>
      <c r="C54" s="647"/>
      <c r="D54" s="647"/>
      <c r="E54" s="153"/>
      <c r="F54" s="146"/>
      <c r="G54" s="146"/>
      <c r="H54" s="147" t="str">
        <f t="shared" si="3"/>
        <v/>
      </c>
      <c r="I54" s="154">
        <f t="shared" si="0"/>
        <v>0</v>
      </c>
      <c r="J54" s="149">
        <f t="shared" si="4"/>
        <v>0</v>
      </c>
      <c r="K54" s="150"/>
      <c r="L54" s="653"/>
      <c r="M54" s="149"/>
      <c r="N54" s="149"/>
      <c r="O54" s="149"/>
      <c r="P54" s="149"/>
      <c r="Q54" s="149"/>
      <c r="R54" s="149"/>
      <c r="S54" s="149"/>
      <c r="T54" s="149"/>
      <c r="U54" s="149"/>
      <c r="V54" s="149"/>
      <c r="W54" s="149"/>
      <c r="X54" s="149"/>
      <c r="Y54" s="151" t="str">
        <f t="shared" si="1"/>
        <v/>
      </c>
      <c r="Z54" s="648"/>
      <c r="AA54" s="648"/>
      <c r="AB54" s="649"/>
    </row>
    <row r="55" spans="1:28" ht="24" x14ac:dyDescent="0.35">
      <c r="A55" s="152">
        <f t="shared" si="2"/>
        <v>46</v>
      </c>
      <c r="B55" s="647"/>
      <c r="C55" s="647"/>
      <c r="D55" s="647"/>
      <c r="E55" s="153"/>
      <c r="F55" s="146"/>
      <c r="G55" s="146"/>
      <c r="H55" s="147" t="str">
        <f t="shared" si="3"/>
        <v/>
      </c>
      <c r="I55" s="154">
        <f t="shared" si="0"/>
        <v>0</v>
      </c>
      <c r="J55" s="149">
        <f t="shared" si="4"/>
        <v>0</v>
      </c>
      <c r="K55" s="150"/>
      <c r="L55" s="653"/>
      <c r="M55" s="149"/>
      <c r="N55" s="149"/>
      <c r="O55" s="149"/>
      <c r="P55" s="149"/>
      <c r="Q55" s="149"/>
      <c r="R55" s="149"/>
      <c r="S55" s="149"/>
      <c r="T55" s="149"/>
      <c r="U55" s="149"/>
      <c r="V55" s="149"/>
      <c r="W55" s="149"/>
      <c r="X55" s="149"/>
      <c r="Y55" s="151" t="str">
        <f t="shared" si="1"/>
        <v/>
      </c>
      <c r="Z55" s="648"/>
      <c r="AA55" s="648"/>
      <c r="AB55" s="649"/>
    </row>
    <row r="56" spans="1:28" ht="24" x14ac:dyDescent="0.35">
      <c r="A56" s="152">
        <f t="shared" si="2"/>
        <v>47</v>
      </c>
      <c r="B56" s="647"/>
      <c r="C56" s="647"/>
      <c r="D56" s="647"/>
      <c r="E56" s="153"/>
      <c r="F56" s="146"/>
      <c r="G56" s="146"/>
      <c r="H56" s="147" t="str">
        <f t="shared" si="3"/>
        <v/>
      </c>
      <c r="I56" s="154">
        <f t="shared" si="0"/>
        <v>0</v>
      </c>
      <c r="J56" s="149">
        <f t="shared" si="4"/>
        <v>0</v>
      </c>
      <c r="K56" s="150"/>
      <c r="L56" s="653"/>
      <c r="M56" s="149"/>
      <c r="N56" s="149"/>
      <c r="O56" s="149"/>
      <c r="P56" s="149"/>
      <c r="Q56" s="149"/>
      <c r="R56" s="149"/>
      <c r="S56" s="149"/>
      <c r="T56" s="149"/>
      <c r="U56" s="149"/>
      <c r="V56" s="149"/>
      <c r="W56" s="149"/>
      <c r="X56" s="149"/>
      <c r="Y56" s="151" t="str">
        <f t="shared" si="1"/>
        <v/>
      </c>
      <c r="Z56" s="648"/>
      <c r="AA56" s="648"/>
      <c r="AB56" s="649"/>
    </row>
    <row r="57" spans="1:28" ht="24" x14ac:dyDescent="0.35">
      <c r="A57" s="152">
        <f t="shared" si="2"/>
        <v>48</v>
      </c>
      <c r="B57" s="647"/>
      <c r="C57" s="647"/>
      <c r="D57" s="647"/>
      <c r="E57" s="153"/>
      <c r="F57" s="146"/>
      <c r="G57" s="146"/>
      <c r="H57" s="147" t="str">
        <f t="shared" si="3"/>
        <v/>
      </c>
      <c r="I57" s="154">
        <f t="shared" si="0"/>
        <v>0</v>
      </c>
      <c r="J57" s="149">
        <f t="shared" si="4"/>
        <v>0</v>
      </c>
      <c r="K57" s="150"/>
      <c r="L57" s="653"/>
      <c r="M57" s="149"/>
      <c r="N57" s="149"/>
      <c r="O57" s="149"/>
      <c r="P57" s="149"/>
      <c r="Q57" s="149"/>
      <c r="R57" s="149"/>
      <c r="S57" s="149"/>
      <c r="T57" s="149"/>
      <c r="U57" s="149"/>
      <c r="V57" s="149"/>
      <c r="W57" s="149"/>
      <c r="X57" s="149"/>
      <c r="Y57" s="151" t="str">
        <f t="shared" si="1"/>
        <v/>
      </c>
      <c r="Z57" s="648"/>
      <c r="AA57" s="648"/>
      <c r="AB57" s="649"/>
    </row>
    <row r="58" spans="1:28" ht="24" x14ac:dyDescent="0.35">
      <c r="A58" s="152">
        <f t="shared" si="2"/>
        <v>49</v>
      </c>
      <c r="B58" s="647"/>
      <c r="C58" s="647"/>
      <c r="D58" s="647"/>
      <c r="E58" s="153"/>
      <c r="F58" s="146"/>
      <c r="G58" s="146"/>
      <c r="H58" s="147" t="str">
        <f t="shared" si="3"/>
        <v/>
      </c>
      <c r="I58" s="154">
        <f t="shared" si="0"/>
        <v>0</v>
      </c>
      <c r="J58" s="149">
        <f t="shared" si="4"/>
        <v>0</v>
      </c>
      <c r="K58" s="150"/>
      <c r="L58" s="653"/>
      <c r="M58" s="149"/>
      <c r="N58" s="149"/>
      <c r="O58" s="149"/>
      <c r="P58" s="149"/>
      <c r="Q58" s="149"/>
      <c r="R58" s="149"/>
      <c r="S58" s="149"/>
      <c r="T58" s="149"/>
      <c r="U58" s="149"/>
      <c r="V58" s="149"/>
      <c r="W58" s="149"/>
      <c r="X58" s="149"/>
      <c r="Y58" s="151" t="str">
        <f t="shared" si="1"/>
        <v/>
      </c>
      <c r="Z58" s="648"/>
      <c r="AA58" s="648"/>
      <c r="AB58" s="649"/>
    </row>
    <row r="59" spans="1:28" ht="24.75" thickBot="1" x14ac:dyDescent="0.4">
      <c r="A59" s="184">
        <f t="shared" si="2"/>
        <v>50</v>
      </c>
      <c r="B59" s="647"/>
      <c r="C59" s="647"/>
      <c r="D59" s="647"/>
      <c r="E59" s="153"/>
      <c r="F59" s="146"/>
      <c r="G59" s="146"/>
      <c r="H59" s="188" t="str">
        <f t="shared" si="3"/>
        <v/>
      </c>
      <c r="I59" s="155">
        <f t="shared" si="0"/>
        <v>0</v>
      </c>
      <c r="J59" s="149">
        <f t="shared" si="4"/>
        <v>0</v>
      </c>
      <c r="K59" s="150"/>
      <c r="L59" s="654"/>
      <c r="M59" s="149"/>
      <c r="N59" s="149"/>
      <c r="O59" s="149"/>
      <c r="P59" s="149"/>
      <c r="Q59" s="149"/>
      <c r="R59" s="149"/>
      <c r="S59" s="149"/>
      <c r="T59" s="149"/>
      <c r="U59" s="149"/>
      <c r="V59" s="149"/>
      <c r="W59" s="149"/>
      <c r="X59" s="149"/>
      <c r="Y59" s="151" t="str">
        <f t="shared" si="1"/>
        <v/>
      </c>
      <c r="Z59" s="660"/>
      <c r="AA59" s="660"/>
      <c r="AB59" s="661"/>
    </row>
    <row r="60" spans="1:28" ht="28.5" customHeight="1" thickBot="1" x14ac:dyDescent="0.55000000000000004">
      <c r="A60" s="185"/>
      <c r="B60" s="650" t="s">
        <v>29</v>
      </c>
      <c r="C60" s="651"/>
      <c r="D60" s="651"/>
      <c r="E60" s="651"/>
      <c r="F60" s="651"/>
      <c r="G60" s="651"/>
      <c r="H60" s="156"/>
      <c r="I60" s="164">
        <f>SUM(I10:I59)</f>
        <v>1548000</v>
      </c>
      <c r="J60" s="165">
        <f>SUM(J10:J59)</f>
        <v>1548000</v>
      </c>
      <c r="K60" s="165">
        <f>SUM(K10:K59)</f>
        <v>0</v>
      </c>
      <c r="L60" s="166">
        <v>164050</v>
      </c>
      <c r="M60" s="165">
        <f t="shared" ref="M60:X60" si="7">SUM(M10:M59)</f>
        <v>133500</v>
      </c>
      <c r="N60" s="165">
        <f t="shared" si="7"/>
        <v>133500</v>
      </c>
      <c r="O60" s="165">
        <f t="shared" si="7"/>
        <v>133500</v>
      </c>
      <c r="P60" s="165">
        <f t="shared" si="7"/>
        <v>124500</v>
      </c>
      <c r="Q60" s="165">
        <f t="shared" si="7"/>
        <v>124500</v>
      </c>
      <c r="R60" s="165">
        <f t="shared" si="7"/>
        <v>124500</v>
      </c>
      <c r="S60" s="165">
        <f t="shared" si="7"/>
        <v>133500</v>
      </c>
      <c r="T60" s="165">
        <f t="shared" si="7"/>
        <v>133500</v>
      </c>
      <c r="U60" s="165">
        <f t="shared" si="7"/>
        <v>133500</v>
      </c>
      <c r="V60" s="165">
        <f t="shared" si="7"/>
        <v>124500</v>
      </c>
      <c r="W60" s="165">
        <f t="shared" si="7"/>
        <v>124500</v>
      </c>
      <c r="X60" s="166">
        <f t="shared" si="7"/>
        <v>124500</v>
      </c>
      <c r="Y60" s="164">
        <f>SUM(Y10:Y59)</f>
        <v>129000</v>
      </c>
      <c r="Z60" s="157"/>
      <c r="AA60" s="157"/>
      <c r="AB60" s="158"/>
    </row>
    <row r="61" spans="1:28" ht="42.75" customHeight="1" thickBot="1" x14ac:dyDescent="0.4">
      <c r="A61" s="703" t="s">
        <v>70</v>
      </c>
      <c r="B61" s="704"/>
      <c r="C61" s="704"/>
      <c r="D61" s="704"/>
      <c r="E61" s="704"/>
      <c r="F61" s="704"/>
      <c r="G61" s="704"/>
      <c r="H61" s="704"/>
      <c r="I61" s="704"/>
      <c r="J61" s="171">
        <f>IFERROR(J60/I60,0)</f>
        <v>1</v>
      </c>
      <c r="K61" s="159"/>
      <c r="L61" s="126"/>
      <c r="M61" s="126"/>
      <c r="N61" s="126"/>
      <c r="O61" s="126"/>
      <c r="P61" s="126"/>
      <c r="Q61" s="126"/>
      <c r="R61" s="126"/>
      <c r="S61" s="126"/>
      <c r="T61" s="126"/>
      <c r="U61" s="126"/>
      <c r="V61" s="126"/>
      <c r="W61" s="126"/>
      <c r="X61" s="126"/>
      <c r="Y61" s="126"/>
      <c r="Z61" s="126"/>
      <c r="AA61" s="126"/>
      <c r="AB61" s="131"/>
    </row>
    <row r="62" spans="1:28" ht="17.25" customHeight="1" x14ac:dyDescent="0.35">
      <c r="A62" s="160"/>
      <c r="B62" s="161"/>
      <c r="C62" s="161"/>
      <c r="D62" s="161"/>
      <c r="E62" s="161"/>
      <c r="F62" s="161"/>
      <c r="G62" s="161"/>
      <c r="H62" s="159"/>
      <c r="I62" s="159"/>
      <c r="J62" s="159"/>
      <c r="K62" s="159"/>
      <c r="L62" s="159"/>
      <c r="M62" s="159"/>
      <c r="N62" s="159"/>
      <c r="O62" s="159"/>
      <c r="P62" s="159"/>
      <c r="Q62" s="159"/>
      <c r="R62" s="159"/>
      <c r="S62" s="159"/>
      <c r="T62" s="159"/>
      <c r="U62" s="159"/>
      <c r="V62" s="159"/>
      <c r="W62" s="159"/>
      <c r="X62" s="159"/>
      <c r="Y62" s="126"/>
      <c r="Z62" s="126"/>
      <c r="AA62" s="126"/>
    </row>
    <row r="63" spans="1:28" ht="25.5" customHeight="1" x14ac:dyDescent="0.5">
      <c r="A63" s="705" t="s">
        <v>30</v>
      </c>
      <c r="B63" s="706"/>
      <c r="C63" s="706"/>
      <c r="D63" s="706"/>
      <c r="E63" s="706"/>
      <c r="F63" s="706"/>
      <c r="G63" s="706"/>
      <c r="H63" s="162"/>
      <c r="I63" s="162"/>
      <c r="J63" s="162"/>
      <c r="K63" s="162"/>
      <c r="L63" s="162"/>
      <c r="M63" s="162"/>
      <c r="N63" s="162"/>
      <c r="O63" s="162"/>
      <c r="P63" s="162"/>
      <c r="Q63" s="162"/>
      <c r="R63" s="162"/>
      <c r="S63" s="162"/>
      <c r="T63" s="162"/>
      <c r="U63" s="162"/>
      <c r="V63" s="162"/>
      <c r="W63" s="162"/>
      <c r="X63" s="162"/>
      <c r="Y63" s="163"/>
      <c r="Z63" s="163"/>
      <c r="AA63" s="163"/>
    </row>
    <row r="64" spans="1:28" s="169" customFormat="1" ht="25.5" customHeight="1" x14ac:dyDescent="0.15">
      <c r="A64" s="168" t="s">
        <v>31</v>
      </c>
      <c r="B64" s="707" t="s">
        <v>55</v>
      </c>
      <c r="C64" s="707"/>
      <c r="D64" s="707"/>
      <c r="E64" s="707"/>
      <c r="F64" s="707"/>
      <c r="G64" s="707"/>
      <c r="H64" s="707"/>
      <c r="I64" s="707"/>
      <c r="J64" s="707"/>
      <c r="K64" s="707"/>
      <c r="L64" s="707"/>
      <c r="M64" s="707"/>
      <c r="N64" s="707"/>
      <c r="O64" s="707"/>
      <c r="P64" s="707"/>
      <c r="Q64" s="707"/>
      <c r="R64" s="707"/>
      <c r="S64" s="707"/>
      <c r="T64" s="707"/>
      <c r="U64" s="707"/>
      <c r="V64" s="707"/>
      <c r="W64" s="707"/>
      <c r="X64" s="707"/>
      <c r="Y64" s="707"/>
      <c r="Z64" s="707"/>
      <c r="AA64" s="707"/>
    </row>
    <row r="65" spans="1:27" s="169" customFormat="1" ht="56.25" customHeight="1" x14ac:dyDescent="0.15">
      <c r="A65" s="168" t="s">
        <v>32</v>
      </c>
      <c r="B65" s="708" t="s">
        <v>1289</v>
      </c>
      <c r="C65" s="708"/>
      <c r="D65" s="708"/>
      <c r="E65" s="708"/>
      <c r="F65" s="708"/>
      <c r="G65" s="708"/>
      <c r="H65" s="708"/>
      <c r="I65" s="708"/>
      <c r="J65" s="708"/>
      <c r="K65" s="708"/>
      <c r="L65" s="708"/>
      <c r="M65" s="708"/>
      <c r="N65" s="708"/>
      <c r="O65" s="708"/>
      <c r="P65" s="708"/>
      <c r="Q65" s="708"/>
      <c r="R65" s="708"/>
      <c r="S65" s="708"/>
      <c r="T65" s="708"/>
      <c r="U65" s="708"/>
      <c r="V65" s="708"/>
      <c r="W65" s="708"/>
      <c r="X65" s="708"/>
      <c r="Y65" s="709"/>
      <c r="Z65" s="709"/>
      <c r="AA65" s="709"/>
    </row>
    <row r="66" spans="1:27" s="169" customFormat="1" ht="44.25" customHeight="1" x14ac:dyDescent="0.15">
      <c r="A66" s="170" t="s">
        <v>1121</v>
      </c>
      <c r="B66" s="708" t="s">
        <v>1120</v>
      </c>
      <c r="C66" s="710"/>
      <c r="D66" s="710"/>
      <c r="E66" s="710"/>
      <c r="F66" s="710"/>
      <c r="G66" s="710"/>
      <c r="H66" s="710"/>
      <c r="I66" s="710"/>
      <c r="J66" s="710"/>
      <c r="K66" s="710"/>
      <c r="L66" s="710"/>
      <c r="M66" s="710"/>
      <c r="N66" s="710"/>
      <c r="O66" s="710"/>
      <c r="P66" s="710"/>
      <c r="Q66" s="710"/>
      <c r="R66" s="710"/>
      <c r="S66" s="710"/>
      <c r="T66" s="710"/>
      <c r="U66" s="710"/>
      <c r="V66" s="710"/>
      <c r="W66" s="710"/>
      <c r="X66" s="710"/>
      <c r="Y66" s="701"/>
      <c r="Z66" s="701"/>
      <c r="AA66" s="701"/>
    </row>
    <row r="67" spans="1:27" s="169" customFormat="1" ht="30.75" customHeight="1" x14ac:dyDescent="0.15">
      <c r="A67" s="168" t="s">
        <v>33</v>
      </c>
      <c r="B67" s="708" t="s">
        <v>56</v>
      </c>
      <c r="C67" s="701"/>
      <c r="D67" s="701"/>
      <c r="E67" s="701"/>
      <c r="F67" s="701"/>
      <c r="G67" s="701"/>
      <c r="H67" s="701"/>
      <c r="I67" s="701"/>
      <c r="J67" s="701"/>
      <c r="K67" s="701"/>
      <c r="L67" s="701"/>
      <c r="M67" s="701"/>
      <c r="N67" s="701"/>
      <c r="O67" s="701"/>
      <c r="P67" s="701"/>
      <c r="Q67" s="701"/>
      <c r="R67" s="701"/>
      <c r="S67" s="701"/>
      <c r="T67" s="701"/>
      <c r="U67" s="701"/>
      <c r="V67" s="701"/>
      <c r="W67" s="701"/>
      <c r="X67" s="701"/>
      <c r="Y67" s="701"/>
      <c r="Z67" s="701"/>
      <c r="AA67" s="701"/>
    </row>
    <row r="68" spans="1:27" s="169" customFormat="1" ht="45.75" customHeight="1" x14ac:dyDescent="0.15">
      <c r="A68" s="170" t="s">
        <v>1123</v>
      </c>
      <c r="B68" s="708" t="s">
        <v>1122</v>
      </c>
      <c r="C68" s="708"/>
      <c r="D68" s="708"/>
      <c r="E68" s="708"/>
      <c r="F68" s="708"/>
      <c r="G68" s="708"/>
      <c r="H68" s="708"/>
      <c r="I68" s="708"/>
      <c r="J68" s="708"/>
      <c r="K68" s="708"/>
      <c r="L68" s="708"/>
      <c r="M68" s="708"/>
      <c r="N68" s="708"/>
      <c r="O68" s="708"/>
      <c r="P68" s="708"/>
      <c r="Q68" s="708"/>
      <c r="R68" s="708"/>
      <c r="S68" s="708"/>
      <c r="T68" s="708"/>
      <c r="U68" s="708"/>
      <c r="V68" s="708"/>
      <c r="W68" s="708"/>
      <c r="X68" s="708"/>
      <c r="Y68" s="701"/>
      <c r="Z68" s="701"/>
      <c r="AA68" s="701"/>
    </row>
    <row r="69" spans="1:27" s="169" customFormat="1" ht="54.75" customHeight="1" x14ac:dyDescent="0.15">
      <c r="A69" s="170" t="s">
        <v>1125</v>
      </c>
      <c r="B69" s="708" t="s">
        <v>1124</v>
      </c>
      <c r="C69" s="708"/>
      <c r="D69" s="708"/>
      <c r="E69" s="708"/>
      <c r="F69" s="708"/>
      <c r="G69" s="708"/>
      <c r="H69" s="708"/>
      <c r="I69" s="708"/>
      <c r="J69" s="708"/>
      <c r="K69" s="708"/>
      <c r="L69" s="708"/>
      <c r="M69" s="708"/>
      <c r="N69" s="708"/>
      <c r="O69" s="708"/>
      <c r="P69" s="708"/>
      <c r="Q69" s="708"/>
      <c r="R69" s="708"/>
      <c r="S69" s="708"/>
      <c r="T69" s="708"/>
      <c r="U69" s="708"/>
      <c r="V69" s="708"/>
      <c r="W69" s="708"/>
      <c r="X69" s="708"/>
      <c r="Y69" s="701"/>
      <c r="Z69" s="701"/>
      <c r="AA69" s="701"/>
    </row>
    <row r="70" spans="1:27" s="169" customFormat="1" ht="26.25" customHeight="1" x14ac:dyDescent="0.15">
      <c r="A70" s="170" t="s">
        <v>39</v>
      </c>
      <c r="B70" s="700" t="s">
        <v>1126</v>
      </c>
      <c r="C70" s="701"/>
      <c r="D70" s="701"/>
      <c r="E70" s="701"/>
      <c r="F70" s="701"/>
      <c r="G70" s="701"/>
      <c r="H70" s="701"/>
      <c r="I70" s="701"/>
      <c r="J70" s="701"/>
      <c r="K70" s="701"/>
      <c r="L70" s="701"/>
      <c r="M70" s="701"/>
      <c r="N70" s="701"/>
      <c r="O70" s="701"/>
      <c r="P70" s="701"/>
      <c r="Q70" s="701"/>
      <c r="R70" s="701"/>
      <c r="S70" s="701"/>
      <c r="T70" s="701"/>
      <c r="U70" s="701"/>
      <c r="V70" s="701"/>
      <c r="W70" s="701"/>
      <c r="X70" s="701"/>
      <c r="Y70" s="701"/>
      <c r="Z70" s="701"/>
      <c r="AA70" s="701"/>
    </row>
    <row r="71" spans="1:27" s="169" customFormat="1" ht="32.25" customHeight="1" x14ac:dyDescent="0.15">
      <c r="A71" s="170" t="s">
        <v>41</v>
      </c>
      <c r="B71" s="700" t="s">
        <v>71</v>
      </c>
      <c r="C71" s="702"/>
      <c r="D71" s="702"/>
      <c r="E71" s="702"/>
      <c r="F71" s="702"/>
      <c r="G71" s="702"/>
      <c r="H71" s="702"/>
      <c r="I71" s="702"/>
      <c r="J71" s="702"/>
      <c r="K71" s="702"/>
      <c r="L71" s="702"/>
      <c r="M71" s="702"/>
      <c r="N71" s="702"/>
      <c r="O71" s="702"/>
      <c r="P71" s="702"/>
      <c r="Q71" s="702"/>
      <c r="R71" s="702"/>
      <c r="S71" s="702"/>
      <c r="T71" s="702"/>
      <c r="U71" s="702"/>
      <c r="V71" s="702"/>
      <c r="W71" s="702"/>
      <c r="X71" s="702"/>
      <c r="Y71" s="702"/>
      <c r="Z71" s="702"/>
      <c r="AA71" s="97"/>
    </row>
  </sheetData>
  <sheetProtection password="C016" sheet="1" formatCells="0" insertColumns="0" insertRows="0" selectLockedCells="1"/>
  <mergeCells count="140">
    <mergeCell ref="Z38:AB38"/>
    <mergeCell ref="B35:D35"/>
    <mergeCell ref="Z35:AB35"/>
    <mergeCell ref="B36:D36"/>
    <mergeCell ref="Z36:AB36"/>
    <mergeCell ref="B37:D37"/>
    <mergeCell ref="Z37:AB37"/>
    <mergeCell ref="B32:D32"/>
    <mergeCell ref="Z32:AB32"/>
    <mergeCell ref="B33:D33"/>
    <mergeCell ref="Z33:AB33"/>
    <mergeCell ref="B34:D34"/>
    <mergeCell ref="Z34:AB34"/>
    <mergeCell ref="B3:H3"/>
    <mergeCell ref="B17:D17"/>
    <mergeCell ref="B14:D14"/>
    <mergeCell ref="B15:D15"/>
    <mergeCell ref="B16:D16"/>
    <mergeCell ref="B10:D10"/>
    <mergeCell ref="B29:D29"/>
    <mergeCell ref="Z29:AB29"/>
    <mergeCell ref="B30:D30"/>
    <mergeCell ref="Z30:AB30"/>
    <mergeCell ref="B11:D11"/>
    <mergeCell ref="B12:D12"/>
    <mergeCell ref="B13:D13"/>
    <mergeCell ref="B26:D26"/>
    <mergeCell ref="Z26:AB26"/>
    <mergeCell ref="B27:D27"/>
    <mergeCell ref="Z27:AB27"/>
    <mergeCell ref="B28:D28"/>
    <mergeCell ref="Z28:AB28"/>
    <mergeCell ref="V2:W2"/>
    <mergeCell ref="X2:AB2"/>
    <mergeCell ref="M7:X7"/>
    <mergeCell ref="M8:M9"/>
    <mergeCell ref="X8:X9"/>
    <mergeCell ref="W8:W9"/>
    <mergeCell ref="U8:U9"/>
    <mergeCell ref="N8:N9"/>
    <mergeCell ref="S8:S9"/>
    <mergeCell ref="T8:T9"/>
    <mergeCell ref="R8:R9"/>
    <mergeCell ref="V8:V9"/>
    <mergeCell ref="O8:O9"/>
    <mergeCell ref="P8:P9"/>
    <mergeCell ref="Q8:Q9"/>
    <mergeCell ref="B70:AA70"/>
    <mergeCell ref="B71:Z71"/>
    <mergeCell ref="A61:I61"/>
    <mergeCell ref="A63:G63"/>
    <mergeCell ref="B64:AA64"/>
    <mergeCell ref="B65:AA65"/>
    <mergeCell ref="B66:AA66"/>
    <mergeCell ref="B67:AA67"/>
    <mergeCell ref="B68:AA68"/>
    <mergeCell ref="B69:AA69"/>
    <mergeCell ref="A7:A9"/>
    <mergeCell ref="B7:D9"/>
    <mergeCell ref="E7:E9"/>
    <mergeCell ref="F7:F9"/>
    <mergeCell ref="H7:H9"/>
    <mergeCell ref="L7:L9"/>
    <mergeCell ref="Y7:Y9"/>
    <mergeCell ref="Z7:AB9"/>
    <mergeCell ref="I7:K7"/>
    <mergeCell ref="J8:J9"/>
    <mergeCell ref="K8:K9"/>
    <mergeCell ref="G7:G9"/>
    <mergeCell ref="B59:D59"/>
    <mergeCell ref="Z59:AB59"/>
    <mergeCell ref="B54:D54"/>
    <mergeCell ref="B55:D55"/>
    <mergeCell ref="Z53:AB53"/>
    <mergeCell ref="Z54:AB54"/>
    <mergeCell ref="Z55:AB55"/>
    <mergeCell ref="B50:D50"/>
    <mergeCell ref="B51:D51"/>
    <mergeCell ref="B52:D52"/>
    <mergeCell ref="Z50:AB50"/>
    <mergeCell ref="Z51:AB51"/>
    <mergeCell ref="B60:G60"/>
    <mergeCell ref="L10:L59"/>
    <mergeCell ref="Z10:AB10"/>
    <mergeCell ref="Z11:AB11"/>
    <mergeCell ref="Z12:AB12"/>
    <mergeCell ref="Z13:AB13"/>
    <mergeCell ref="Z14:AB14"/>
    <mergeCell ref="Z15:AB15"/>
    <mergeCell ref="Z16:AB16"/>
    <mergeCell ref="B56:D56"/>
    <mergeCell ref="B57:D57"/>
    <mergeCell ref="B58:D58"/>
    <mergeCell ref="Z56:AB56"/>
    <mergeCell ref="Z57:AB57"/>
    <mergeCell ref="Z58:AB58"/>
    <mergeCell ref="B53:D53"/>
    <mergeCell ref="Z52:AB52"/>
    <mergeCell ref="B47:D47"/>
    <mergeCell ref="B48:D48"/>
    <mergeCell ref="B49:D49"/>
    <mergeCell ref="Z47:AB47"/>
    <mergeCell ref="Z48:AB48"/>
    <mergeCell ref="Z49:AB49"/>
    <mergeCell ref="B44:D44"/>
    <mergeCell ref="B45:D45"/>
    <mergeCell ref="B46:D46"/>
    <mergeCell ref="Z44:AB44"/>
    <mergeCell ref="Z45:AB45"/>
    <mergeCell ref="Z46:AB46"/>
    <mergeCell ref="B41:D41"/>
    <mergeCell ref="B42:D42"/>
    <mergeCell ref="B43:D43"/>
    <mergeCell ref="Z41:AB41"/>
    <mergeCell ref="Z42:AB42"/>
    <mergeCell ref="Z43:AB43"/>
    <mergeCell ref="B39:D39"/>
    <mergeCell ref="B40:D40"/>
    <mergeCell ref="Z17:AB17"/>
    <mergeCell ref="Z39:AB39"/>
    <mergeCell ref="Z40:AB40"/>
    <mergeCell ref="B18:D18"/>
    <mergeCell ref="Z18:AB18"/>
    <mergeCell ref="B19:D19"/>
    <mergeCell ref="Z19:AB19"/>
    <mergeCell ref="B20:D20"/>
    <mergeCell ref="Z20:AB20"/>
    <mergeCell ref="B21:D21"/>
    <mergeCell ref="Z21:AB21"/>
    <mergeCell ref="B22:D22"/>
    <mergeCell ref="Z22:AB22"/>
    <mergeCell ref="B23:D23"/>
    <mergeCell ref="Z23:AB23"/>
    <mergeCell ref="B24:D24"/>
    <mergeCell ref="Z24:AB24"/>
    <mergeCell ref="B25:D25"/>
    <mergeCell ref="Z25:AB25"/>
    <mergeCell ref="B31:D31"/>
    <mergeCell ref="Z31:AB31"/>
    <mergeCell ref="B38:D38"/>
  </mergeCells>
  <phoneticPr fontId="8"/>
  <conditionalFormatting sqref="B39:F59 J39:J59">
    <cfRule type="containsBlanks" dxfId="78" priority="112">
      <formula>LEN(TRIM(B39))=0</formula>
    </cfRule>
  </conditionalFormatting>
  <conditionalFormatting sqref="G39:G59">
    <cfRule type="expression" dxfId="77" priority="108">
      <formula>F39="常勤"</formula>
    </cfRule>
    <cfRule type="containsBlanks" dxfId="76" priority="109">
      <formula>LEN(TRIM(G39))=0</formula>
    </cfRule>
  </conditionalFormatting>
  <conditionalFormatting sqref="J10:J17">
    <cfRule type="containsBlanks" dxfId="75" priority="107">
      <formula>LEN(TRIM(J10))=0</formula>
    </cfRule>
  </conditionalFormatting>
  <conditionalFormatting sqref="K10">
    <cfRule type="containsBlanks" dxfId="74" priority="106">
      <formula>LEN(TRIM(K10))=0</formula>
    </cfRule>
  </conditionalFormatting>
  <conditionalFormatting sqref="K11:K17 K39:K58">
    <cfRule type="containsBlanks" dxfId="73" priority="104">
      <formula>LEN(TRIM(K11))=0</formula>
    </cfRule>
  </conditionalFormatting>
  <conditionalFormatting sqref="K59">
    <cfRule type="containsBlanks" dxfId="72" priority="102">
      <formula>LEN(TRIM(K59))=0</formula>
    </cfRule>
  </conditionalFormatting>
  <conditionalFormatting sqref="X39:X58">
    <cfRule type="containsBlanks" dxfId="71" priority="97">
      <formula>LEN(TRIM(X39))=0</formula>
    </cfRule>
  </conditionalFormatting>
  <conditionalFormatting sqref="X59">
    <cfRule type="containsBlanks" dxfId="70" priority="96">
      <formula>LEN(TRIM(X59))=0</formula>
    </cfRule>
  </conditionalFormatting>
  <conditionalFormatting sqref="W39:W58">
    <cfRule type="containsBlanks" dxfId="69" priority="94">
      <formula>LEN(TRIM(W39))=0</formula>
    </cfRule>
  </conditionalFormatting>
  <conditionalFormatting sqref="W59">
    <cfRule type="containsBlanks" dxfId="68" priority="93">
      <formula>LEN(TRIM(W59))=0</formula>
    </cfRule>
  </conditionalFormatting>
  <conditionalFormatting sqref="U39:V58">
    <cfRule type="containsBlanks" dxfId="67" priority="91">
      <formula>LEN(TRIM(U39))=0</formula>
    </cfRule>
  </conditionalFormatting>
  <conditionalFormatting sqref="U59:V59">
    <cfRule type="containsBlanks" dxfId="66" priority="90">
      <formula>LEN(TRIM(U59))=0</formula>
    </cfRule>
  </conditionalFormatting>
  <conditionalFormatting sqref="T39:T58">
    <cfRule type="containsBlanks" dxfId="65" priority="88">
      <formula>LEN(TRIM(T39))=0</formula>
    </cfRule>
  </conditionalFormatting>
  <conditionalFormatting sqref="T59">
    <cfRule type="containsBlanks" dxfId="64" priority="87">
      <formula>LEN(TRIM(T59))=0</formula>
    </cfRule>
  </conditionalFormatting>
  <conditionalFormatting sqref="S39:S58">
    <cfRule type="containsBlanks" dxfId="63" priority="85">
      <formula>LEN(TRIM(S39))=0</formula>
    </cfRule>
  </conditionalFormatting>
  <conditionalFormatting sqref="S59">
    <cfRule type="containsBlanks" dxfId="62" priority="84">
      <formula>LEN(TRIM(S59))=0</formula>
    </cfRule>
  </conditionalFormatting>
  <conditionalFormatting sqref="L60">
    <cfRule type="containsBlanks" dxfId="61" priority="71">
      <formula>LEN(TRIM(L60))=0</formula>
    </cfRule>
  </conditionalFormatting>
  <conditionalFormatting sqref="I3">
    <cfRule type="containsBlanks" dxfId="60" priority="70">
      <formula>LEN(TRIM(I3))=0</formula>
    </cfRule>
    <cfRule type="notContainsBlanks" dxfId="59" priority="113">
      <formula>LEN(TRIM(I3))&gt;0</formula>
    </cfRule>
  </conditionalFormatting>
  <conditionalFormatting sqref="B36:D38">
    <cfRule type="containsBlanks" dxfId="58" priority="68">
      <formula>LEN(TRIM(B36))=0</formula>
    </cfRule>
  </conditionalFormatting>
  <conditionalFormatting sqref="E36:E38">
    <cfRule type="containsBlanks" dxfId="57" priority="67">
      <formula>LEN(TRIM(E36))=0</formula>
    </cfRule>
  </conditionalFormatting>
  <conditionalFormatting sqref="F36:F38">
    <cfRule type="containsBlanks" dxfId="56" priority="66">
      <formula>LEN(TRIM(F36))=0</formula>
    </cfRule>
  </conditionalFormatting>
  <conditionalFormatting sqref="G36:G38">
    <cfRule type="expression" dxfId="55" priority="64">
      <formula>F36="常勤"</formula>
    </cfRule>
    <cfRule type="containsBlanks" dxfId="54" priority="65">
      <formula>LEN(TRIM(G36))=0</formula>
    </cfRule>
  </conditionalFormatting>
  <conditionalFormatting sqref="J18:J38">
    <cfRule type="containsBlanks" dxfId="53" priority="63">
      <formula>LEN(TRIM(J18))=0</formula>
    </cfRule>
  </conditionalFormatting>
  <conditionalFormatting sqref="K18:K38">
    <cfRule type="containsBlanks" dxfId="52" priority="62">
      <formula>LEN(TRIM(K18))=0</formula>
    </cfRule>
  </conditionalFormatting>
  <conditionalFormatting sqref="X36:X38">
    <cfRule type="containsBlanks" dxfId="51" priority="60">
      <formula>LEN(TRIM(X36))=0</formula>
    </cfRule>
  </conditionalFormatting>
  <conditionalFormatting sqref="W36:W38">
    <cfRule type="containsBlanks" dxfId="50" priority="59">
      <formula>LEN(TRIM(W36))=0</formula>
    </cfRule>
  </conditionalFormatting>
  <conditionalFormatting sqref="U36:V38">
    <cfRule type="containsBlanks" dxfId="49" priority="58">
      <formula>LEN(TRIM(U36))=0</formula>
    </cfRule>
  </conditionalFormatting>
  <conditionalFormatting sqref="T36:T38">
    <cfRule type="containsBlanks" dxfId="48" priority="57">
      <formula>LEN(TRIM(T36))=0</formula>
    </cfRule>
  </conditionalFormatting>
  <conditionalFormatting sqref="S36:S38">
    <cfRule type="containsBlanks" dxfId="47" priority="56">
      <formula>LEN(TRIM(S36))=0</formula>
    </cfRule>
  </conditionalFormatting>
  <conditionalFormatting sqref="B10:D17">
    <cfRule type="containsBlanks" dxfId="46" priority="55">
      <formula>LEN(TRIM(B10))=0</formula>
    </cfRule>
  </conditionalFormatting>
  <conditionalFormatting sqref="E10:E17">
    <cfRule type="containsBlanks" dxfId="45" priority="54">
      <formula>LEN(TRIM(E10))=0</formula>
    </cfRule>
  </conditionalFormatting>
  <conditionalFormatting sqref="F10:F17">
    <cfRule type="containsBlanks" dxfId="44" priority="53">
      <formula>LEN(TRIM(F10))=0</formula>
    </cfRule>
  </conditionalFormatting>
  <conditionalFormatting sqref="G10:G17">
    <cfRule type="expression" dxfId="43" priority="51">
      <formula>F10="常勤"</formula>
    </cfRule>
    <cfRule type="containsBlanks" dxfId="42" priority="52">
      <formula>LEN(TRIM(G10))=0</formula>
    </cfRule>
  </conditionalFormatting>
  <conditionalFormatting sqref="B18:D35">
    <cfRule type="containsBlanks" dxfId="41" priority="50">
      <formula>LEN(TRIM(B18))=0</formula>
    </cfRule>
  </conditionalFormatting>
  <conditionalFormatting sqref="E18:E35">
    <cfRule type="containsBlanks" dxfId="40" priority="49">
      <formula>LEN(TRIM(E18))=0</formula>
    </cfRule>
  </conditionalFormatting>
  <conditionalFormatting sqref="F18:F35">
    <cfRule type="containsBlanks" dxfId="39" priority="48">
      <formula>LEN(TRIM(F18))=0</formula>
    </cfRule>
  </conditionalFormatting>
  <conditionalFormatting sqref="G18:G35">
    <cfRule type="expression" dxfId="38" priority="46">
      <formula>F18="常勤"</formula>
    </cfRule>
    <cfRule type="containsBlanks" dxfId="37" priority="47">
      <formula>LEN(TRIM(G18))=0</formula>
    </cfRule>
  </conditionalFormatting>
  <conditionalFormatting sqref="X20 X24">
    <cfRule type="containsBlanks" dxfId="36" priority="44">
      <formula>LEN(TRIM(X20))=0</formula>
    </cfRule>
  </conditionalFormatting>
  <conditionalFormatting sqref="W20 W24">
    <cfRule type="containsBlanks" dxfId="35" priority="42">
      <formula>LEN(TRIM(W20))=0</formula>
    </cfRule>
  </conditionalFormatting>
  <conditionalFormatting sqref="U20:V20 U24:V24">
    <cfRule type="containsBlanks" dxfId="34" priority="40">
      <formula>LEN(TRIM(U20))=0</formula>
    </cfRule>
  </conditionalFormatting>
  <conditionalFormatting sqref="T20 T24">
    <cfRule type="containsBlanks" dxfId="33" priority="38">
      <formula>LEN(TRIM(T20))=0</formula>
    </cfRule>
  </conditionalFormatting>
  <conditionalFormatting sqref="S20 S24">
    <cfRule type="containsBlanks" dxfId="32" priority="36">
      <formula>LEN(TRIM(S20))=0</formula>
    </cfRule>
  </conditionalFormatting>
  <conditionalFormatting sqref="R39:R58">
    <cfRule type="containsBlanks" dxfId="31" priority="30">
      <formula>LEN(TRIM(R39))=0</formula>
    </cfRule>
  </conditionalFormatting>
  <conditionalFormatting sqref="R59">
    <cfRule type="containsBlanks" dxfId="30" priority="29">
      <formula>LEN(TRIM(R59))=0</formula>
    </cfRule>
  </conditionalFormatting>
  <conditionalFormatting sqref="Q39:Q58">
    <cfRule type="containsBlanks" dxfId="29" priority="28">
      <formula>LEN(TRIM(Q39))=0</formula>
    </cfRule>
  </conditionalFormatting>
  <conditionalFormatting sqref="Q59">
    <cfRule type="containsBlanks" dxfId="28" priority="27">
      <formula>LEN(TRIM(Q59))=0</formula>
    </cfRule>
  </conditionalFormatting>
  <conditionalFormatting sqref="O39:P58">
    <cfRule type="containsBlanks" dxfId="27" priority="26">
      <formula>LEN(TRIM(O39))=0</formula>
    </cfRule>
  </conditionalFormatting>
  <conditionalFormatting sqref="O59:P59">
    <cfRule type="containsBlanks" dxfId="26" priority="25">
      <formula>LEN(TRIM(O59))=0</formula>
    </cfRule>
  </conditionalFormatting>
  <conditionalFormatting sqref="N39:N58">
    <cfRule type="containsBlanks" dxfId="25" priority="24">
      <formula>LEN(TRIM(N39))=0</formula>
    </cfRule>
  </conditionalFormatting>
  <conditionalFormatting sqref="N59">
    <cfRule type="containsBlanks" dxfId="24" priority="23">
      <formula>LEN(TRIM(N59))=0</formula>
    </cfRule>
  </conditionalFormatting>
  <conditionalFormatting sqref="M39:M58">
    <cfRule type="containsBlanks" dxfId="23" priority="22">
      <formula>LEN(TRIM(M39))=0</formula>
    </cfRule>
  </conditionalFormatting>
  <conditionalFormatting sqref="M59">
    <cfRule type="containsBlanks" dxfId="22" priority="21">
      <formula>LEN(TRIM(M59))=0</formula>
    </cfRule>
  </conditionalFormatting>
  <conditionalFormatting sqref="R36:R38">
    <cfRule type="containsBlanks" dxfId="21" priority="20">
      <formula>LEN(TRIM(R36))=0</formula>
    </cfRule>
  </conditionalFormatting>
  <conditionalFormatting sqref="Q36:Q38">
    <cfRule type="containsBlanks" dxfId="20" priority="19">
      <formula>LEN(TRIM(Q36))=0</formula>
    </cfRule>
  </conditionalFormatting>
  <conditionalFormatting sqref="O36:P38">
    <cfRule type="containsBlanks" dxfId="19" priority="18">
      <formula>LEN(TRIM(O36))=0</formula>
    </cfRule>
  </conditionalFormatting>
  <conditionalFormatting sqref="N36:N38">
    <cfRule type="containsBlanks" dxfId="18" priority="17">
      <formula>LEN(TRIM(N36))=0</formula>
    </cfRule>
  </conditionalFormatting>
  <conditionalFormatting sqref="M36:M38">
    <cfRule type="containsBlanks" dxfId="17" priority="16">
      <formula>LEN(TRIM(M36))=0</formula>
    </cfRule>
  </conditionalFormatting>
  <conditionalFormatting sqref="R20 R24">
    <cfRule type="containsBlanks" dxfId="16" priority="14">
      <formula>LEN(TRIM(R20))=0</formula>
    </cfRule>
  </conditionalFormatting>
  <conditionalFormatting sqref="Q20 Q24">
    <cfRule type="containsBlanks" dxfId="15" priority="12">
      <formula>LEN(TRIM(Q20))=0</formula>
    </cfRule>
  </conditionalFormatting>
  <conditionalFormatting sqref="O20:P20 O24:P24">
    <cfRule type="containsBlanks" dxfId="14" priority="10">
      <formula>LEN(TRIM(O20))=0</formula>
    </cfRule>
  </conditionalFormatting>
  <conditionalFormatting sqref="N20 N24">
    <cfRule type="containsBlanks" dxfId="13" priority="8">
      <formula>LEN(TRIM(N20))=0</formula>
    </cfRule>
  </conditionalFormatting>
  <conditionalFormatting sqref="M10:X10">
    <cfRule type="containsBlanks" dxfId="12" priority="7">
      <formula>LEN(TRIM(M10))=0</formula>
    </cfRule>
  </conditionalFormatting>
  <conditionalFormatting sqref="M11:M25 N25:X25 N21:X23 N11:X19">
    <cfRule type="containsBlanks" dxfId="11" priority="6">
      <formula>LEN(TRIM(M11))=0</formula>
    </cfRule>
  </conditionalFormatting>
  <conditionalFormatting sqref="M26:X35">
    <cfRule type="containsBlanks" dxfId="10" priority="1">
      <formula>LEN(TRIM(M26))=0</formula>
    </cfRule>
  </conditionalFormatting>
  <dataValidations count="8">
    <dataValidation type="custom" allowBlank="1" showInputMessage="1" showErrorMessage="1" sqref="AJ65509:AJ65528 AJ131045:AJ131064 AJ196581:AJ196600 AJ262117:AJ262136 AJ327653:AJ327672 AJ393189:AJ393208 AJ458725:AJ458744 AJ524261:AJ524280 AJ589797:AJ589816 AJ655333:AJ655352 AJ720869:AJ720888 AJ786405:AJ786424 AJ851941:AJ851960 AJ917477:AJ917496 AJ983013:AJ983032 WVH983013:WWI983032 VRT983013:VSU983032 WBP983013:WCQ983032 IV65509:JW65528 SR65509:TS65528 ACN65509:ADO65528 AMJ65509:ANK65528 AWF65509:AXG65528 BGB65509:BHC65528 BPX65509:BQY65528 BZT65509:CAU65528 CJP65509:CKQ65528 CTL65509:CUM65528 DDH65509:DEI65528 DND65509:DOE65528 DWZ65509:DYA65528 EGV65509:EHW65528 EQR65509:ERS65528 FAN65509:FBO65528 FKJ65509:FLK65528 FUF65509:FVG65528 GEB65509:GFC65528 GNX65509:GOY65528 GXT65509:GYU65528 HHP65509:HIQ65528 HRL65509:HSM65528 IBH65509:ICI65528 ILD65509:IME65528 IUZ65509:IWA65528 JEV65509:JFW65528 JOR65509:JPS65528 JYN65509:JZO65528 KIJ65509:KJK65528 KSF65509:KTG65528 LCB65509:LDC65528 LLX65509:LMY65528 LVT65509:LWU65528 MFP65509:MGQ65528 MPL65509:MQM65528 MZH65509:NAI65528 NJD65509:NKE65528 NSZ65509:NUA65528 OCV65509:ODW65528 OMR65509:ONS65528 OWN65509:OXO65528 PGJ65509:PHK65528 PQF65509:PRG65528 QAB65509:QBC65528 QJX65509:QKY65528 QTT65509:QUU65528 RDP65509:REQ65528 RNL65509:ROM65528 RXH65509:RYI65528 SHD65509:SIE65528 SQZ65509:SSA65528 TAV65509:TBW65528 TKR65509:TLS65528 TUN65509:TVO65528 UEJ65509:UFK65528 UOF65509:UPG65528 UYB65509:UZC65528 VHX65509:VIY65528 VRT65509:VSU65528 WBP65509:WCQ65528 WLL65509:WMM65528 WVH65509:WWI65528 IV131045:JW131064 SR131045:TS131064 ACN131045:ADO131064 AMJ131045:ANK131064 AWF131045:AXG131064 BGB131045:BHC131064 BPX131045:BQY131064 BZT131045:CAU131064 CJP131045:CKQ131064 CTL131045:CUM131064 DDH131045:DEI131064 DND131045:DOE131064 DWZ131045:DYA131064 EGV131045:EHW131064 EQR131045:ERS131064 FAN131045:FBO131064 FKJ131045:FLK131064 FUF131045:FVG131064 GEB131045:GFC131064 GNX131045:GOY131064 GXT131045:GYU131064 HHP131045:HIQ131064 HRL131045:HSM131064 IBH131045:ICI131064 ILD131045:IME131064 IUZ131045:IWA131064 JEV131045:JFW131064 JOR131045:JPS131064 JYN131045:JZO131064 KIJ131045:KJK131064 KSF131045:KTG131064 LCB131045:LDC131064 LLX131045:LMY131064 LVT131045:LWU131064 MFP131045:MGQ131064 MPL131045:MQM131064 MZH131045:NAI131064 NJD131045:NKE131064 NSZ131045:NUA131064 OCV131045:ODW131064 OMR131045:ONS131064 OWN131045:OXO131064 PGJ131045:PHK131064 PQF131045:PRG131064 QAB131045:QBC131064 QJX131045:QKY131064 QTT131045:QUU131064 RDP131045:REQ131064 RNL131045:ROM131064 RXH131045:RYI131064 SHD131045:SIE131064 SQZ131045:SSA131064 TAV131045:TBW131064 TKR131045:TLS131064 TUN131045:TVO131064 UEJ131045:UFK131064 UOF131045:UPG131064 UYB131045:UZC131064 VHX131045:VIY131064 VRT131045:VSU131064 WBP131045:WCQ131064 WLL131045:WMM131064 WVH131045:WWI131064 IV196581:JW196600 SR196581:TS196600 ACN196581:ADO196600 AMJ196581:ANK196600 AWF196581:AXG196600 BGB196581:BHC196600 BPX196581:BQY196600 BZT196581:CAU196600 CJP196581:CKQ196600 CTL196581:CUM196600 DDH196581:DEI196600 DND196581:DOE196600 DWZ196581:DYA196600 EGV196581:EHW196600 EQR196581:ERS196600 FAN196581:FBO196600 FKJ196581:FLK196600 FUF196581:FVG196600 GEB196581:GFC196600 GNX196581:GOY196600 GXT196581:GYU196600 HHP196581:HIQ196600 HRL196581:HSM196600 IBH196581:ICI196600 ILD196581:IME196600 IUZ196581:IWA196600 JEV196581:JFW196600 JOR196581:JPS196600 JYN196581:JZO196600 KIJ196581:KJK196600 KSF196581:KTG196600 LCB196581:LDC196600 LLX196581:LMY196600 LVT196581:LWU196600 MFP196581:MGQ196600 MPL196581:MQM196600 MZH196581:NAI196600 NJD196581:NKE196600 NSZ196581:NUA196600 OCV196581:ODW196600 OMR196581:ONS196600 OWN196581:OXO196600 PGJ196581:PHK196600 PQF196581:PRG196600 QAB196581:QBC196600 QJX196581:QKY196600 QTT196581:QUU196600 RDP196581:REQ196600 RNL196581:ROM196600 RXH196581:RYI196600 SHD196581:SIE196600 SQZ196581:SSA196600 TAV196581:TBW196600 TKR196581:TLS196600 TUN196581:TVO196600 UEJ196581:UFK196600 UOF196581:UPG196600 UYB196581:UZC196600 VHX196581:VIY196600 VRT196581:VSU196600 WBP196581:WCQ196600 WLL196581:WMM196600 WVH196581:WWI196600 IV262117:JW262136 SR262117:TS262136 ACN262117:ADO262136 AMJ262117:ANK262136 AWF262117:AXG262136 BGB262117:BHC262136 BPX262117:BQY262136 BZT262117:CAU262136 CJP262117:CKQ262136 CTL262117:CUM262136 DDH262117:DEI262136 DND262117:DOE262136 DWZ262117:DYA262136 EGV262117:EHW262136 EQR262117:ERS262136 FAN262117:FBO262136 FKJ262117:FLK262136 FUF262117:FVG262136 GEB262117:GFC262136 GNX262117:GOY262136 GXT262117:GYU262136 HHP262117:HIQ262136 HRL262117:HSM262136 IBH262117:ICI262136 ILD262117:IME262136 IUZ262117:IWA262136 JEV262117:JFW262136 JOR262117:JPS262136 JYN262117:JZO262136 KIJ262117:KJK262136 KSF262117:KTG262136 LCB262117:LDC262136 LLX262117:LMY262136 LVT262117:LWU262136 MFP262117:MGQ262136 MPL262117:MQM262136 MZH262117:NAI262136 NJD262117:NKE262136 NSZ262117:NUA262136 OCV262117:ODW262136 OMR262117:ONS262136 OWN262117:OXO262136 PGJ262117:PHK262136 PQF262117:PRG262136 QAB262117:QBC262136 QJX262117:QKY262136 QTT262117:QUU262136 RDP262117:REQ262136 RNL262117:ROM262136 RXH262117:RYI262136 SHD262117:SIE262136 SQZ262117:SSA262136 TAV262117:TBW262136 TKR262117:TLS262136 TUN262117:TVO262136 UEJ262117:UFK262136 UOF262117:UPG262136 UYB262117:UZC262136 VHX262117:VIY262136 VRT262117:VSU262136 WBP262117:WCQ262136 WLL262117:WMM262136 WVH262117:WWI262136 IV327653:JW327672 SR327653:TS327672 ACN327653:ADO327672 AMJ327653:ANK327672 AWF327653:AXG327672 BGB327653:BHC327672 BPX327653:BQY327672 BZT327653:CAU327672 CJP327653:CKQ327672 CTL327653:CUM327672 DDH327653:DEI327672 DND327653:DOE327672 DWZ327653:DYA327672 EGV327653:EHW327672 EQR327653:ERS327672 FAN327653:FBO327672 FKJ327653:FLK327672 FUF327653:FVG327672 GEB327653:GFC327672 GNX327653:GOY327672 GXT327653:GYU327672 HHP327653:HIQ327672 HRL327653:HSM327672 IBH327653:ICI327672 ILD327653:IME327672 IUZ327653:IWA327672 JEV327653:JFW327672 JOR327653:JPS327672 JYN327653:JZO327672 KIJ327653:KJK327672 KSF327653:KTG327672 LCB327653:LDC327672 LLX327653:LMY327672 LVT327653:LWU327672 MFP327653:MGQ327672 MPL327653:MQM327672 MZH327653:NAI327672 NJD327653:NKE327672 NSZ327653:NUA327672 OCV327653:ODW327672 OMR327653:ONS327672 OWN327653:OXO327672 PGJ327653:PHK327672 PQF327653:PRG327672 QAB327653:QBC327672 QJX327653:QKY327672 QTT327653:QUU327672 RDP327653:REQ327672 RNL327653:ROM327672 RXH327653:RYI327672 SHD327653:SIE327672 SQZ327653:SSA327672 TAV327653:TBW327672 TKR327653:TLS327672 TUN327653:TVO327672 UEJ327653:UFK327672 UOF327653:UPG327672 UYB327653:UZC327672 VHX327653:VIY327672 VRT327653:VSU327672 WBP327653:WCQ327672 WLL327653:WMM327672 WVH327653:WWI327672 IV393189:JW393208 SR393189:TS393208 ACN393189:ADO393208 AMJ393189:ANK393208 AWF393189:AXG393208 BGB393189:BHC393208 BPX393189:BQY393208 BZT393189:CAU393208 CJP393189:CKQ393208 CTL393189:CUM393208 DDH393189:DEI393208 DND393189:DOE393208 DWZ393189:DYA393208 EGV393189:EHW393208 EQR393189:ERS393208 FAN393189:FBO393208 FKJ393189:FLK393208 FUF393189:FVG393208 GEB393189:GFC393208 GNX393189:GOY393208 GXT393189:GYU393208 HHP393189:HIQ393208 HRL393189:HSM393208 IBH393189:ICI393208 ILD393189:IME393208 IUZ393189:IWA393208 JEV393189:JFW393208 JOR393189:JPS393208 JYN393189:JZO393208 KIJ393189:KJK393208 KSF393189:KTG393208 LCB393189:LDC393208 LLX393189:LMY393208 LVT393189:LWU393208 MFP393189:MGQ393208 MPL393189:MQM393208 MZH393189:NAI393208 NJD393189:NKE393208 NSZ393189:NUA393208 OCV393189:ODW393208 OMR393189:ONS393208 OWN393189:OXO393208 PGJ393189:PHK393208 PQF393189:PRG393208 QAB393189:QBC393208 QJX393189:QKY393208 QTT393189:QUU393208 RDP393189:REQ393208 RNL393189:ROM393208 RXH393189:RYI393208 SHD393189:SIE393208 SQZ393189:SSA393208 TAV393189:TBW393208 TKR393189:TLS393208 TUN393189:TVO393208 UEJ393189:UFK393208 UOF393189:UPG393208 UYB393189:UZC393208 VHX393189:VIY393208 VRT393189:VSU393208 WBP393189:WCQ393208 WLL393189:WMM393208 WVH393189:WWI393208 IV458725:JW458744 SR458725:TS458744 ACN458725:ADO458744 AMJ458725:ANK458744 AWF458725:AXG458744 BGB458725:BHC458744 BPX458725:BQY458744 BZT458725:CAU458744 CJP458725:CKQ458744 CTL458725:CUM458744 DDH458725:DEI458744 DND458725:DOE458744 DWZ458725:DYA458744 EGV458725:EHW458744 EQR458725:ERS458744 FAN458725:FBO458744 FKJ458725:FLK458744 FUF458725:FVG458744 GEB458725:GFC458744 GNX458725:GOY458744 GXT458725:GYU458744 HHP458725:HIQ458744 HRL458725:HSM458744 IBH458725:ICI458744 ILD458725:IME458744 IUZ458725:IWA458744 JEV458725:JFW458744 JOR458725:JPS458744 JYN458725:JZO458744 KIJ458725:KJK458744 KSF458725:KTG458744 LCB458725:LDC458744 LLX458725:LMY458744 LVT458725:LWU458744 MFP458725:MGQ458744 MPL458725:MQM458744 MZH458725:NAI458744 NJD458725:NKE458744 NSZ458725:NUA458744 OCV458725:ODW458744 OMR458725:ONS458744 OWN458725:OXO458744 PGJ458725:PHK458744 PQF458725:PRG458744 QAB458725:QBC458744 QJX458725:QKY458744 QTT458725:QUU458744 RDP458725:REQ458744 RNL458725:ROM458744 RXH458725:RYI458744 SHD458725:SIE458744 SQZ458725:SSA458744 TAV458725:TBW458744 TKR458725:TLS458744 TUN458725:TVO458744 UEJ458725:UFK458744 UOF458725:UPG458744 UYB458725:UZC458744 VHX458725:VIY458744 VRT458725:VSU458744 WBP458725:WCQ458744 WLL458725:WMM458744 WVH458725:WWI458744 IV524261:JW524280 SR524261:TS524280 ACN524261:ADO524280 AMJ524261:ANK524280 AWF524261:AXG524280 BGB524261:BHC524280 BPX524261:BQY524280 BZT524261:CAU524280 CJP524261:CKQ524280 CTL524261:CUM524280 DDH524261:DEI524280 DND524261:DOE524280 DWZ524261:DYA524280 EGV524261:EHW524280 EQR524261:ERS524280 FAN524261:FBO524280 FKJ524261:FLK524280 FUF524261:FVG524280 GEB524261:GFC524280 GNX524261:GOY524280 GXT524261:GYU524280 HHP524261:HIQ524280 HRL524261:HSM524280 IBH524261:ICI524280 ILD524261:IME524280 IUZ524261:IWA524280 JEV524261:JFW524280 JOR524261:JPS524280 JYN524261:JZO524280 KIJ524261:KJK524280 KSF524261:KTG524280 LCB524261:LDC524280 LLX524261:LMY524280 LVT524261:LWU524280 MFP524261:MGQ524280 MPL524261:MQM524280 MZH524261:NAI524280 NJD524261:NKE524280 NSZ524261:NUA524280 OCV524261:ODW524280 OMR524261:ONS524280 OWN524261:OXO524280 PGJ524261:PHK524280 PQF524261:PRG524280 QAB524261:QBC524280 QJX524261:QKY524280 QTT524261:QUU524280 RDP524261:REQ524280 RNL524261:ROM524280 RXH524261:RYI524280 SHD524261:SIE524280 SQZ524261:SSA524280 TAV524261:TBW524280 TKR524261:TLS524280 TUN524261:TVO524280 UEJ524261:UFK524280 UOF524261:UPG524280 UYB524261:UZC524280 VHX524261:VIY524280 VRT524261:VSU524280 WBP524261:WCQ524280 WLL524261:WMM524280 WVH524261:WWI524280 IV589797:JW589816 SR589797:TS589816 ACN589797:ADO589816 AMJ589797:ANK589816 AWF589797:AXG589816 BGB589797:BHC589816 BPX589797:BQY589816 BZT589797:CAU589816 CJP589797:CKQ589816 CTL589797:CUM589816 DDH589797:DEI589816 DND589797:DOE589816 DWZ589797:DYA589816 EGV589797:EHW589816 EQR589797:ERS589816 FAN589797:FBO589816 FKJ589797:FLK589816 FUF589797:FVG589816 GEB589797:GFC589816 GNX589797:GOY589816 GXT589797:GYU589816 HHP589797:HIQ589816 HRL589797:HSM589816 IBH589797:ICI589816 ILD589797:IME589816 IUZ589797:IWA589816 JEV589797:JFW589816 JOR589797:JPS589816 JYN589797:JZO589816 KIJ589797:KJK589816 KSF589797:KTG589816 LCB589797:LDC589816 LLX589797:LMY589816 LVT589797:LWU589816 MFP589797:MGQ589816 MPL589797:MQM589816 MZH589797:NAI589816 NJD589797:NKE589816 NSZ589797:NUA589816 OCV589797:ODW589816 OMR589797:ONS589816 OWN589797:OXO589816 PGJ589797:PHK589816 PQF589797:PRG589816 QAB589797:QBC589816 QJX589797:QKY589816 QTT589797:QUU589816 RDP589797:REQ589816 RNL589797:ROM589816 RXH589797:RYI589816 SHD589797:SIE589816 SQZ589797:SSA589816 TAV589797:TBW589816 TKR589797:TLS589816 TUN589797:TVO589816 UEJ589797:UFK589816 UOF589797:UPG589816 UYB589797:UZC589816 VHX589797:VIY589816 VRT589797:VSU589816 WBP589797:WCQ589816 WLL589797:WMM589816 WVH589797:WWI589816 IV655333:JW655352 SR655333:TS655352 ACN655333:ADO655352 AMJ655333:ANK655352 AWF655333:AXG655352 BGB655333:BHC655352 BPX655333:BQY655352 BZT655333:CAU655352 CJP655333:CKQ655352 CTL655333:CUM655352 DDH655333:DEI655352 DND655333:DOE655352 DWZ655333:DYA655352 EGV655333:EHW655352 EQR655333:ERS655352 FAN655333:FBO655352 FKJ655333:FLK655352 FUF655333:FVG655352 GEB655333:GFC655352 GNX655333:GOY655352 GXT655333:GYU655352 HHP655333:HIQ655352 HRL655333:HSM655352 IBH655333:ICI655352 ILD655333:IME655352 IUZ655333:IWA655352 JEV655333:JFW655352 JOR655333:JPS655352 JYN655333:JZO655352 KIJ655333:KJK655352 KSF655333:KTG655352 LCB655333:LDC655352 LLX655333:LMY655352 LVT655333:LWU655352 MFP655333:MGQ655352 MPL655333:MQM655352 MZH655333:NAI655352 NJD655333:NKE655352 NSZ655333:NUA655352 OCV655333:ODW655352 OMR655333:ONS655352 OWN655333:OXO655352 PGJ655333:PHK655352 PQF655333:PRG655352 QAB655333:QBC655352 QJX655333:QKY655352 QTT655333:QUU655352 RDP655333:REQ655352 RNL655333:ROM655352 RXH655333:RYI655352 SHD655333:SIE655352 SQZ655333:SSA655352 TAV655333:TBW655352 TKR655333:TLS655352 TUN655333:TVO655352 UEJ655333:UFK655352 UOF655333:UPG655352 UYB655333:UZC655352 VHX655333:VIY655352 VRT655333:VSU655352 WBP655333:WCQ655352 WLL655333:WMM655352 WVH655333:WWI655352 IV720869:JW720888 SR720869:TS720888 ACN720869:ADO720888 AMJ720869:ANK720888 AWF720869:AXG720888 BGB720869:BHC720888 BPX720869:BQY720888 BZT720869:CAU720888 CJP720869:CKQ720888 CTL720869:CUM720888 DDH720869:DEI720888 DND720869:DOE720888 DWZ720869:DYA720888 EGV720869:EHW720888 EQR720869:ERS720888 FAN720869:FBO720888 FKJ720869:FLK720888 FUF720869:FVG720888 GEB720869:GFC720888 GNX720869:GOY720888 GXT720869:GYU720888 HHP720869:HIQ720888 HRL720869:HSM720888 IBH720869:ICI720888 ILD720869:IME720888 IUZ720869:IWA720888 JEV720869:JFW720888 JOR720869:JPS720888 JYN720869:JZO720888 KIJ720869:KJK720888 KSF720869:KTG720888 LCB720869:LDC720888 LLX720869:LMY720888 LVT720869:LWU720888 MFP720869:MGQ720888 MPL720869:MQM720888 MZH720869:NAI720888 NJD720869:NKE720888 NSZ720869:NUA720888 OCV720869:ODW720888 OMR720869:ONS720888 OWN720869:OXO720888 PGJ720869:PHK720888 PQF720869:PRG720888 QAB720869:QBC720888 QJX720869:QKY720888 QTT720869:QUU720888 RDP720869:REQ720888 RNL720869:ROM720888 RXH720869:RYI720888 SHD720869:SIE720888 SQZ720869:SSA720888 TAV720869:TBW720888 TKR720869:TLS720888 TUN720869:TVO720888 UEJ720869:UFK720888 UOF720869:UPG720888 UYB720869:UZC720888 VHX720869:VIY720888 VRT720869:VSU720888 WBP720869:WCQ720888 WLL720869:WMM720888 WVH720869:WWI720888 IV786405:JW786424 SR786405:TS786424 ACN786405:ADO786424 AMJ786405:ANK786424 AWF786405:AXG786424 BGB786405:BHC786424 BPX786405:BQY786424 BZT786405:CAU786424 CJP786405:CKQ786424 CTL786405:CUM786424 DDH786405:DEI786424 DND786405:DOE786424 DWZ786405:DYA786424 EGV786405:EHW786424 EQR786405:ERS786424 FAN786405:FBO786424 FKJ786405:FLK786424 FUF786405:FVG786424 GEB786405:GFC786424 GNX786405:GOY786424 GXT786405:GYU786424 HHP786405:HIQ786424 HRL786405:HSM786424 IBH786405:ICI786424 ILD786405:IME786424 IUZ786405:IWA786424 JEV786405:JFW786424 JOR786405:JPS786424 JYN786405:JZO786424 KIJ786405:KJK786424 KSF786405:KTG786424 LCB786405:LDC786424 LLX786405:LMY786424 LVT786405:LWU786424 MFP786405:MGQ786424 MPL786405:MQM786424 MZH786405:NAI786424 NJD786405:NKE786424 NSZ786405:NUA786424 OCV786405:ODW786424 OMR786405:ONS786424 OWN786405:OXO786424 PGJ786405:PHK786424 PQF786405:PRG786424 QAB786405:QBC786424 QJX786405:QKY786424 QTT786405:QUU786424 RDP786405:REQ786424 RNL786405:ROM786424 RXH786405:RYI786424 SHD786405:SIE786424 SQZ786405:SSA786424 TAV786405:TBW786424 TKR786405:TLS786424 TUN786405:TVO786424 UEJ786405:UFK786424 UOF786405:UPG786424 UYB786405:UZC786424 VHX786405:VIY786424 VRT786405:VSU786424 WBP786405:WCQ786424 WLL786405:WMM786424 WVH786405:WWI786424 IV851941:JW851960 SR851941:TS851960 ACN851941:ADO851960 AMJ851941:ANK851960 AWF851941:AXG851960 BGB851941:BHC851960 BPX851941:BQY851960 BZT851941:CAU851960 CJP851941:CKQ851960 CTL851941:CUM851960 DDH851941:DEI851960 DND851941:DOE851960 DWZ851941:DYA851960 EGV851941:EHW851960 EQR851941:ERS851960 FAN851941:FBO851960 FKJ851941:FLK851960 FUF851941:FVG851960 GEB851941:GFC851960 GNX851941:GOY851960 GXT851941:GYU851960 HHP851941:HIQ851960 HRL851941:HSM851960 IBH851941:ICI851960 ILD851941:IME851960 IUZ851941:IWA851960 JEV851941:JFW851960 JOR851941:JPS851960 JYN851941:JZO851960 KIJ851941:KJK851960 KSF851941:KTG851960 LCB851941:LDC851960 LLX851941:LMY851960 LVT851941:LWU851960 MFP851941:MGQ851960 MPL851941:MQM851960 MZH851941:NAI851960 NJD851941:NKE851960 NSZ851941:NUA851960 OCV851941:ODW851960 OMR851941:ONS851960 OWN851941:OXO851960 PGJ851941:PHK851960 PQF851941:PRG851960 QAB851941:QBC851960 QJX851941:QKY851960 QTT851941:QUU851960 RDP851941:REQ851960 RNL851941:ROM851960 RXH851941:RYI851960 SHD851941:SIE851960 SQZ851941:SSA851960 TAV851941:TBW851960 TKR851941:TLS851960 TUN851941:TVO851960 UEJ851941:UFK851960 UOF851941:UPG851960 UYB851941:UZC851960 VHX851941:VIY851960 VRT851941:VSU851960 WBP851941:WCQ851960 WLL851941:WMM851960 WVH851941:WWI851960 IV917477:JW917496 SR917477:TS917496 ACN917477:ADO917496 AMJ917477:ANK917496 AWF917477:AXG917496 BGB917477:BHC917496 BPX917477:BQY917496 BZT917477:CAU917496 CJP917477:CKQ917496 CTL917477:CUM917496 DDH917477:DEI917496 DND917477:DOE917496 DWZ917477:DYA917496 EGV917477:EHW917496 EQR917477:ERS917496 FAN917477:FBO917496 FKJ917477:FLK917496 FUF917477:FVG917496 GEB917477:GFC917496 GNX917477:GOY917496 GXT917477:GYU917496 HHP917477:HIQ917496 HRL917477:HSM917496 IBH917477:ICI917496 ILD917477:IME917496 IUZ917477:IWA917496 JEV917477:JFW917496 JOR917477:JPS917496 JYN917477:JZO917496 KIJ917477:KJK917496 KSF917477:KTG917496 LCB917477:LDC917496 LLX917477:LMY917496 LVT917477:LWU917496 MFP917477:MGQ917496 MPL917477:MQM917496 MZH917477:NAI917496 NJD917477:NKE917496 NSZ917477:NUA917496 OCV917477:ODW917496 OMR917477:ONS917496 OWN917477:OXO917496 PGJ917477:PHK917496 PQF917477:PRG917496 QAB917477:QBC917496 QJX917477:QKY917496 QTT917477:QUU917496 RDP917477:REQ917496 RNL917477:ROM917496 RXH917477:RYI917496 SHD917477:SIE917496 SQZ917477:SSA917496 TAV917477:TBW917496 TKR917477:TLS917496 TUN917477:TVO917496 UEJ917477:UFK917496 UOF917477:UPG917496 UYB917477:UZC917496 VHX917477:VIY917496 VRT917477:VSU917496 WBP917477:WCQ917496 WLL917477:WMM917496 WVH917477:WWI917496 IV983013:JW983032 SR983013:TS983032 ACN983013:ADO983032 AMJ983013:ANK983032 AWF983013:AXG983032 BGB983013:BHC983032 BPX983013:BQY983032 BZT983013:CAU983032 CJP983013:CKQ983032 CTL983013:CUM983032 DDH983013:DEI983032 DND983013:DOE983032 DWZ983013:DYA983032 EGV983013:EHW983032 EQR983013:ERS983032 FAN983013:FBO983032 FKJ983013:FLK983032 FUF983013:FVG983032 GEB983013:GFC983032 GNX983013:GOY983032 GXT983013:GYU983032 HHP983013:HIQ983032 HRL983013:HSM983032 IBH983013:ICI983032 ILD983013:IME983032 IUZ983013:IWA983032 JEV983013:JFW983032 JOR983013:JPS983032 JYN983013:JZO983032 KIJ983013:KJK983032 KSF983013:KTG983032 LCB983013:LDC983032 LLX983013:LMY983032 LVT983013:LWU983032 MFP983013:MGQ983032 MPL983013:MQM983032 MZH983013:NAI983032 NJD983013:NKE983032 NSZ983013:NUA983032 OCV983013:ODW983032 OMR983013:ONS983032 OWN983013:OXO983032 PGJ983013:PHK983032 PQF983013:PRG983032 QAB983013:QBC983032 QJX983013:QKY983032 QTT983013:QUU983032 RDP983013:REQ983032 RNL983013:ROM983032 RXH983013:RYI983032 SHD983013:SIE983032 SQZ983013:SSA983032 TAV983013:TBW983032 TKR983013:TLS983032 TUN983013:TVO983032 UEJ983013:UFK983032 UOF983013:UPG983032 UYB983013:UZC983032 VHX983013:VIY983032 WLL983013:WMM983032 K983014:AI983033 K917478:AI917497 K851942:AI851961 K786406:AI786425 K720870:AI720889 K655334:AI655353 K589798:AI589817 K524262:AI524281 K458726:AI458745 K393190:AI393209 K327654:AI327673 K262118:AI262137 K196582:AI196601 K131046:AI131065 K65510:AI65529">
      <formula1>IF(#REF!="×","")</formula1>
    </dataValidation>
    <dataValidation type="list" allowBlank="1" showInputMessage="1" showErrorMessage="1" sqref="WVD983013:WVD983032 I65510:I65529 IR65509:IR65528 SN65509:SN65528 ACJ65509:ACJ65528 AMF65509:AMF65528 AWB65509:AWB65528 BFX65509:BFX65528 BPT65509:BPT65528 BZP65509:BZP65528 CJL65509:CJL65528 CTH65509:CTH65528 DDD65509:DDD65528 DMZ65509:DMZ65528 DWV65509:DWV65528 EGR65509:EGR65528 EQN65509:EQN65528 FAJ65509:FAJ65528 FKF65509:FKF65528 FUB65509:FUB65528 GDX65509:GDX65528 GNT65509:GNT65528 GXP65509:GXP65528 HHL65509:HHL65528 HRH65509:HRH65528 IBD65509:IBD65528 IKZ65509:IKZ65528 IUV65509:IUV65528 JER65509:JER65528 JON65509:JON65528 JYJ65509:JYJ65528 KIF65509:KIF65528 KSB65509:KSB65528 LBX65509:LBX65528 LLT65509:LLT65528 LVP65509:LVP65528 MFL65509:MFL65528 MPH65509:MPH65528 MZD65509:MZD65528 NIZ65509:NIZ65528 NSV65509:NSV65528 OCR65509:OCR65528 OMN65509:OMN65528 OWJ65509:OWJ65528 PGF65509:PGF65528 PQB65509:PQB65528 PZX65509:PZX65528 QJT65509:QJT65528 QTP65509:QTP65528 RDL65509:RDL65528 RNH65509:RNH65528 RXD65509:RXD65528 SGZ65509:SGZ65528 SQV65509:SQV65528 TAR65509:TAR65528 TKN65509:TKN65528 TUJ65509:TUJ65528 UEF65509:UEF65528 UOB65509:UOB65528 UXX65509:UXX65528 VHT65509:VHT65528 VRP65509:VRP65528 WBL65509:WBL65528 WLH65509:WLH65528 WVD65509:WVD65528 I131046:I131065 IR131045:IR131064 SN131045:SN131064 ACJ131045:ACJ131064 AMF131045:AMF131064 AWB131045:AWB131064 BFX131045:BFX131064 BPT131045:BPT131064 BZP131045:BZP131064 CJL131045:CJL131064 CTH131045:CTH131064 DDD131045:DDD131064 DMZ131045:DMZ131064 DWV131045:DWV131064 EGR131045:EGR131064 EQN131045:EQN131064 FAJ131045:FAJ131064 FKF131045:FKF131064 FUB131045:FUB131064 GDX131045:GDX131064 GNT131045:GNT131064 GXP131045:GXP131064 HHL131045:HHL131064 HRH131045:HRH131064 IBD131045:IBD131064 IKZ131045:IKZ131064 IUV131045:IUV131064 JER131045:JER131064 JON131045:JON131064 JYJ131045:JYJ131064 KIF131045:KIF131064 KSB131045:KSB131064 LBX131045:LBX131064 LLT131045:LLT131064 LVP131045:LVP131064 MFL131045:MFL131064 MPH131045:MPH131064 MZD131045:MZD131064 NIZ131045:NIZ131064 NSV131045:NSV131064 OCR131045:OCR131064 OMN131045:OMN131064 OWJ131045:OWJ131064 PGF131045:PGF131064 PQB131045:PQB131064 PZX131045:PZX131064 QJT131045:QJT131064 QTP131045:QTP131064 RDL131045:RDL131064 RNH131045:RNH131064 RXD131045:RXD131064 SGZ131045:SGZ131064 SQV131045:SQV131064 TAR131045:TAR131064 TKN131045:TKN131064 TUJ131045:TUJ131064 UEF131045:UEF131064 UOB131045:UOB131064 UXX131045:UXX131064 VHT131045:VHT131064 VRP131045:VRP131064 WBL131045:WBL131064 WLH131045:WLH131064 WVD131045:WVD131064 I196582:I196601 IR196581:IR196600 SN196581:SN196600 ACJ196581:ACJ196600 AMF196581:AMF196600 AWB196581:AWB196600 BFX196581:BFX196600 BPT196581:BPT196600 BZP196581:BZP196600 CJL196581:CJL196600 CTH196581:CTH196600 DDD196581:DDD196600 DMZ196581:DMZ196600 DWV196581:DWV196600 EGR196581:EGR196600 EQN196581:EQN196600 FAJ196581:FAJ196600 FKF196581:FKF196600 FUB196581:FUB196600 GDX196581:GDX196600 GNT196581:GNT196600 GXP196581:GXP196600 HHL196581:HHL196600 HRH196581:HRH196600 IBD196581:IBD196600 IKZ196581:IKZ196600 IUV196581:IUV196600 JER196581:JER196600 JON196581:JON196600 JYJ196581:JYJ196600 KIF196581:KIF196600 KSB196581:KSB196600 LBX196581:LBX196600 LLT196581:LLT196600 LVP196581:LVP196600 MFL196581:MFL196600 MPH196581:MPH196600 MZD196581:MZD196600 NIZ196581:NIZ196600 NSV196581:NSV196600 OCR196581:OCR196600 OMN196581:OMN196600 OWJ196581:OWJ196600 PGF196581:PGF196600 PQB196581:PQB196600 PZX196581:PZX196600 QJT196581:QJT196600 QTP196581:QTP196600 RDL196581:RDL196600 RNH196581:RNH196600 RXD196581:RXD196600 SGZ196581:SGZ196600 SQV196581:SQV196600 TAR196581:TAR196600 TKN196581:TKN196600 TUJ196581:TUJ196600 UEF196581:UEF196600 UOB196581:UOB196600 UXX196581:UXX196600 VHT196581:VHT196600 VRP196581:VRP196600 WBL196581:WBL196600 WLH196581:WLH196600 WVD196581:WVD196600 I262118:I262137 IR262117:IR262136 SN262117:SN262136 ACJ262117:ACJ262136 AMF262117:AMF262136 AWB262117:AWB262136 BFX262117:BFX262136 BPT262117:BPT262136 BZP262117:BZP262136 CJL262117:CJL262136 CTH262117:CTH262136 DDD262117:DDD262136 DMZ262117:DMZ262136 DWV262117:DWV262136 EGR262117:EGR262136 EQN262117:EQN262136 FAJ262117:FAJ262136 FKF262117:FKF262136 FUB262117:FUB262136 GDX262117:GDX262136 GNT262117:GNT262136 GXP262117:GXP262136 HHL262117:HHL262136 HRH262117:HRH262136 IBD262117:IBD262136 IKZ262117:IKZ262136 IUV262117:IUV262136 JER262117:JER262136 JON262117:JON262136 JYJ262117:JYJ262136 KIF262117:KIF262136 KSB262117:KSB262136 LBX262117:LBX262136 LLT262117:LLT262136 LVP262117:LVP262136 MFL262117:MFL262136 MPH262117:MPH262136 MZD262117:MZD262136 NIZ262117:NIZ262136 NSV262117:NSV262136 OCR262117:OCR262136 OMN262117:OMN262136 OWJ262117:OWJ262136 PGF262117:PGF262136 PQB262117:PQB262136 PZX262117:PZX262136 QJT262117:QJT262136 QTP262117:QTP262136 RDL262117:RDL262136 RNH262117:RNH262136 RXD262117:RXD262136 SGZ262117:SGZ262136 SQV262117:SQV262136 TAR262117:TAR262136 TKN262117:TKN262136 TUJ262117:TUJ262136 UEF262117:UEF262136 UOB262117:UOB262136 UXX262117:UXX262136 VHT262117:VHT262136 VRP262117:VRP262136 WBL262117:WBL262136 WLH262117:WLH262136 WVD262117:WVD262136 I327654:I327673 IR327653:IR327672 SN327653:SN327672 ACJ327653:ACJ327672 AMF327653:AMF327672 AWB327653:AWB327672 BFX327653:BFX327672 BPT327653:BPT327672 BZP327653:BZP327672 CJL327653:CJL327672 CTH327653:CTH327672 DDD327653:DDD327672 DMZ327653:DMZ327672 DWV327653:DWV327672 EGR327653:EGR327672 EQN327653:EQN327672 FAJ327653:FAJ327672 FKF327653:FKF327672 FUB327653:FUB327672 GDX327653:GDX327672 GNT327653:GNT327672 GXP327653:GXP327672 HHL327653:HHL327672 HRH327653:HRH327672 IBD327653:IBD327672 IKZ327653:IKZ327672 IUV327653:IUV327672 JER327653:JER327672 JON327653:JON327672 JYJ327653:JYJ327672 KIF327653:KIF327672 KSB327653:KSB327672 LBX327653:LBX327672 LLT327653:LLT327672 LVP327653:LVP327672 MFL327653:MFL327672 MPH327653:MPH327672 MZD327653:MZD327672 NIZ327653:NIZ327672 NSV327653:NSV327672 OCR327653:OCR327672 OMN327653:OMN327672 OWJ327653:OWJ327672 PGF327653:PGF327672 PQB327653:PQB327672 PZX327653:PZX327672 QJT327653:QJT327672 QTP327653:QTP327672 RDL327653:RDL327672 RNH327653:RNH327672 RXD327653:RXD327672 SGZ327653:SGZ327672 SQV327653:SQV327672 TAR327653:TAR327672 TKN327653:TKN327672 TUJ327653:TUJ327672 UEF327653:UEF327672 UOB327653:UOB327672 UXX327653:UXX327672 VHT327653:VHT327672 VRP327653:VRP327672 WBL327653:WBL327672 WLH327653:WLH327672 WVD327653:WVD327672 I393190:I393209 IR393189:IR393208 SN393189:SN393208 ACJ393189:ACJ393208 AMF393189:AMF393208 AWB393189:AWB393208 BFX393189:BFX393208 BPT393189:BPT393208 BZP393189:BZP393208 CJL393189:CJL393208 CTH393189:CTH393208 DDD393189:DDD393208 DMZ393189:DMZ393208 DWV393189:DWV393208 EGR393189:EGR393208 EQN393189:EQN393208 FAJ393189:FAJ393208 FKF393189:FKF393208 FUB393189:FUB393208 GDX393189:GDX393208 GNT393189:GNT393208 GXP393189:GXP393208 HHL393189:HHL393208 HRH393189:HRH393208 IBD393189:IBD393208 IKZ393189:IKZ393208 IUV393189:IUV393208 JER393189:JER393208 JON393189:JON393208 JYJ393189:JYJ393208 KIF393189:KIF393208 KSB393189:KSB393208 LBX393189:LBX393208 LLT393189:LLT393208 LVP393189:LVP393208 MFL393189:MFL393208 MPH393189:MPH393208 MZD393189:MZD393208 NIZ393189:NIZ393208 NSV393189:NSV393208 OCR393189:OCR393208 OMN393189:OMN393208 OWJ393189:OWJ393208 PGF393189:PGF393208 PQB393189:PQB393208 PZX393189:PZX393208 QJT393189:QJT393208 QTP393189:QTP393208 RDL393189:RDL393208 RNH393189:RNH393208 RXD393189:RXD393208 SGZ393189:SGZ393208 SQV393189:SQV393208 TAR393189:TAR393208 TKN393189:TKN393208 TUJ393189:TUJ393208 UEF393189:UEF393208 UOB393189:UOB393208 UXX393189:UXX393208 VHT393189:VHT393208 VRP393189:VRP393208 WBL393189:WBL393208 WLH393189:WLH393208 WVD393189:WVD393208 I458726:I458745 IR458725:IR458744 SN458725:SN458744 ACJ458725:ACJ458744 AMF458725:AMF458744 AWB458725:AWB458744 BFX458725:BFX458744 BPT458725:BPT458744 BZP458725:BZP458744 CJL458725:CJL458744 CTH458725:CTH458744 DDD458725:DDD458744 DMZ458725:DMZ458744 DWV458725:DWV458744 EGR458725:EGR458744 EQN458725:EQN458744 FAJ458725:FAJ458744 FKF458725:FKF458744 FUB458725:FUB458744 GDX458725:GDX458744 GNT458725:GNT458744 GXP458725:GXP458744 HHL458725:HHL458744 HRH458725:HRH458744 IBD458725:IBD458744 IKZ458725:IKZ458744 IUV458725:IUV458744 JER458725:JER458744 JON458725:JON458744 JYJ458725:JYJ458744 KIF458725:KIF458744 KSB458725:KSB458744 LBX458725:LBX458744 LLT458725:LLT458744 LVP458725:LVP458744 MFL458725:MFL458744 MPH458725:MPH458744 MZD458725:MZD458744 NIZ458725:NIZ458744 NSV458725:NSV458744 OCR458725:OCR458744 OMN458725:OMN458744 OWJ458725:OWJ458744 PGF458725:PGF458744 PQB458725:PQB458744 PZX458725:PZX458744 QJT458725:QJT458744 QTP458725:QTP458744 RDL458725:RDL458744 RNH458725:RNH458744 RXD458725:RXD458744 SGZ458725:SGZ458744 SQV458725:SQV458744 TAR458725:TAR458744 TKN458725:TKN458744 TUJ458725:TUJ458744 UEF458725:UEF458744 UOB458725:UOB458744 UXX458725:UXX458744 VHT458725:VHT458744 VRP458725:VRP458744 WBL458725:WBL458744 WLH458725:WLH458744 WVD458725:WVD458744 I524262:I524281 IR524261:IR524280 SN524261:SN524280 ACJ524261:ACJ524280 AMF524261:AMF524280 AWB524261:AWB524280 BFX524261:BFX524280 BPT524261:BPT524280 BZP524261:BZP524280 CJL524261:CJL524280 CTH524261:CTH524280 DDD524261:DDD524280 DMZ524261:DMZ524280 DWV524261:DWV524280 EGR524261:EGR524280 EQN524261:EQN524280 FAJ524261:FAJ524280 FKF524261:FKF524280 FUB524261:FUB524280 GDX524261:GDX524280 GNT524261:GNT524280 GXP524261:GXP524280 HHL524261:HHL524280 HRH524261:HRH524280 IBD524261:IBD524280 IKZ524261:IKZ524280 IUV524261:IUV524280 JER524261:JER524280 JON524261:JON524280 JYJ524261:JYJ524280 KIF524261:KIF524280 KSB524261:KSB524280 LBX524261:LBX524280 LLT524261:LLT524280 LVP524261:LVP524280 MFL524261:MFL524280 MPH524261:MPH524280 MZD524261:MZD524280 NIZ524261:NIZ524280 NSV524261:NSV524280 OCR524261:OCR524280 OMN524261:OMN524280 OWJ524261:OWJ524280 PGF524261:PGF524280 PQB524261:PQB524280 PZX524261:PZX524280 QJT524261:QJT524280 QTP524261:QTP524280 RDL524261:RDL524280 RNH524261:RNH524280 RXD524261:RXD524280 SGZ524261:SGZ524280 SQV524261:SQV524280 TAR524261:TAR524280 TKN524261:TKN524280 TUJ524261:TUJ524280 UEF524261:UEF524280 UOB524261:UOB524280 UXX524261:UXX524280 VHT524261:VHT524280 VRP524261:VRP524280 WBL524261:WBL524280 WLH524261:WLH524280 WVD524261:WVD524280 I589798:I589817 IR589797:IR589816 SN589797:SN589816 ACJ589797:ACJ589816 AMF589797:AMF589816 AWB589797:AWB589816 BFX589797:BFX589816 BPT589797:BPT589816 BZP589797:BZP589816 CJL589797:CJL589816 CTH589797:CTH589816 DDD589797:DDD589816 DMZ589797:DMZ589816 DWV589797:DWV589816 EGR589797:EGR589816 EQN589797:EQN589816 FAJ589797:FAJ589816 FKF589797:FKF589816 FUB589797:FUB589816 GDX589797:GDX589816 GNT589797:GNT589816 GXP589797:GXP589816 HHL589797:HHL589816 HRH589797:HRH589816 IBD589797:IBD589816 IKZ589797:IKZ589816 IUV589797:IUV589816 JER589797:JER589816 JON589797:JON589816 JYJ589797:JYJ589816 KIF589797:KIF589816 KSB589797:KSB589816 LBX589797:LBX589816 LLT589797:LLT589816 LVP589797:LVP589816 MFL589797:MFL589816 MPH589797:MPH589816 MZD589797:MZD589816 NIZ589797:NIZ589816 NSV589797:NSV589816 OCR589797:OCR589816 OMN589797:OMN589816 OWJ589797:OWJ589816 PGF589797:PGF589816 PQB589797:PQB589816 PZX589797:PZX589816 QJT589797:QJT589816 QTP589797:QTP589816 RDL589797:RDL589816 RNH589797:RNH589816 RXD589797:RXD589816 SGZ589797:SGZ589816 SQV589797:SQV589816 TAR589797:TAR589816 TKN589797:TKN589816 TUJ589797:TUJ589816 UEF589797:UEF589816 UOB589797:UOB589816 UXX589797:UXX589816 VHT589797:VHT589816 VRP589797:VRP589816 WBL589797:WBL589816 WLH589797:WLH589816 WVD589797:WVD589816 I655334:I655353 IR655333:IR655352 SN655333:SN655352 ACJ655333:ACJ655352 AMF655333:AMF655352 AWB655333:AWB655352 BFX655333:BFX655352 BPT655333:BPT655352 BZP655333:BZP655352 CJL655333:CJL655352 CTH655333:CTH655352 DDD655333:DDD655352 DMZ655333:DMZ655352 DWV655333:DWV655352 EGR655333:EGR655352 EQN655333:EQN655352 FAJ655333:FAJ655352 FKF655333:FKF655352 FUB655333:FUB655352 GDX655333:GDX655352 GNT655333:GNT655352 GXP655333:GXP655352 HHL655333:HHL655352 HRH655333:HRH655352 IBD655333:IBD655352 IKZ655333:IKZ655352 IUV655333:IUV655352 JER655333:JER655352 JON655333:JON655352 JYJ655333:JYJ655352 KIF655333:KIF655352 KSB655333:KSB655352 LBX655333:LBX655352 LLT655333:LLT655352 LVP655333:LVP655352 MFL655333:MFL655352 MPH655333:MPH655352 MZD655333:MZD655352 NIZ655333:NIZ655352 NSV655333:NSV655352 OCR655333:OCR655352 OMN655333:OMN655352 OWJ655333:OWJ655352 PGF655333:PGF655352 PQB655333:PQB655352 PZX655333:PZX655352 QJT655333:QJT655352 QTP655333:QTP655352 RDL655333:RDL655352 RNH655333:RNH655352 RXD655333:RXD655352 SGZ655333:SGZ655352 SQV655333:SQV655352 TAR655333:TAR655352 TKN655333:TKN655352 TUJ655333:TUJ655352 UEF655333:UEF655352 UOB655333:UOB655352 UXX655333:UXX655352 VHT655333:VHT655352 VRP655333:VRP655352 WBL655333:WBL655352 WLH655333:WLH655352 WVD655333:WVD655352 I720870:I720889 IR720869:IR720888 SN720869:SN720888 ACJ720869:ACJ720888 AMF720869:AMF720888 AWB720869:AWB720888 BFX720869:BFX720888 BPT720869:BPT720888 BZP720869:BZP720888 CJL720869:CJL720888 CTH720869:CTH720888 DDD720869:DDD720888 DMZ720869:DMZ720888 DWV720869:DWV720888 EGR720869:EGR720888 EQN720869:EQN720888 FAJ720869:FAJ720888 FKF720869:FKF720888 FUB720869:FUB720888 GDX720869:GDX720888 GNT720869:GNT720888 GXP720869:GXP720888 HHL720869:HHL720888 HRH720869:HRH720888 IBD720869:IBD720888 IKZ720869:IKZ720888 IUV720869:IUV720888 JER720869:JER720888 JON720869:JON720888 JYJ720869:JYJ720888 KIF720869:KIF720888 KSB720869:KSB720888 LBX720869:LBX720888 LLT720869:LLT720888 LVP720869:LVP720888 MFL720869:MFL720888 MPH720869:MPH720888 MZD720869:MZD720888 NIZ720869:NIZ720888 NSV720869:NSV720888 OCR720869:OCR720888 OMN720869:OMN720888 OWJ720869:OWJ720888 PGF720869:PGF720888 PQB720869:PQB720888 PZX720869:PZX720888 QJT720869:QJT720888 QTP720869:QTP720888 RDL720869:RDL720888 RNH720869:RNH720888 RXD720869:RXD720888 SGZ720869:SGZ720888 SQV720869:SQV720888 TAR720869:TAR720888 TKN720869:TKN720888 TUJ720869:TUJ720888 UEF720869:UEF720888 UOB720869:UOB720888 UXX720869:UXX720888 VHT720869:VHT720888 VRP720869:VRP720888 WBL720869:WBL720888 WLH720869:WLH720888 WVD720869:WVD720888 I786406:I786425 IR786405:IR786424 SN786405:SN786424 ACJ786405:ACJ786424 AMF786405:AMF786424 AWB786405:AWB786424 BFX786405:BFX786424 BPT786405:BPT786424 BZP786405:BZP786424 CJL786405:CJL786424 CTH786405:CTH786424 DDD786405:DDD786424 DMZ786405:DMZ786424 DWV786405:DWV786424 EGR786405:EGR786424 EQN786405:EQN786424 FAJ786405:FAJ786424 FKF786405:FKF786424 FUB786405:FUB786424 GDX786405:GDX786424 GNT786405:GNT786424 GXP786405:GXP786424 HHL786405:HHL786424 HRH786405:HRH786424 IBD786405:IBD786424 IKZ786405:IKZ786424 IUV786405:IUV786424 JER786405:JER786424 JON786405:JON786424 JYJ786405:JYJ786424 KIF786405:KIF786424 KSB786405:KSB786424 LBX786405:LBX786424 LLT786405:LLT786424 LVP786405:LVP786424 MFL786405:MFL786424 MPH786405:MPH786424 MZD786405:MZD786424 NIZ786405:NIZ786424 NSV786405:NSV786424 OCR786405:OCR786424 OMN786405:OMN786424 OWJ786405:OWJ786424 PGF786405:PGF786424 PQB786405:PQB786424 PZX786405:PZX786424 QJT786405:QJT786424 QTP786405:QTP786424 RDL786405:RDL786424 RNH786405:RNH786424 RXD786405:RXD786424 SGZ786405:SGZ786424 SQV786405:SQV786424 TAR786405:TAR786424 TKN786405:TKN786424 TUJ786405:TUJ786424 UEF786405:UEF786424 UOB786405:UOB786424 UXX786405:UXX786424 VHT786405:VHT786424 VRP786405:VRP786424 WBL786405:WBL786424 WLH786405:WLH786424 WVD786405:WVD786424 I851942:I851961 IR851941:IR851960 SN851941:SN851960 ACJ851941:ACJ851960 AMF851941:AMF851960 AWB851941:AWB851960 BFX851941:BFX851960 BPT851941:BPT851960 BZP851941:BZP851960 CJL851941:CJL851960 CTH851941:CTH851960 DDD851941:DDD851960 DMZ851941:DMZ851960 DWV851941:DWV851960 EGR851941:EGR851960 EQN851941:EQN851960 FAJ851941:FAJ851960 FKF851941:FKF851960 FUB851941:FUB851960 GDX851941:GDX851960 GNT851941:GNT851960 GXP851941:GXP851960 HHL851941:HHL851960 HRH851941:HRH851960 IBD851941:IBD851960 IKZ851941:IKZ851960 IUV851941:IUV851960 JER851941:JER851960 JON851941:JON851960 JYJ851941:JYJ851960 KIF851941:KIF851960 KSB851941:KSB851960 LBX851941:LBX851960 LLT851941:LLT851960 LVP851941:LVP851960 MFL851941:MFL851960 MPH851941:MPH851960 MZD851941:MZD851960 NIZ851941:NIZ851960 NSV851941:NSV851960 OCR851941:OCR851960 OMN851941:OMN851960 OWJ851941:OWJ851960 PGF851941:PGF851960 PQB851941:PQB851960 PZX851941:PZX851960 QJT851941:QJT851960 QTP851941:QTP851960 RDL851941:RDL851960 RNH851941:RNH851960 RXD851941:RXD851960 SGZ851941:SGZ851960 SQV851941:SQV851960 TAR851941:TAR851960 TKN851941:TKN851960 TUJ851941:TUJ851960 UEF851941:UEF851960 UOB851941:UOB851960 UXX851941:UXX851960 VHT851941:VHT851960 VRP851941:VRP851960 WBL851941:WBL851960 WLH851941:WLH851960 WVD851941:WVD851960 I917478:I917497 IR917477:IR917496 SN917477:SN917496 ACJ917477:ACJ917496 AMF917477:AMF917496 AWB917477:AWB917496 BFX917477:BFX917496 BPT917477:BPT917496 BZP917477:BZP917496 CJL917477:CJL917496 CTH917477:CTH917496 DDD917477:DDD917496 DMZ917477:DMZ917496 DWV917477:DWV917496 EGR917477:EGR917496 EQN917477:EQN917496 FAJ917477:FAJ917496 FKF917477:FKF917496 FUB917477:FUB917496 GDX917477:GDX917496 GNT917477:GNT917496 GXP917477:GXP917496 HHL917477:HHL917496 HRH917477:HRH917496 IBD917477:IBD917496 IKZ917477:IKZ917496 IUV917477:IUV917496 JER917477:JER917496 JON917477:JON917496 JYJ917477:JYJ917496 KIF917477:KIF917496 KSB917477:KSB917496 LBX917477:LBX917496 LLT917477:LLT917496 LVP917477:LVP917496 MFL917477:MFL917496 MPH917477:MPH917496 MZD917477:MZD917496 NIZ917477:NIZ917496 NSV917477:NSV917496 OCR917477:OCR917496 OMN917477:OMN917496 OWJ917477:OWJ917496 PGF917477:PGF917496 PQB917477:PQB917496 PZX917477:PZX917496 QJT917477:QJT917496 QTP917477:QTP917496 RDL917477:RDL917496 RNH917477:RNH917496 RXD917477:RXD917496 SGZ917477:SGZ917496 SQV917477:SQV917496 TAR917477:TAR917496 TKN917477:TKN917496 TUJ917477:TUJ917496 UEF917477:UEF917496 UOB917477:UOB917496 UXX917477:UXX917496 VHT917477:VHT917496 VRP917477:VRP917496 WBL917477:WBL917496 WLH917477:WLH917496 WVD917477:WVD917496 I983014:I983033 IR983013:IR983032 SN983013:SN983032 ACJ983013:ACJ983032 AMF983013:AMF983032 AWB983013:AWB983032 BFX983013:BFX983032 BPT983013:BPT983032 BZP983013:BZP983032 CJL983013:CJL983032 CTH983013:CTH983032 DDD983013:DDD983032 DMZ983013:DMZ983032 DWV983013:DWV983032 EGR983013:EGR983032 EQN983013:EQN983032 FAJ983013:FAJ983032 FKF983013:FKF983032 FUB983013:FUB983032 GDX983013:GDX983032 GNT983013:GNT983032 GXP983013:GXP983032 HHL983013:HHL983032 HRH983013:HRH983032 IBD983013:IBD983032 IKZ983013:IKZ983032 IUV983013:IUV983032 JER983013:JER983032 JON983013:JON983032 JYJ983013:JYJ983032 KIF983013:KIF983032 KSB983013:KSB983032 LBX983013:LBX983032 LLT983013:LLT983032 LVP983013:LVP983032 MFL983013:MFL983032 MPH983013:MPH983032 MZD983013:MZD983032 NIZ983013:NIZ983032 NSV983013:NSV983032 OCR983013:OCR983032 OMN983013:OMN983032 OWJ983013:OWJ983032 PGF983013:PGF983032 PQB983013:PQB983032 PZX983013:PZX983032 QJT983013:QJT983032 QTP983013:QTP983032 RDL983013:RDL983032 RNH983013:RNH983032 RXD983013:RXD983032 SGZ983013:SGZ983032 SQV983013:SQV983032 TAR983013:TAR983032 TKN983013:TKN983032 TUJ983013:TUJ983032 UEF983013:UEF983032 UOB983013:UOB983032 UXX983013:UXX983032 VHT983013:VHT983032 VRP983013:VRP983032 WBL983013:WBL983032 WLH983013:WLH983032">
      <formula1>"教育・保育従事者,教育・保育従事者以外"</formula1>
    </dataValidation>
    <dataValidation type="list" allowBlank="1" showInputMessage="1" showErrorMessage="1" sqref="WVC983013:WVC983032 H65510:H65529 IQ65509:IQ65528 SM65509:SM65528 ACI65509:ACI65528 AME65509:AME65528 AWA65509:AWA65528 BFW65509:BFW65528 BPS65509:BPS65528 BZO65509:BZO65528 CJK65509:CJK65528 CTG65509:CTG65528 DDC65509:DDC65528 DMY65509:DMY65528 DWU65509:DWU65528 EGQ65509:EGQ65528 EQM65509:EQM65528 FAI65509:FAI65528 FKE65509:FKE65528 FUA65509:FUA65528 GDW65509:GDW65528 GNS65509:GNS65528 GXO65509:GXO65528 HHK65509:HHK65528 HRG65509:HRG65528 IBC65509:IBC65528 IKY65509:IKY65528 IUU65509:IUU65528 JEQ65509:JEQ65528 JOM65509:JOM65528 JYI65509:JYI65528 KIE65509:KIE65528 KSA65509:KSA65528 LBW65509:LBW65528 LLS65509:LLS65528 LVO65509:LVO65528 MFK65509:MFK65528 MPG65509:MPG65528 MZC65509:MZC65528 NIY65509:NIY65528 NSU65509:NSU65528 OCQ65509:OCQ65528 OMM65509:OMM65528 OWI65509:OWI65528 PGE65509:PGE65528 PQA65509:PQA65528 PZW65509:PZW65528 QJS65509:QJS65528 QTO65509:QTO65528 RDK65509:RDK65528 RNG65509:RNG65528 RXC65509:RXC65528 SGY65509:SGY65528 SQU65509:SQU65528 TAQ65509:TAQ65528 TKM65509:TKM65528 TUI65509:TUI65528 UEE65509:UEE65528 UOA65509:UOA65528 UXW65509:UXW65528 VHS65509:VHS65528 VRO65509:VRO65528 WBK65509:WBK65528 WLG65509:WLG65528 WVC65509:WVC65528 H131046:H131065 IQ131045:IQ131064 SM131045:SM131064 ACI131045:ACI131064 AME131045:AME131064 AWA131045:AWA131064 BFW131045:BFW131064 BPS131045:BPS131064 BZO131045:BZO131064 CJK131045:CJK131064 CTG131045:CTG131064 DDC131045:DDC131064 DMY131045:DMY131064 DWU131045:DWU131064 EGQ131045:EGQ131064 EQM131045:EQM131064 FAI131045:FAI131064 FKE131045:FKE131064 FUA131045:FUA131064 GDW131045:GDW131064 GNS131045:GNS131064 GXO131045:GXO131064 HHK131045:HHK131064 HRG131045:HRG131064 IBC131045:IBC131064 IKY131045:IKY131064 IUU131045:IUU131064 JEQ131045:JEQ131064 JOM131045:JOM131064 JYI131045:JYI131064 KIE131045:KIE131064 KSA131045:KSA131064 LBW131045:LBW131064 LLS131045:LLS131064 LVO131045:LVO131064 MFK131045:MFK131064 MPG131045:MPG131064 MZC131045:MZC131064 NIY131045:NIY131064 NSU131045:NSU131064 OCQ131045:OCQ131064 OMM131045:OMM131064 OWI131045:OWI131064 PGE131045:PGE131064 PQA131045:PQA131064 PZW131045:PZW131064 QJS131045:QJS131064 QTO131045:QTO131064 RDK131045:RDK131064 RNG131045:RNG131064 RXC131045:RXC131064 SGY131045:SGY131064 SQU131045:SQU131064 TAQ131045:TAQ131064 TKM131045:TKM131064 TUI131045:TUI131064 UEE131045:UEE131064 UOA131045:UOA131064 UXW131045:UXW131064 VHS131045:VHS131064 VRO131045:VRO131064 WBK131045:WBK131064 WLG131045:WLG131064 WVC131045:WVC131064 H196582:H196601 IQ196581:IQ196600 SM196581:SM196600 ACI196581:ACI196600 AME196581:AME196600 AWA196581:AWA196600 BFW196581:BFW196600 BPS196581:BPS196600 BZO196581:BZO196600 CJK196581:CJK196600 CTG196581:CTG196600 DDC196581:DDC196600 DMY196581:DMY196600 DWU196581:DWU196600 EGQ196581:EGQ196600 EQM196581:EQM196600 FAI196581:FAI196600 FKE196581:FKE196600 FUA196581:FUA196600 GDW196581:GDW196600 GNS196581:GNS196600 GXO196581:GXO196600 HHK196581:HHK196600 HRG196581:HRG196600 IBC196581:IBC196600 IKY196581:IKY196600 IUU196581:IUU196600 JEQ196581:JEQ196600 JOM196581:JOM196600 JYI196581:JYI196600 KIE196581:KIE196600 KSA196581:KSA196600 LBW196581:LBW196600 LLS196581:LLS196600 LVO196581:LVO196600 MFK196581:MFK196600 MPG196581:MPG196600 MZC196581:MZC196600 NIY196581:NIY196600 NSU196581:NSU196600 OCQ196581:OCQ196600 OMM196581:OMM196600 OWI196581:OWI196600 PGE196581:PGE196600 PQA196581:PQA196600 PZW196581:PZW196600 QJS196581:QJS196600 QTO196581:QTO196600 RDK196581:RDK196600 RNG196581:RNG196600 RXC196581:RXC196600 SGY196581:SGY196600 SQU196581:SQU196600 TAQ196581:TAQ196600 TKM196581:TKM196600 TUI196581:TUI196600 UEE196581:UEE196600 UOA196581:UOA196600 UXW196581:UXW196600 VHS196581:VHS196600 VRO196581:VRO196600 WBK196581:WBK196600 WLG196581:WLG196600 WVC196581:WVC196600 H262118:H262137 IQ262117:IQ262136 SM262117:SM262136 ACI262117:ACI262136 AME262117:AME262136 AWA262117:AWA262136 BFW262117:BFW262136 BPS262117:BPS262136 BZO262117:BZO262136 CJK262117:CJK262136 CTG262117:CTG262136 DDC262117:DDC262136 DMY262117:DMY262136 DWU262117:DWU262136 EGQ262117:EGQ262136 EQM262117:EQM262136 FAI262117:FAI262136 FKE262117:FKE262136 FUA262117:FUA262136 GDW262117:GDW262136 GNS262117:GNS262136 GXO262117:GXO262136 HHK262117:HHK262136 HRG262117:HRG262136 IBC262117:IBC262136 IKY262117:IKY262136 IUU262117:IUU262136 JEQ262117:JEQ262136 JOM262117:JOM262136 JYI262117:JYI262136 KIE262117:KIE262136 KSA262117:KSA262136 LBW262117:LBW262136 LLS262117:LLS262136 LVO262117:LVO262136 MFK262117:MFK262136 MPG262117:MPG262136 MZC262117:MZC262136 NIY262117:NIY262136 NSU262117:NSU262136 OCQ262117:OCQ262136 OMM262117:OMM262136 OWI262117:OWI262136 PGE262117:PGE262136 PQA262117:PQA262136 PZW262117:PZW262136 QJS262117:QJS262136 QTO262117:QTO262136 RDK262117:RDK262136 RNG262117:RNG262136 RXC262117:RXC262136 SGY262117:SGY262136 SQU262117:SQU262136 TAQ262117:TAQ262136 TKM262117:TKM262136 TUI262117:TUI262136 UEE262117:UEE262136 UOA262117:UOA262136 UXW262117:UXW262136 VHS262117:VHS262136 VRO262117:VRO262136 WBK262117:WBK262136 WLG262117:WLG262136 WVC262117:WVC262136 H327654:H327673 IQ327653:IQ327672 SM327653:SM327672 ACI327653:ACI327672 AME327653:AME327672 AWA327653:AWA327672 BFW327653:BFW327672 BPS327653:BPS327672 BZO327653:BZO327672 CJK327653:CJK327672 CTG327653:CTG327672 DDC327653:DDC327672 DMY327653:DMY327672 DWU327653:DWU327672 EGQ327653:EGQ327672 EQM327653:EQM327672 FAI327653:FAI327672 FKE327653:FKE327672 FUA327653:FUA327672 GDW327653:GDW327672 GNS327653:GNS327672 GXO327653:GXO327672 HHK327653:HHK327672 HRG327653:HRG327672 IBC327653:IBC327672 IKY327653:IKY327672 IUU327653:IUU327672 JEQ327653:JEQ327672 JOM327653:JOM327672 JYI327653:JYI327672 KIE327653:KIE327672 KSA327653:KSA327672 LBW327653:LBW327672 LLS327653:LLS327672 LVO327653:LVO327672 MFK327653:MFK327672 MPG327653:MPG327672 MZC327653:MZC327672 NIY327653:NIY327672 NSU327653:NSU327672 OCQ327653:OCQ327672 OMM327653:OMM327672 OWI327653:OWI327672 PGE327653:PGE327672 PQA327653:PQA327672 PZW327653:PZW327672 QJS327653:QJS327672 QTO327653:QTO327672 RDK327653:RDK327672 RNG327653:RNG327672 RXC327653:RXC327672 SGY327653:SGY327672 SQU327653:SQU327672 TAQ327653:TAQ327672 TKM327653:TKM327672 TUI327653:TUI327672 UEE327653:UEE327672 UOA327653:UOA327672 UXW327653:UXW327672 VHS327653:VHS327672 VRO327653:VRO327672 WBK327653:WBK327672 WLG327653:WLG327672 WVC327653:WVC327672 H393190:H393209 IQ393189:IQ393208 SM393189:SM393208 ACI393189:ACI393208 AME393189:AME393208 AWA393189:AWA393208 BFW393189:BFW393208 BPS393189:BPS393208 BZO393189:BZO393208 CJK393189:CJK393208 CTG393189:CTG393208 DDC393189:DDC393208 DMY393189:DMY393208 DWU393189:DWU393208 EGQ393189:EGQ393208 EQM393189:EQM393208 FAI393189:FAI393208 FKE393189:FKE393208 FUA393189:FUA393208 GDW393189:GDW393208 GNS393189:GNS393208 GXO393189:GXO393208 HHK393189:HHK393208 HRG393189:HRG393208 IBC393189:IBC393208 IKY393189:IKY393208 IUU393189:IUU393208 JEQ393189:JEQ393208 JOM393189:JOM393208 JYI393189:JYI393208 KIE393189:KIE393208 KSA393189:KSA393208 LBW393189:LBW393208 LLS393189:LLS393208 LVO393189:LVO393208 MFK393189:MFK393208 MPG393189:MPG393208 MZC393189:MZC393208 NIY393189:NIY393208 NSU393189:NSU393208 OCQ393189:OCQ393208 OMM393189:OMM393208 OWI393189:OWI393208 PGE393189:PGE393208 PQA393189:PQA393208 PZW393189:PZW393208 QJS393189:QJS393208 QTO393189:QTO393208 RDK393189:RDK393208 RNG393189:RNG393208 RXC393189:RXC393208 SGY393189:SGY393208 SQU393189:SQU393208 TAQ393189:TAQ393208 TKM393189:TKM393208 TUI393189:TUI393208 UEE393189:UEE393208 UOA393189:UOA393208 UXW393189:UXW393208 VHS393189:VHS393208 VRO393189:VRO393208 WBK393189:WBK393208 WLG393189:WLG393208 WVC393189:WVC393208 H458726:H458745 IQ458725:IQ458744 SM458725:SM458744 ACI458725:ACI458744 AME458725:AME458744 AWA458725:AWA458744 BFW458725:BFW458744 BPS458725:BPS458744 BZO458725:BZO458744 CJK458725:CJK458744 CTG458725:CTG458744 DDC458725:DDC458744 DMY458725:DMY458744 DWU458725:DWU458744 EGQ458725:EGQ458744 EQM458725:EQM458744 FAI458725:FAI458744 FKE458725:FKE458744 FUA458725:FUA458744 GDW458725:GDW458744 GNS458725:GNS458744 GXO458725:GXO458744 HHK458725:HHK458744 HRG458725:HRG458744 IBC458725:IBC458744 IKY458725:IKY458744 IUU458725:IUU458744 JEQ458725:JEQ458744 JOM458725:JOM458744 JYI458725:JYI458744 KIE458725:KIE458744 KSA458725:KSA458744 LBW458725:LBW458744 LLS458725:LLS458744 LVO458725:LVO458744 MFK458725:MFK458744 MPG458725:MPG458744 MZC458725:MZC458744 NIY458725:NIY458744 NSU458725:NSU458744 OCQ458725:OCQ458744 OMM458725:OMM458744 OWI458725:OWI458744 PGE458725:PGE458744 PQA458725:PQA458744 PZW458725:PZW458744 QJS458725:QJS458744 QTO458725:QTO458744 RDK458725:RDK458744 RNG458725:RNG458744 RXC458725:RXC458744 SGY458725:SGY458744 SQU458725:SQU458744 TAQ458725:TAQ458744 TKM458725:TKM458744 TUI458725:TUI458744 UEE458725:UEE458744 UOA458725:UOA458744 UXW458725:UXW458744 VHS458725:VHS458744 VRO458725:VRO458744 WBK458725:WBK458744 WLG458725:WLG458744 WVC458725:WVC458744 H524262:H524281 IQ524261:IQ524280 SM524261:SM524280 ACI524261:ACI524280 AME524261:AME524280 AWA524261:AWA524280 BFW524261:BFW524280 BPS524261:BPS524280 BZO524261:BZO524280 CJK524261:CJK524280 CTG524261:CTG524280 DDC524261:DDC524280 DMY524261:DMY524280 DWU524261:DWU524280 EGQ524261:EGQ524280 EQM524261:EQM524280 FAI524261:FAI524280 FKE524261:FKE524280 FUA524261:FUA524280 GDW524261:GDW524280 GNS524261:GNS524280 GXO524261:GXO524280 HHK524261:HHK524280 HRG524261:HRG524280 IBC524261:IBC524280 IKY524261:IKY524280 IUU524261:IUU524280 JEQ524261:JEQ524280 JOM524261:JOM524280 JYI524261:JYI524280 KIE524261:KIE524280 KSA524261:KSA524280 LBW524261:LBW524280 LLS524261:LLS524280 LVO524261:LVO524280 MFK524261:MFK524280 MPG524261:MPG524280 MZC524261:MZC524280 NIY524261:NIY524280 NSU524261:NSU524280 OCQ524261:OCQ524280 OMM524261:OMM524280 OWI524261:OWI524280 PGE524261:PGE524280 PQA524261:PQA524280 PZW524261:PZW524280 QJS524261:QJS524280 QTO524261:QTO524280 RDK524261:RDK524280 RNG524261:RNG524280 RXC524261:RXC524280 SGY524261:SGY524280 SQU524261:SQU524280 TAQ524261:TAQ524280 TKM524261:TKM524280 TUI524261:TUI524280 UEE524261:UEE524280 UOA524261:UOA524280 UXW524261:UXW524280 VHS524261:VHS524280 VRO524261:VRO524280 WBK524261:WBK524280 WLG524261:WLG524280 WVC524261:WVC524280 H589798:H589817 IQ589797:IQ589816 SM589797:SM589816 ACI589797:ACI589816 AME589797:AME589816 AWA589797:AWA589816 BFW589797:BFW589816 BPS589797:BPS589816 BZO589797:BZO589816 CJK589797:CJK589816 CTG589797:CTG589816 DDC589797:DDC589816 DMY589797:DMY589816 DWU589797:DWU589816 EGQ589797:EGQ589816 EQM589797:EQM589816 FAI589797:FAI589816 FKE589797:FKE589816 FUA589797:FUA589816 GDW589797:GDW589816 GNS589797:GNS589816 GXO589797:GXO589816 HHK589797:HHK589816 HRG589797:HRG589816 IBC589797:IBC589816 IKY589797:IKY589816 IUU589797:IUU589816 JEQ589797:JEQ589816 JOM589797:JOM589816 JYI589797:JYI589816 KIE589797:KIE589816 KSA589797:KSA589816 LBW589797:LBW589816 LLS589797:LLS589816 LVO589797:LVO589816 MFK589797:MFK589816 MPG589797:MPG589816 MZC589797:MZC589816 NIY589797:NIY589816 NSU589797:NSU589816 OCQ589797:OCQ589816 OMM589797:OMM589816 OWI589797:OWI589816 PGE589797:PGE589816 PQA589797:PQA589816 PZW589797:PZW589816 QJS589797:QJS589816 QTO589797:QTO589816 RDK589797:RDK589816 RNG589797:RNG589816 RXC589797:RXC589816 SGY589797:SGY589816 SQU589797:SQU589816 TAQ589797:TAQ589816 TKM589797:TKM589816 TUI589797:TUI589816 UEE589797:UEE589816 UOA589797:UOA589816 UXW589797:UXW589816 VHS589797:VHS589816 VRO589797:VRO589816 WBK589797:WBK589816 WLG589797:WLG589816 WVC589797:WVC589816 H655334:H655353 IQ655333:IQ655352 SM655333:SM655352 ACI655333:ACI655352 AME655333:AME655352 AWA655333:AWA655352 BFW655333:BFW655352 BPS655333:BPS655352 BZO655333:BZO655352 CJK655333:CJK655352 CTG655333:CTG655352 DDC655333:DDC655352 DMY655333:DMY655352 DWU655333:DWU655352 EGQ655333:EGQ655352 EQM655333:EQM655352 FAI655333:FAI655352 FKE655333:FKE655352 FUA655333:FUA655352 GDW655333:GDW655352 GNS655333:GNS655352 GXO655333:GXO655352 HHK655333:HHK655352 HRG655333:HRG655352 IBC655333:IBC655352 IKY655333:IKY655352 IUU655333:IUU655352 JEQ655333:JEQ655352 JOM655333:JOM655352 JYI655333:JYI655352 KIE655333:KIE655352 KSA655333:KSA655352 LBW655333:LBW655352 LLS655333:LLS655352 LVO655333:LVO655352 MFK655333:MFK655352 MPG655333:MPG655352 MZC655333:MZC655352 NIY655333:NIY655352 NSU655333:NSU655352 OCQ655333:OCQ655352 OMM655333:OMM655352 OWI655333:OWI655352 PGE655333:PGE655352 PQA655333:PQA655352 PZW655333:PZW655352 QJS655333:QJS655352 QTO655333:QTO655352 RDK655333:RDK655352 RNG655333:RNG655352 RXC655333:RXC655352 SGY655333:SGY655352 SQU655333:SQU655352 TAQ655333:TAQ655352 TKM655333:TKM655352 TUI655333:TUI655352 UEE655333:UEE655352 UOA655333:UOA655352 UXW655333:UXW655352 VHS655333:VHS655352 VRO655333:VRO655352 WBK655333:WBK655352 WLG655333:WLG655352 WVC655333:WVC655352 H720870:H720889 IQ720869:IQ720888 SM720869:SM720888 ACI720869:ACI720888 AME720869:AME720888 AWA720869:AWA720888 BFW720869:BFW720888 BPS720869:BPS720888 BZO720869:BZO720888 CJK720869:CJK720888 CTG720869:CTG720888 DDC720869:DDC720888 DMY720869:DMY720888 DWU720869:DWU720888 EGQ720869:EGQ720888 EQM720869:EQM720888 FAI720869:FAI720888 FKE720869:FKE720888 FUA720869:FUA720888 GDW720869:GDW720888 GNS720869:GNS720888 GXO720869:GXO720888 HHK720869:HHK720888 HRG720869:HRG720888 IBC720869:IBC720888 IKY720869:IKY720888 IUU720869:IUU720888 JEQ720869:JEQ720888 JOM720869:JOM720888 JYI720869:JYI720888 KIE720869:KIE720888 KSA720869:KSA720888 LBW720869:LBW720888 LLS720869:LLS720888 LVO720869:LVO720888 MFK720869:MFK720888 MPG720869:MPG720888 MZC720869:MZC720888 NIY720869:NIY720888 NSU720869:NSU720888 OCQ720869:OCQ720888 OMM720869:OMM720888 OWI720869:OWI720888 PGE720869:PGE720888 PQA720869:PQA720888 PZW720869:PZW720888 QJS720869:QJS720888 QTO720869:QTO720888 RDK720869:RDK720888 RNG720869:RNG720888 RXC720869:RXC720888 SGY720869:SGY720888 SQU720869:SQU720888 TAQ720869:TAQ720888 TKM720869:TKM720888 TUI720869:TUI720888 UEE720869:UEE720888 UOA720869:UOA720888 UXW720869:UXW720888 VHS720869:VHS720888 VRO720869:VRO720888 WBK720869:WBK720888 WLG720869:WLG720888 WVC720869:WVC720888 H786406:H786425 IQ786405:IQ786424 SM786405:SM786424 ACI786405:ACI786424 AME786405:AME786424 AWA786405:AWA786424 BFW786405:BFW786424 BPS786405:BPS786424 BZO786405:BZO786424 CJK786405:CJK786424 CTG786405:CTG786424 DDC786405:DDC786424 DMY786405:DMY786424 DWU786405:DWU786424 EGQ786405:EGQ786424 EQM786405:EQM786424 FAI786405:FAI786424 FKE786405:FKE786424 FUA786405:FUA786424 GDW786405:GDW786424 GNS786405:GNS786424 GXO786405:GXO786424 HHK786405:HHK786424 HRG786405:HRG786424 IBC786405:IBC786424 IKY786405:IKY786424 IUU786405:IUU786424 JEQ786405:JEQ786424 JOM786405:JOM786424 JYI786405:JYI786424 KIE786405:KIE786424 KSA786405:KSA786424 LBW786405:LBW786424 LLS786405:LLS786424 LVO786405:LVO786424 MFK786405:MFK786424 MPG786405:MPG786424 MZC786405:MZC786424 NIY786405:NIY786424 NSU786405:NSU786424 OCQ786405:OCQ786424 OMM786405:OMM786424 OWI786405:OWI786424 PGE786405:PGE786424 PQA786405:PQA786424 PZW786405:PZW786424 QJS786405:QJS786424 QTO786405:QTO786424 RDK786405:RDK786424 RNG786405:RNG786424 RXC786405:RXC786424 SGY786405:SGY786424 SQU786405:SQU786424 TAQ786405:TAQ786424 TKM786405:TKM786424 TUI786405:TUI786424 UEE786405:UEE786424 UOA786405:UOA786424 UXW786405:UXW786424 VHS786405:VHS786424 VRO786405:VRO786424 WBK786405:WBK786424 WLG786405:WLG786424 WVC786405:WVC786424 H851942:H851961 IQ851941:IQ851960 SM851941:SM851960 ACI851941:ACI851960 AME851941:AME851960 AWA851941:AWA851960 BFW851941:BFW851960 BPS851941:BPS851960 BZO851941:BZO851960 CJK851941:CJK851960 CTG851941:CTG851960 DDC851941:DDC851960 DMY851941:DMY851960 DWU851941:DWU851960 EGQ851941:EGQ851960 EQM851941:EQM851960 FAI851941:FAI851960 FKE851941:FKE851960 FUA851941:FUA851960 GDW851941:GDW851960 GNS851941:GNS851960 GXO851941:GXO851960 HHK851941:HHK851960 HRG851941:HRG851960 IBC851941:IBC851960 IKY851941:IKY851960 IUU851941:IUU851960 JEQ851941:JEQ851960 JOM851941:JOM851960 JYI851941:JYI851960 KIE851941:KIE851960 KSA851941:KSA851960 LBW851941:LBW851960 LLS851941:LLS851960 LVO851941:LVO851960 MFK851941:MFK851960 MPG851941:MPG851960 MZC851941:MZC851960 NIY851941:NIY851960 NSU851941:NSU851960 OCQ851941:OCQ851960 OMM851941:OMM851960 OWI851941:OWI851960 PGE851941:PGE851960 PQA851941:PQA851960 PZW851941:PZW851960 QJS851941:QJS851960 QTO851941:QTO851960 RDK851941:RDK851960 RNG851941:RNG851960 RXC851941:RXC851960 SGY851941:SGY851960 SQU851941:SQU851960 TAQ851941:TAQ851960 TKM851941:TKM851960 TUI851941:TUI851960 UEE851941:UEE851960 UOA851941:UOA851960 UXW851941:UXW851960 VHS851941:VHS851960 VRO851941:VRO851960 WBK851941:WBK851960 WLG851941:WLG851960 WVC851941:WVC851960 H917478:H917497 IQ917477:IQ917496 SM917477:SM917496 ACI917477:ACI917496 AME917477:AME917496 AWA917477:AWA917496 BFW917477:BFW917496 BPS917477:BPS917496 BZO917477:BZO917496 CJK917477:CJK917496 CTG917477:CTG917496 DDC917477:DDC917496 DMY917477:DMY917496 DWU917477:DWU917496 EGQ917477:EGQ917496 EQM917477:EQM917496 FAI917477:FAI917496 FKE917477:FKE917496 FUA917477:FUA917496 GDW917477:GDW917496 GNS917477:GNS917496 GXO917477:GXO917496 HHK917477:HHK917496 HRG917477:HRG917496 IBC917477:IBC917496 IKY917477:IKY917496 IUU917477:IUU917496 JEQ917477:JEQ917496 JOM917477:JOM917496 JYI917477:JYI917496 KIE917477:KIE917496 KSA917477:KSA917496 LBW917477:LBW917496 LLS917477:LLS917496 LVO917477:LVO917496 MFK917477:MFK917496 MPG917477:MPG917496 MZC917477:MZC917496 NIY917477:NIY917496 NSU917477:NSU917496 OCQ917477:OCQ917496 OMM917477:OMM917496 OWI917477:OWI917496 PGE917477:PGE917496 PQA917477:PQA917496 PZW917477:PZW917496 QJS917477:QJS917496 QTO917477:QTO917496 RDK917477:RDK917496 RNG917477:RNG917496 RXC917477:RXC917496 SGY917477:SGY917496 SQU917477:SQU917496 TAQ917477:TAQ917496 TKM917477:TKM917496 TUI917477:TUI917496 UEE917477:UEE917496 UOA917477:UOA917496 UXW917477:UXW917496 VHS917477:VHS917496 VRO917477:VRO917496 WBK917477:WBK917496 WLG917477:WLG917496 WVC917477:WVC917496 H983014:H983033 IQ983013:IQ983032 SM983013:SM983032 ACI983013:ACI983032 AME983013:AME983032 AWA983013:AWA983032 BFW983013:BFW983032 BPS983013:BPS983032 BZO983013:BZO983032 CJK983013:CJK983032 CTG983013:CTG983032 DDC983013:DDC983032 DMY983013:DMY983032 DWU983013:DWU983032 EGQ983013:EGQ983032 EQM983013:EQM983032 FAI983013:FAI983032 FKE983013:FKE983032 FUA983013:FUA983032 GDW983013:GDW983032 GNS983013:GNS983032 GXO983013:GXO983032 HHK983013:HHK983032 HRG983013:HRG983032 IBC983013:IBC983032 IKY983013:IKY983032 IUU983013:IUU983032 JEQ983013:JEQ983032 JOM983013:JOM983032 JYI983013:JYI983032 KIE983013:KIE983032 KSA983013:KSA983032 LBW983013:LBW983032 LLS983013:LLS983032 LVO983013:LVO983032 MFK983013:MFK983032 MPG983013:MPG983032 MZC983013:MZC983032 NIY983013:NIY983032 NSU983013:NSU983032 OCQ983013:OCQ983032 OMM983013:OMM983032 OWI983013:OWI983032 PGE983013:PGE983032 PQA983013:PQA983032 PZW983013:PZW983032 QJS983013:QJS983032 QTO983013:QTO983032 RDK983013:RDK983032 RNG983013:RNG983032 RXC983013:RXC983032 SGY983013:SGY983032 SQU983013:SQU983032 TAQ983013:TAQ983032 TKM983013:TKM983032 TUI983013:TUI983032 UEE983013:UEE983032 UOA983013:UOA983032 UXW983013:UXW983032 VHS983013:VHS983032 VRO983013:VRO983032 WBK983013:WBK983032 WLG983013:WLG983032 F10:F59">
      <formula1>"常勤,非常勤"</formula1>
    </dataValidation>
    <dataValidation type="list" showInputMessage="1" showErrorMessage="1" prompt="空白にする時は、「Delete」キーを押してください。" sqref="WVE983013:WVE983032 IS65509:IS65528 SO65509:SO65528 ACK65509:ACK65528 AMG65509:AMG65528 AWC65509:AWC65528 BFY65509:BFY65528 BPU65509:BPU65528 BZQ65509:BZQ65528 CJM65509:CJM65528 CTI65509:CTI65528 DDE65509:DDE65528 DNA65509:DNA65528 DWW65509:DWW65528 EGS65509:EGS65528 EQO65509:EQO65528 FAK65509:FAK65528 FKG65509:FKG65528 FUC65509:FUC65528 GDY65509:GDY65528 GNU65509:GNU65528 GXQ65509:GXQ65528 HHM65509:HHM65528 HRI65509:HRI65528 IBE65509:IBE65528 ILA65509:ILA65528 IUW65509:IUW65528 JES65509:JES65528 JOO65509:JOO65528 JYK65509:JYK65528 KIG65509:KIG65528 KSC65509:KSC65528 LBY65509:LBY65528 LLU65509:LLU65528 LVQ65509:LVQ65528 MFM65509:MFM65528 MPI65509:MPI65528 MZE65509:MZE65528 NJA65509:NJA65528 NSW65509:NSW65528 OCS65509:OCS65528 OMO65509:OMO65528 OWK65509:OWK65528 PGG65509:PGG65528 PQC65509:PQC65528 PZY65509:PZY65528 QJU65509:QJU65528 QTQ65509:QTQ65528 RDM65509:RDM65528 RNI65509:RNI65528 RXE65509:RXE65528 SHA65509:SHA65528 SQW65509:SQW65528 TAS65509:TAS65528 TKO65509:TKO65528 TUK65509:TUK65528 UEG65509:UEG65528 UOC65509:UOC65528 UXY65509:UXY65528 VHU65509:VHU65528 VRQ65509:VRQ65528 WBM65509:WBM65528 WLI65509:WLI65528 WVE65509:WVE65528 IS131045:IS131064 SO131045:SO131064 ACK131045:ACK131064 AMG131045:AMG131064 AWC131045:AWC131064 BFY131045:BFY131064 BPU131045:BPU131064 BZQ131045:BZQ131064 CJM131045:CJM131064 CTI131045:CTI131064 DDE131045:DDE131064 DNA131045:DNA131064 DWW131045:DWW131064 EGS131045:EGS131064 EQO131045:EQO131064 FAK131045:FAK131064 FKG131045:FKG131064 FUC131045:FUC131064 GDY131045:GDY131064 GNU131045:GNU131064 GXQ131045:GXQ131064 HHM131045:HHM131064 HRI131045:HRI131064 IBE131045:IBE131064 ILA131045:ILA131064 IUW131045:IUW131064 JES131045:JES131064 JOO131045:JOO131064 JYK131045:JYK131064 KIG131045:KIG131064 KSC131045:KSC131064 LBY131045:LBY131064 LLU131045:LLU131064 LVQ131045:LVQ131064 MFM131045:MFM131064 MPI131045:MPI131064 MZE131045:MZE131064 NJA131045:NJA131064 NSW131045:NSW131064 OCS131045:OCS131064 OMO131045:OMO131064 OWK131045:OWK131064 PGG131045:PGG131064 PQC131045:PQC131064 PZY131045:PZY131064 QJU131045:QJU131064 QTQ131045:QTQ131064 RDM131045:RDM131064 RNI131045:RNI131064 RXE131045:RXE131064 SHA131045:SHA131064 SQW131045:SQW131064 TAS131045:TAS131064 TKO131045:TKO131064 TUK131045:TUK131064 UEG131045:UEG131064 UOC131045:UOC131064 UXY131045:UXY131064 VHU131045:VHU131064 VRQ131045:VRQ131064 WBM131045:WBM131064 WLI131045:WLI131064 WVE131045:WVE131064 IS196581:IS196600 SO196581:SO196600 ACK196581:ACK196600 AMG196581:AMG196600 AWC196581:AWC196600 BFY196581:BFY196600 BPU196581:BPU196600 BZQ196581:BZQ196600 CJM196581:CJM196600 CTI196581:CTI196600 DDE196581:DDE196600 DNA196581:DNA196600 DWW196581:DWW196600 EGS196581:EGS196600 EQO196581:EQO196600 FAK196581:FAK196600 FKG196581:FKG196600 FUC196581:FUC196600 GDY196581:GDY196600 GNU196581:GNU196600 GXQ196581:GXQ196600 HHM196581:HHM196600 HRI196581:HRI196600 IBE196581:IBE196600 ILA196581:ILA196600 IUW196581:IUW196600 JES196581:JES196600 JOO196581:JOO196600 JYK196581:JYK196600 KIG196581:KIG196600 KSC196581:KSC196600 LBY196581:LBY196600 LLU196581:LLU196600 LVQ196581:LVQ196600 MFM196581:MFM196600 MPI196581:MPI196600 MZE196581:MZE196600 NJA196581:NJA196600 NSW196581:NSW196600 OCS196581:OCS196600 OMO196581:OMO196600 OWK196581:OWK196600 PGG196581:PGG196600 PQC196581:PQC196600 PZY196581:PZY196600 QJU196581:QJU196600 QTQ196581:QTQ196600 RDM196581:RDM196600 RNI196581:RNI196600 RXE196581:RXE196600 SHA196581:SHA196600 SQW196581:SQW196600 TAS196581:TAS196600 TKO196581:TKO196600 TUK196581:TUK196600 UEG196581:UEG196600 UOC196581:UOC196600 UXY196581:UXY196600 VHU196581:VHU196600 VRQ196581:VRQ196600 WBM196581:WBM196600 WLI196581:WLI196600 WVE196581:WVE196600 IS262117:IS262136 SO262117:SO262136 ACK262117:ACK262136 AMG262117:AMG262136 AWC262117:AWC262136 BFY262117:BFY262136 BPU262117:BPU262136 BZQ262117:BZQ262136 CJM262117:CJM262136 CTI262117:CTI262136 DDE262117:DDE262136 DNA262117:DNA262136 DWW262117:DWW262136 EGS262117:EGS262136 EQO262117:EQO262136 FAK262117:FAK262136 FKG262117:FKG262136 FUC262117:FUC262136 GDY262117:GDY262136 GNU262117:GNU262136 GXQ262117:GXQ262136 HHM262117:HHM262136 HRI262117:HRI262136 IBE262117:IBE262136 ILA262117:ILA262136 IUW262117:IUW262136 JES262117:JES262136 JOO262117:JOO262136 JYK262117:JYK262136 KIG262117:KIG262136 KSC262117:KSC262136 LBY262117:LBY262136 LLU262117:LLU262136 LVQ262117:LVQ262136 MFM262117:MFM262136 MPI262117:MPI262136 MZE262117:MZE262136 NJA262117:NJA262136 NSW262117:NSW262136 OCS262117:OCS262136 OMO262117:OMO262136 OWK262117:OWK262136 PGG262117:PGG262136 PQC262117:PQC262136 PZY262117:PZY262136 QJU262117:QJU262136 QTQ262117:QTQ262136 RDM262117:RDM262136 RNI262117:RNI262136 RXE262117:RXE262136 SHA262117:SHA262136 SQW262117:SQW262136 TAS262117:TAS262136 TKO262117:TKO262136 TUK262117:TUK262136 UEG262117:UEG262136 UOC262117:UOC262136 UXY262117:UXY262136 VHU262117:VHU262136 VRQ262117:VRQ262136 WBM262117:WBM262136 WLI262117:WLI262136 WVE262117:WVE262136 IS327653:IS327672 SO327653:SO327672 ACK327653:ACK327672 AMG327653:AMG327672 AWC327653:AWC327672 BFY327653:BFY327672 BPU327653:BPU327672 BZQ327653:BZQ327672 CJM327653:CJM327672 CTI327653:CTI327672 DDE327653:DDE327672 DNA327653:DNA327672 DWW327653:DWW327672 EGS327653:EGS327672 EQO327653:EQO327672 FAK327653:FAK327672 FKG327653:FKG327672 FUC327653:FUC327672 GDY327653:GDY327672 GNU327653:GNU327672 GXQ327653:GXQ327672 HHM327653:HHM327672 HRI327653:HRI327672 IBE327653:IBE327672 ILA327653:ILA327672 IUW327653:IUW327672 JES327653:JES327672 JOO327653:JOO327672 JYK327653:JYK327672 KIG327653:KIG327672 KSC327653:KSC327672 LBY327653:LBY327672 LLU327653:LLU327672 LVQ327653:LVQ327672 MFM327653:MFM327672 MPI327653:MPI327672 MZE327653:MZE327672 NJA327653:NJA327672 NSW327653:NSW327672 OCS327653:OCS327672 OMO327653:OMO327672 OWK327653:OWK327672 PGG327653:PGG327672 PQC327653:PQC327672 PZY327653:PZY327672 QJU327653:QJU327672 QTQ327653:QTQ327672 RDM327653:RDM327672 RNI327653:RNI327672 RXE327653:RXE327672 SHA327653:SHA327672 SQW327653:SQW327672 TAS327653:TAS327672 TKO327653:TKO327672 TUK327653:TUK327672 UEG327653:UEG327672 UOC327653:UOC327672 UXY327653:UXY327672 VHU327653:VHU327672 VRQ327653:VRQ327672 WBM327653:WBM327672 WLI327653:WLI327672 WVE327653:WVE327672 IS393189:IS393208 SO393189:SO393208 ACK393189:ACK393208 AMG393189:AMG393208 AWC393189:AWC393208 BFY393189:BFY393208 BPU393189:BPU393208 BZQ393189:BZQ393208 CJM393189:CJM393208 CTI393189:CTI393208 DDE393189:DDE393208 DNA393189:DNA393208 DWW393189:DWW393208 EGS393189:EGS393208 EQO393189:EQO393208 FAK393189:FAK393208 FKG393189:FKG393208 FUC393189:FUC393208 GDY393189:GDY393208 GNU393189:GNU393208 GXQ393189:GXQ393208 HHM393189:HHM393208 HRI393189:HRI393208 IBE393189:IBE393208 ILA393189:ILA393208 IUW393189:IUW393208 JES393189:JES393208 JOO393189:JOO393208 JYK393189:JYK393208 KIG393189:KIG393208 KSC393189:KSC393208 LBY393189:LBY393208 LLU393189:LLU393208 LVQ393189:LVQ393208 MFM393189:MFM393208 MPI393189:MPI393208 MZE393189:MZE393208 NJA393189:NJA393208 NSW393189:NSW393208 OCS393189:OCS393208 OMO393189:OMO393208 OWK393189:OWK393208 PGG393189:PGG393208 PQC393189:PQC393208 PZY393189:PZY393208 QJU393189:QJU393208 QTQ393189:QTQ393208 RDM393189:RDM393208 RNI393189:RNI393208 RXE393189:RXE393208 SHA393189:SHA393208 SQW393189:SQW393208 TAS393189:TAS393208 TKO393189:TKO393208 TUK393189:TUK393208 UEG393189:UEG393208 UOC393189:UOC393208 UXY393189:UXY393208 VHU393189:VHU393208 VRQ393189:VRQ393208 WBM393189:WBM393208 WLI393189:WLI393208 WVE393189:WVE393208 IS458725:IS458744 SO458725:SO458744 ACK458725:ACK458744 AMG458725:AMG458744 AWC458725:AWC458744 BFY458725:BFY458744 BPU458725:BPU458744 BZQ458725:BZQ458744 CJM458725:CJM458744 CTI458725:CTI458744 DDE458725:DDE458744 DNA458725:DNA458744 DWW458725:DWW458744 EGS458725:EGS458744 EQO458725:EQO458744 FAK458725:FAK458744 FKG458725:FKG458744 FUC458725:FUC458744 GDY458725:GDY458744 GNU458725:GNU458744 GXQ458725:GXQ458744 HHM458725:HHM458744 HRI458725:HRI458744 IBE458725:IBE458744 ILA458725:ILA458744 IUW458725:IUW458744 JES458725:JES458744 JOO458725:JOO458744 JYK458725:JYK458744 KIG458725:KIG458744 KSC458725:KSC458744 LBY458725:LBY458744 LLU458725:LLU458744 LVQ458725:LVQ458744 MFM458725:MFM458744 MPI458725:MPI458744 MZE458725:MZE458744 NJA458725:NJA458744 NSW458725:NSW458744 OCS458725:OCS458744 OMO458725:OMO458744 OWK458725:OWK458744 PGG458725:PGG458744 PQC458725:PQC458744 PZY458725:PZY458744 QJU458725:QJU458744 QTQ458725:QTQ458744 RDM458725:RDM458744 RNI458725:RNI458744 RXE458725:RXE458744 SHA458725:SHA458744 SQW458725:SQW458744 TAS458725:TAS458744 TKO458725:TKO458744 TUK458725:TUK458744 UEG458725:UEG458744 UOC458725:UOC458744 UXY458725:UXY458744 VHU458725:VHU458744 VRQ458725:VRQ458744 WBM458725:WBM458744 WLI458725:WLI458744 WVE458725:WVE458744 IS524261:IS524280 SO524261:SO524280 ACK524261:ACK524280 AMG524261:AMG524280 AWC524261:AWC524280 BFY524261:BFY524280 BPU524261:BPU524280 BZQ524261:BZQ524280 CJM524261:CJM524280 CTI524261:CTI524280 DDE524261:DDE524280 DNA524261:DNA524280 DWW524261:DWW524280 EGS524261:EGS524280 EQO524261:EQO524280 FAK524261:FAK524280 FKG524261:FKG524280 FUC524261:FUC524280 GDY524261:GDY524280 GNU524261:GNU524280 GXQ524261:GXQ524280 HHM524261:HHM524280 HRI524261:HRI524280 IBE524261:IBE524280 ILA524261:ILA524280 IUW524261:IUW524280 JES524261:JES524280 JOO524261:JOO524280 JYK524261:JYK524280 KIG524261:KIG524280 KSC524261:KSC524280 LBY524261:LBY524280 LLU524261:LLU524280 LVQ524261:LVQ524280 MFM524261:MFM524280 MPI524261:MPI524280 MZE524261:MZE524280 NJA524261:NJA524280 NSW524261:NSW524280 OCS524261:OCS524280 OMO524261:OMO524280 OWK524261:OWK524280 PGG524261:PGG524280 PQC524261:PQC524280 PZY524261:PZY524280 QJU524261:QJU524280 QTQ524261:QTQ524280 RDM524261:RDM524280 RNI524261:RNI524280 RXE524261:RXE524280 SHA524261:SHA524280 SQW524261:SQW524280 TAS524261:TAS524280 TKO524261:TKO524280 TUK524261:TUK524280 UEG524261:UEG524280 UOC524261:UOC524280 UXY524261:UXY524280 VHU524261:VHU524280 VRQ524261:VRQ524280 WBM524261:WBM524280 WLI524261:WLI524280 WVE524261:WVE524280 IS589797:IS589816 SO589797:SO589816 ACK589797:ACK589816 AMG589797:AMG589816 AWC589797:AWC589816 BFY589797:BFY589816 BPU589797:BPU589816 BZQ589797:BZQ589816 CJM589797:CJM589816 CTI589797:CTI589816 DDE589797:DDE589816 DNA589797:DNA589816 DWW589797:DWW589816 EGS589797:EGS589816 EQO589797:EQO589816 FAK589797:FAK589816 FKG589797:FKG589816 FUC589797:FUC589816 GDY589797:GDY589816 GNU589797:GNU589816 GXQ589797:GXQ589816 HHM589797:HHM589816 HRI589797:HRI589816 IBE589797:IBE589816 ILA589797:ILA589816 IUW589797:IUW589816 JES589797:JES589816 JOO589797:JOO589816 JYK589797:JYK589816 KIG589797:KIG589816 KSC589797:KSC589816 LBY589797:LBY589816 LLU589797:LLU589816 LVQ589797:LVQ589816 MFM589797:MFM589816 MPI589797:MPI589816 MZE589797:MZE589816 NJA589797:NJA589816 NSW589797:NSW589816 OCS589797:OCS589816 OMO589797:OMO589816 OWK589797:OWK589816 PGG589797:PGG589816 PQC589797:PQC589816 PZY589797:PZY589816 QJU589797:QJU589816 QTQ589797:QTQ589816 RDM589797:RDM589816 RNI589797:RNI589816 RXE589797:RXE589816 SHA589797:SHA589816 SQW589797:SQW589816 TAS589797:TAS589816 TKO589797:TKO589816 TUK589797:TUK589816 UEG589797:UEG589816 UOC589797:UOC589816 UXY589797:UXY589816 VHU589797:VHU589816 VRQ589797:VRQ589816 WBM589797:WBM589816 WLI589797:WLI589816 WVE589797:WVE589816 IS655333:IS655352 SO655333:SO655352 ACK655333:ACK655352 AMG655333:AMG655352 AWC655333:AWC655352 BFY655333:BFY655352 BPU655333:BPU655352 BZQ655333:BZQ655352 CJM655333:CJM655352 CTI655333:CTI655352 DDE655333:DDE655352 DNA655333:DNA655352 DWW655333:DWW655352 EGS655333:EGS655352 EQO655333:EQO655352 FAK655333:FAK655352 FKG655333:FKG655352 FUC655333:FUC655352 GDY655333:GDY655352 GNU655333:GNU655352 GXQ655333:GXQ655352 HHM655333:HHM655352 HRI655333:HRI655352 IBE655333:IBE655352 ILA655333:ILA655352 IUW655333:IUW655352 JES655333:JES655352 JOO655333:JOO655352 JYK655333:JYK655352 KIG655333:KIG655352 KSC655333:KSC655352 LBY655333:LBY655352 LLU655333:LLU655352 LVQ655333:LVQ655352 MFM655333:MFM655352 MPI655333:MPI655352 MZE655333:MZE655352 NJA655333:NJA655352 NSW655333:NSW655352 OCS655333:OCS655352 OMO655333:OMO655352 OWK655333:OWK655352 PGG655333:PGG655352 PQC655333:PQC655352 PZY655333:PZY655352 QJU655333:QJU655352 QTQ655333:QTQ655352 RDM655333:RDM655352 RNI655333:RNI655352 RXE655333:RXE655352 SHA655333:SHA655352 SQW655333:SQW655352 TAS655333:TAS655352 TKO655333:TKO655352 TUK655333:TUK655352 UEG655333:UEG655352 UOC655333:UOC655352 UXY655333:UXY655352 VHU655333:VHU655352 VRQ655333:VRQ655352 WBM655333:WBM655352 WLI655333:WLI655352 WVE655333:WVE655352 IS720869:IS720888 SO720869:SO720888 ACK720869:ACK720888 AMG720869:AMG720888 AWC720869:AWC720888 BFY720869:BFY720888 BPU720869:BPU720888 BZQ720869:BZQ720888 CJM720869:CJM720888 CTI720869:CTI720888 DDE720869:DDE720888 DNA720869:DNA720888 DWW720869:DWW720888 EGS720869:EGS720888 EQO720869:EQO720888 FAK720869:FAK720888 FKG720869:FKG720888 FUC720869:FUC720888 GDY720869:GDY720888 GNU720869:GNU720888 GXQ720869:GXQ720888 HHM720869:HHM720888 HRI720869:HRI720888 IBE720869:IBE720888 ILA720869:ILA720888 IUW720869:IUW720888 JES720869:JES720888 JOO720869:JOO720888 JYK720869:JYK720888 KIG720869:KIG720888 KSC720869:KSC720888 LBY720869:LBY720888 LLU720869:LLU720888 LVQ720869:LVQ720888 MFM720869:MFM720888 MPI720869:MPI720888 MZE720869:MZE720888 NJA720869:NJA720888 NSW720869:NSW720888 OCS720869:OCS720888 OMO720869:OMO720888 OWK720869:OWK720888 PGG720869:PGG720888 PQC720869:PQC720888 PZY720869:PZY720888 QJU720869:QJU720888 QTQ720869:QTQ720888 RDM720869:RDM720888 RNI720869:RNI720888 RXE720869:RXE720888 SHA720869:SHA720888 SQW720869:SQW720888 TAS720869:TAS720888 TKO720869:TKO720888 TUK720869:TUK720888 UEG720869:UEG720888 UOC720869:UOC720888 UXY720869:UXY720888 VHU720869:VHU720888 VRQ720869:VRQ720888 WBM720869:WBM720888 WLI720869:WLI720888 WVE720869:WVE720888 IS786405:IS786424 SO786405:SO786424 ACK786405:ACK786424 AMG786405:AMG786424 AWC786405:AWC786424 BFY786405:BFY786424 BPU786405:BPU786424 BZQ786405:BZQ786424 CJM786405:CJM786424 CTI786405:CTI786424 DDE786405:DDE786424 DNA786405:DNA786424 DWW786405:DWW786424 EGS786405:EGS786424 EQO786405:EQO786424 FAK786405:FAK786424 FKG786405:FKG786424 FUC786405:FUC786424 GDY786405:GDY786424 GNU786405:GNU786424 GXQ786405:GXQ786424 HHM786405:HHM786424 HRI786405:HRI786424 IBE786405:IBE786424 ILA786405:ILA786424 IUW786405:IUW786424 JES786405:JES786424 JOO786405:JOO786424 JYK786405:JYK786424 KIG786405:KIG786424 KSC786405:KSC786424 LBY786405:LBY786424 LLU786405:LLU786424 LVQ786405:LVQ786424 MFM786405:MFM786424 MPI786405:MPI786424 MZE786405:MZE786424 NJA786405:NJA786424 NSW786405:NSW786424 OCS786405:OCS786424 OMO786405:OMO786424 OWK786405:OWK786424 PGG786405:PGG786424 PQC786405:PQC786424 PZY786405:PZY786424 QJU786405:QJU786424 QTQ786405:QTQ786424 RDM786405:RDM786424 RNI786405:RNI786424 RXE786405:RXE786424 SHA786405:SHA786424 SQW786405:SQW786424 TAS786405:TAS786424 TKO786405:TKO786424 TUK786405:TUK786424 UEG786405:UEG786424 UOC786405:UOC786424 UXY786405:UXY786424 VHU786405:VHU786424 VRQ786405:VRQ786424 WBM786405:WBM786424 WLI786405:WLI786424 WVE786405:WVE786424 IS851941:IS851960 SO851941:SO851960 ACK851941:ACK851960 AMG851941:AMG851960 AWC851941:AWC851960 BFY851941:BFY851960 BPU851941:BPU851960 BZQ851941:BZQ851960 CJM851941:CJM851960 CTI851941:CTI851960 DDE851941:DDE851960 DNA851941:DNA851960 DWW851941:DWW851960 EGS851941:EGS851960 EQO851941:EQO851960 FAK851941:FAK851960 FKG851941:FKG851960 FUC851941:FUC851960 GDY851941:GDY851960 GNU851941:GNU851960 GXQ851941:GXQ851960 HHM851941:HHM851960 HRI851941:HRI851960 IBE851941:IBE851960 ILA851941:ILA851960 IUW851941:IUW851960 JES851941:JES851960 JOO851941:JOO851960 JYK851941:JYK851960 KIG851941:KIG851960 KSC851941:KSC851960 LBY851941:LBY851960 LLU851941:LLU851960 LVQ851941:LVQ851960 MFM851941:MFM851960 MPI851941:MPI851960 MZE851941:MZE851960 NJA851941:NJA851960 NSW851941:NSW851960 OCS851941:OCS851960 OMO851941:OMO851960 OWK851941:OWK851960 PGG851941:PGG851960 PQC851941:PQC851960 PZY851941:PZY851960 QJU851941:QJU851960 QTQ851941:QTQ851960 RDM851941:RDM851960 RNI851941:RNI851960 RXE851941:RXE851960 SHA851941:SHA851960 SQW851941:SQW851960 TAS851941:TAS851960 TKO851941:TKO851960 TUK851941:TUK851960 UEG851941:UEG851960 UOC851941:UOC851960 UXY851941:UXY851960 VHU851941:VHU851960 VRQ851941:VRQ851960 WBM851941:WBM851960 WLI851941:WLI851960 WVE851941:WVE851960 IS917477:IS917496 SO917477:SO917496 ACK917477:ACK917496 AMG917477:AMG917496 AWC917477:AWC917496 BFY917477:BFY917496 BPU917477:BPU917496 BZQ917477:BZQ917496 CJM917477:CJM917496 CTI917477:CTI917496 DDE917477:DDE917496 DNA917477:DNA917496 DWW917477:DWW917496 EGS917477:EGS917496 EQO917477:EQO917496 FAK917477:FAK917496 FKG917477:FKG917496 FUC917477:FUC917496 GDY917477:GDY917496 GNU917477:GNU917496 GXQ917477:GXQ917496 HHM917477:HHM917496 HRI917477:HRI917496 IBE917477:IBE917496 ILA917477:ILA917496 IUW917477:IUW917496 JES917477:JES917496 JOO917477:JOO917496 JYK917477:JYK917496 KIG917477:KIG917496 KSC917477:KSC917496 LBY917477:LBY917496 LLU917477:LLU917496 LVQ917477:LVQ917496 MFM917477:MFM917496 MPI917477:MPI917496 MZE917477:MZE917496 NJA917477:NJA917496 NSW917477:NSW917496 OCS917477:OCS917496 OMO917477:OMO917496 OWK917477:OWK917496 PGG917477:PGG917496 PQC917477:PQC917496 PZY917477:PZY917496 QJU917477:QJU917496 QTQ917477:QTQ917496 RDM917477:RDM917496 RNI917477:RNI917496 RXE917477:RXE917496 SHA917477:SHA917496 SQW917477:SQW917496 TAS917477:TAS917496 TKO917477:TKO917496 TUK917477:TUK917496 UEG917477:UEG917496 UOC917477:UOC917496 UXY917477:UXY917496 VHU917477:VHU917496 VRQ917477:VRQ917496 WBM917477:WBM917496 WLI917477:WLI917496 WVE917477:WVE917496 IS983013:IS983032 SO983013:SO983032 ACK983013:ACK983032 AMG983013:AMG983032 AWC983013:AWC983032 BFY983013:BFY983032 BPU983013:BPU983032 BZQ983013:BZQ983032 CJM983013:CJM983032 CTI983013:CTI983032 DDE983013:DDE983032 DNA983013:DNA983032 DWW983013:DWW983032 EGS983013:EGS983032 EQO983013:EQO983032 FAK983013:FAK983032 FKG983013:FKG983032 FUC983013:FUC983032 GDY983013:GDY983032 GNU983013:GNU983032 GXQ983013:GXQ983032 HHM983013:HHM983032 HRI983013:HRI983032 IBE983013:IBE983032 ILA983013:ILA983032 IUW983013:IUW983032 JES983013:JES983032 JOO983013:JOO983032 JYK983013:JYK983032 KIG983013:KIG983032 KSC983013:KSC983032 LBY983013:LBY983032 LLU983013:LLU983032 LVQ983013:LVQ983032 MFM983013:MFM983032 MPI983013:MPI983032 MZE983013:MZE983032 NJA983013:NJA983032 NSW983013:NSW983032 OCS983013:OCS983032 OMO983013:OMO983032 OWK983013:OWK983032 PGG983013:PGG983032 PQC983013:PQC983032 PZY983013:PZY983032 QJU983013:QJU983032 QTQ983013:QTQ983032 RDM983013:RDM983032 RNI983013:RNI983032 RXE983013:RXE983032 SHA983013:SHA983032 SQW983013:SQW983032 TAS983013:TAS983032 TKO983013:TKO983032 TUK983013:TUK983032 UEG983013:UEG983032 UOC983013:UOC983032 UXY983013:UXY983032 VHU983013:VHU983032 VRQ983013:VRQ983032 WBM983013:WBM983032 WLI983013:WLI983032">
      <formula1>",×"</formula1>
    </dataValidation>
    <dataValidation type="list" allowBlank="1" showInputMessage="1" showErrorMessage="1" sqref="WVG983013:WVG983032 WLK983013:WLK983032 WBO983013:WBO983032 VRS983013:VRS983032 VHW983013:VHW983032 UYA983013:UYA983032 UOE983013:UOE983032 UEI983013:UEI983032 TUM983013:TUM983032 TKQ983013:TKQ983032 TAU983013:TAU983032 SQY983013:SQY983032 SHC983013:SHC983032 RXG983013:RXG983032 RNK983013:RNK983032 RDO983013:RDO983032 QTS983013:QTS983032 QJW983013:QJW983032 QAA983013:QAA983032 PQE983013:PQE983032 PGI983013:PGI983032 OWM983013:OWM983032 OMQ983013:OMQ983032 OCU983013:OCU983032 NSY983013:NSY983032 NJC983013:NJC983032 MZG983013:MZG983032 MPK983013:MPK983032 MFO983013:MFO983032 LVS983013:LVS983032 LLW983013:LLW983032 LCA983013:LCA983032 KSE983013:KSE983032 KII983013:KII983032 JYM983013:JYM983032 JOQ983013:JOQ983032 JEU983013:JEU983032 IUY983013:IUY983032 ILC983013:ILC983032 IBG983013:IBG983032 HRK983013:HRK983032 HHO983013:HHO983032 GXS983013:GXS983032 GNW983013:GNW983032 GEA983013:GEA983032 FUE983013:FUE983032 FKI983013:FKI983032 FAM983013:FAM983032 EQQ983013:EQQ983032 EGU983013:EGU983032 DWY983013:DWY983032 DNC983013:DNC983032 DDG983013:DDG983032 CTK983013:CTK983032 CJO983013:CJO983032 BZS983013:BZS983032 BPW983013:BPW983032 BGA983013:BGA983032 AWE983013:AWE983032 AMI983013:AMI983032 ACM983013:ACM983032 SQ983013:SQ983032 IU983013:IU983032 WVG917477:WVG917496 WLK917477:WLK917496 WBO917477:WBO917496 VRS917477:VRS917496 VHW917477:VHW917496 UYA917477:UYA917496 UOE917477:UOE917496 UEI917477:UEI917496 TUM917477:TUM917496 TKQ917477:TKQ917496 TAU917477:TAU917496 SQY917477:SQY917496 SHC917477:SHC917496 RXG917477:RXG917496 RNK917477:RNK917496 RDO917477:RDO917496 QTS917477:QTS917496 QJW917477:QJW917496 QAA917477:QAA917496 PQE917477:PQE917496 PGI917477:PGI917496 OWM917477:OWM917496 OMQ917477:OMQ917496 OCU917477:OCU917496 NSY917477:NSY917496 NJC917477:NJC917496 MZG917477:MZG917496 MPK917477:MPK917496 MFO917477:MFO917496 LVS917477:LVS917496 LLW917477:LLW917496 LCA917477:LCA917496 KSE917477:KSE917496 KII917477:KII917496 JYM917477:JYM917496 JOQ917477:JOQ917496 JEU917477:JEU917496 IUY917477:IUY917496 ILC917477:ILC917496 IBG917477:IBG917496 HRK917477:HRK917496 HHO917477:HHO917496 GXS917477:GXS917496 GNW917477:GNW917496 GEA917477:GEA917496 FUE917477:FUE917496 FKI917477:FKI917496 FAM917477:FAM917496 EQQ917477:EQQ917496 EGU917477:EGU917496 DWY917477:DWY917496 DNC917477:DNC917496 DDG917477:DDG917496 CTK917477:CTK917496 CJO917477:CJO917496 BZS917477:BZS917496 BPW917477:BPW917496 BGA917477:BGA917496 AWE917477:AWE917496 AMI917477:AMI917496 ACM917477:ACM917496 SQ917477:SQ917496 IU917477:IU917496 WVG851941:WVG851960 WLK851941:WLK851960 WBO851941:WBO851960 VRS851941:VRS851960 VHW851941:VHW851960 UYA851941:UYA851960 UOE851941:UOE851960 UEI851941:UEI851960 TUM851941:TUM851960 TKQ851941:TKQ851960 TAU851941:TAU851960 SQY851941:SQY851960 SHC851941:SHC851960 RXG851941:RXG851960 RNK851941:RNK851960 RDO851941:RDO851960 QTS851941:QTS851960 QJW851941:QJW851960 QAA851941:QAA851960 PQE851941:PQE851960 PGI851941:PGI851960 OWM851941:OWM851960 OMQ851941:OMQ851960 OCU851941:OCU851960 NSY851941:NSY851960 NJC851941:NJC851960 MZG851941:MZG851960 MPK851941:MPK851960 MFO851941:MFO851960 LVS851941:LVS851960 LLW851941:LLW851960 LCA851941:LCA851960 KSE851941:KSE851960 KII851941:KII851960 JYM851941:JYM851960 JOQ851941:JOQ851960 JEU851941:JEU851960 IUY851941:IUY851960 ILC851941:ILC851960 IBG851941:IBG851960 HRK851941:HRK851960 HHO851941:HHO851960 GXS851941:GXS851960 GNW851941:GNW851960 GEA851941:GEA851960 FUE851941:FUE851960 FKI851941:FKI851960 FAM851941:FAM851960 EQQ851941:EQQ851960 EGU851941:EGU851960 DWY851941:DWY851960 DNC851941:DNC851960 DDG851941:DDG851960 CTK851941:CTK851960 CJO851941:CJO851960 BZS851941:BZS851960 BPW851941:BPW851960 BGA851941:BGA851960 AWE851941:AWE851960 AMI851941:AMI851960 ACM851941:ACM851960 SQ851941:SQ851960 IU851941:IU851960 WVG786405:WVG786424 WLK786405:WLK786424 WBO786405:WBO786424 VRS786405:VRS786424 VHW786405:VHW786424 UYA786405:UYA786424 UOE786405:UOE786424 UEI786405:UEI786424 TUM786405:TUM786424 TKQ786405:TKQ786424 TAU786405:TAU786424 SQY786405:SQY786424 SHC786405:SHC786424 RXG786405:RXG786424 RNK786405:RNK786424 RDO786405:RDO786424 QTS786405:QTS786424 QJW786405:QJW786424 QAA786405:QAA786424 PQE786405:PQE786424 PGI786405:PGI786424 OWM786405:OWM786424 OMQ786405:OMQ786424 OCU786405:OCU786424 NSY786405:NSY786424 NJC786405:NJC786424 MZG786405:MZG786424 MPK786405:MPK786424 MFO786405:MFO786424 LVS786405:LVS786424 LLW786405:LLW786424 LCA786405:LCA786424 KSE786405:KSE786424 KII786405:KII786424 JYM786405:JYM786424 JOQ786405:JOQ786424 JEU786405:JEU786424 IUY786405:IUY786424 ILC786405:ILC786424 IBG786405:IBG786424 HRK786405:HRK786424 HHO786405:HHO786424 GXS786405:GXS786424 GNW786405:GNW786424 GEA786405:GEA786424 FUE786405:FUE786424 FKI786405:FKI786424 FAM786405:FAM786424 EQQ786405:EQQ786424 EGU786405:EGU786424 DWY786405:DWY786424 DNC786405:DNC786424 DDG786405:DDG786424 CTK786405:CTK786424 CJO786405:CJO786424 BZS786405:BZS786424 BPW786405:BPW786424 BGA786405:BGA786424 AWE786405:AWE786424 AMI786405:AMI786424 ACM786405:ACM786424 SQ786405:SQ786424 IU786405:IU786424 WVG720869:WVG720888 WLK720869:WLK720888 WBO720869:WBO720888 VRS720869:VRS720888 VHW720869:VHW720888 UYA720869:UYA720888 UOE720869:UOE720888 UEI720869:UEI720888 TUM720869:TUM720888 TKQ720869:TKQ720888 TAU720869:TAU720888 SQY720869:SQY720888 SHC720869:SHC720888 RXG720869:RXG720888 RNK720869:RNK720888 RDO720869:RDO720888 QTS720869:QTS720888 QJW720869:QJW720888 QAA720869:QAA720888 PQE720869:PQE720888 PGI720869:PGI720888 OWM720869:OWM720888 OMQ720869:OMQ720888 OCU720869:OCU720888 NSY720869:NSY720888 NJC720869:NJC720888 MZG720869:MZG720888 MPK720869:MPK720888 MFO720869:MFO720888 LVS720869:LVS720888 LLW720869:LLW720888 LCA720869:LCA720888 KSE720869:KSE720888 KII720869:KII720888 JYM720869:JYM720888 JOQ720869:JOQ720888 JEU720869:JEU720888 IUY720869:IUY720888 ILC720869:ILC720888 IBG720869:IBG720888 HRK720869:HRK720888 HHO720869:HHO720888 GXS720869:GXS720888 GNW720869:GNW720888 GEA720869:GEA720888 FUE720869:FUE720888 FKI720869:FKI720888 FAM720869:FAM720888 EQQ720869:EQQ720888 EGU720869:EGU720888 DWY720869:DWY720888 DNC720869:DNC720888 DDG720869:DDG720888 CTK720869:CTK720888 CJO720869:CJO720888 BZS720869:BZS720888 BPW720869:BPW720888 BGA720869:BGA720888 AWE720869:AWE720888 AMI720869:AMI720888 ACM720869:ACM720888 SQ720869:SQ720888 IU720869:IU720888 WVG655333:WVG655352 WLK655333:WLK655352 WBO655333:WBO655352 VRS655333:VRS655352 VHW655333:VHW655352 UYA655333:UYA655352 UOE655333:UOE655352 UEI655333:UEI655352 TUM655333:TUM655352 TKQ655333:TKQ655352 TAU655333:TAU655352 SQY655333:SQY655352 SHC655333:SHC655352 RXG655333:RXG655352 RNK655333:RNK655352 RDO655333:RDO655352 QTS655333:QTS655352 QJW655333:QJW655352 QAA655333:QAA655352 PQE655333:PQE655352 PGI655333:PGI655352 OWM655333:OWM655352 OMQ655333:OMQ655352 OCU655333:OCU655352 NSY655333:NSY655352 NJC655333:NJC655352 MZG655333:MZG655352 MPK655333:MPK655352 MFO655333:MFO655352 LVS655333:LVS655352 LLW655333:LLW655352 LCA655333:LCA655352 KSE655333:KSE655352 KII655333:KII655352 JYM655333:JYM655352 JOQ655333:JOQ655352 JEU655333:JEU655352 IUY655333:IUY655352 ILC655333:ILC655352 IBG655333:IBG655352 HRK655333:HRK655352 HHO655333:HHO655352 GXS655333:GXS655352 GNW655333:GNW655352 GEA655333:GEA655352 FUE655333:FUE655352 FKI655333:FKI655352 FAM655333:FAM655352 EQQ655333:EQQ655352 EGU655333:EGU655352 DWY655333:DWY655352 DNC655333:DNC655352 DDG655333:DDG655352 CTK655333:CTK655352 CJO655333:CJO655352 BZS655333:BZS655352 BPW655333:BPW655352 BGA655333:BGA655352 AWE655333:AWE655352 AMI655333:AMI655352 ACM655333:ACM655352 SQ655333:SQ655352 IU655333:IU655352 WVG589797:WVG589816 WLK589797:WLK589816 WBO589797:WBO589816 VRS589797:VRS589816 VHW589797:VHW589816 UYA589797:UYA589816 UOE589797:UOE589816 UEI589797:UEI589816 TUM589797:TUM589816 TKQ589797:TKQ589816 TAU589797:TAU589816 SQY589797:SQY589816 SHC589797:SHC589816 RXG589797:RXG589816 RNK589797:RNK589816 RDO589797:RDO589816 QTS589797:QTS589816 QJW589797:QJW589816 QAA589797:QAA589816 PQE589797:PQE589816 PGI589797:PGI589816 OWM589797:OWM589816 OMQ589797:OMQ589816 OCU589797:OCU589816 NSY589797:NSY589816 NJC589797:NJC589816 MZG589797:MZG589816 MPK589797:MPK589816 MFO589797:MFO589816 LVS589797:LVS589816 LLW589797:LLW589816 LCA589797:LCA589816 KSE589797:KSE589816 KII589797:KII589816 JYM589797:JYM589816 JOQ589797:JOQ589816 JEU589797:JEU589816 IUY589797:IUY589816 ILC589797:ILC589816 IBG589797:IBG589816 HRK589797:HRK589816 HHO589797:HHO589816 GXS589797:GXS589816 GNW589797:GNW589816 GEA589797:GEA589816 FUE589797:FUE589816 FKI589797:FKI589816 FAM589797:FAM589816 EQQ589797:EQQ589816 EGU589797:EGU589816 DWY589797:DWY589816 DNC589797:DNC589816 DDG589797:DDG589816 CTK589797:CTK589816 CJO589797:CJO589816 BZS589797:BZS589816 BPW589797:BPW589816 BGA589797:BGA589816 AWE589797:AWE589816 AMI589797:AMI589816 ACM589797:ACM589816 SQ589797:SQ589816 IU589797:IU589816 WVG524261:WVG524280 WLK524261:WLK524280 WBO524261:WBO524280 VRS524261:VRS524280 VHW524261:VHW524280 UYA524261:UYA524280 UOE524261:UOE524280 UEI524261:UEI524280 TUM524261:TUM524280 TKQ524261:TKQ524280 TAU524261:TAU524280 SQY524261:SQY524280 SHC524261:SHC524280 RXG524261:RXG524280 RNK524261:RNK524280 RDO524261:RDO524280 QTS524261:QTS524280 QJW524261:QJW524280 QAA524261:QAA524280 PQE524261:PQE524280 PGI524261:PGI524280 OWM524261:OWM524280 OMQ524261:OMQ524280 OCU524261:OCU524280 NSY524261:NSY524280 NJC524261:NJC524280 MZG524261:MZG524280 MPK524261:MPK524280 MFO524261:MFO524280 LVS524261:LVS524280 LLW524261:LLW524280 LCA524261:LCA524280 KSE524261:KSE524280 KII524261:KII524280 JYM524261:JYM524280 JOQ524261:JOQ524280 JEU524261:JEU524280 IUY524261:IUY524280 ILC524261:ILC524280 IBG524261:IBG524280 HRK524261:HRK524280 HHO524261:HHO524280 GXS524261:GXS524280 GNW524261:GNW524280 GEA524261:GEA524280 FUE524261:FUE524280 FKI524261:FKI524280 FAM524261:FAM524280 EQQ524261:EQQ524280 EGU524261:EGU524280 DWY524261:DWY524280 DNC524261:DNC524280 DDG524261:DDG524280 CTK524261:CTK524280 CJO524261:CJO524280 BZS524261:BZS524280 BPW524261:BPW524280 BGA524261:BGA524280 AWE524261:AWE524280 AMI524261:AMI524280 ACM524261:ACM524280 SQ524261:SQ524280 IU524261:IU524280 WVG458725:WVG458744 WLK458725:WLK458744 WBO458725:WBO458744 VRS458725:VRS458744 VHW458725:VHW458744 UYA458725:UYA458744 UOE458725:UOE458744 UEI458725:UEI458744 TUM458725:TUM458744 TKQ458725:TKQ458744 TAU458725:TAU458744 SQY458725:SQY458744 SHC458725:SHC458744 RXG458725:RXG458744 RNK458725:RNK458744 RDO458725:RDO458744 QTS458725:QTS458744 QJW458725:QJW458744 QAA458725:QAA458744 PQE458725:PQE458744 PGI458725:PGI458744 OWM458725:OWM458744 OMQ458725:OMQ458744 OCU458725:OCU458744 NSY458725:NSY458744 NJC458725:NJC458744 MZG458725:MZG458744 MPK458725:MPK458744 MFO458725:MFO458744 LVS458725:LVS458744 LLW458725:LLW458744 LCA458725:LCA458744 KSE458725:KSE458744 KII458725:KII458744 JYM458725:JYM458744 JOQ458725:JOQ458744 JEU458725:JEU458744 IUY458725:IUY458744 ILC458725:ILC458744 IBG458725:IBG458744 HRK458725:HRK458744 HHO458725:HHO458744 GXS458725:GXS458744 GNW458725:GNW458744 GEA458725:GEA458744 FUE458725:FUE458744 FKI458725:FKI458744 FAM458725:FAM458744 EQQ458725:EQQ458744 EGU458725:EGU458744 DWY458725:DWY458744 DNC458725:DNC458744 DDG458725:DDG458744 CTK458725:CTK458744 CJO458725:CJO458744 BZS458725:BZS458744 BPW458725:BPW458744 BGA458725:BGA458744 AWE458725:AWE458744 AMI458725:AMI458744 ACM458725:ACM458744 SQ458725:SQ458744 IU458725:IU458744 WVG393189:WVG393208 WLK393189:WLK393208 WBO393189:WBO393208 VRS393189:VRS393208 VHW393189:VHW393208 UYA393189:UYA393208 UOE393189:UOE393208 UEI393189:UEI393208 TUM393189:TUM393208 TKQ393189:TKQ393208 TAU393189:TAU393208 SQY393189:SQY393208 SHC393189:SHC393208 RXG393189:RXG393208 RNK393189:RNK393208 RDO393189:RDO393208 QTS393189:QTS393208 QJW393189:QJW393208 QAA393189:QAA393208 PQE393189:PQE393208 PGI393189:PGI393208 OWM393189:OWM393208 OMQ393189:OMQ393208 OCU393189:OCU393208 NSY393189:NSY393208 NJC393189:NJC393208 MZG393189:MZG393208 MPK393189:MPK393208 MFO393189:MFO393208 LVS393189:LVS393208 LLW393189:LLW393208 LCA393189:LCA393208 KSE393189:KSE393208 KII393189:KII393208 JYM393189:JYM393208 JOQ393189:JOQ393208 JEU393189:JEU393208 IUY393189:IUY393208 ILC393189:ILC393208 IBG393189:IBG393208 HRK393189:HRK393208 HHO393189:HHO393208 GXS393189:GXS393208 GNW393189:GNW393208 GEA393189:GEA393208 FUE393189:FUE393208 FKI393189:FKI393208 FAM393189:FAM393208 EQQ393189:EQQ393208 EGU393189:EGU393208 DWY393189:DWY393208 DNC393189:DNC393208 DDG393189:DDG393208 CTK393189:CTK393208 CJO393189:CJO393208 BZS393189:BZS393208 BPW393189:BPW393208 BGA393189:BGA393208 AWE393189:AWE393208 AMI393189:AMI393208 ACM393189:ACM393208 SQ393189:SQ393208 IU393189:IU393208 WVG327653:WVG327672 WLK327653:WLK327672 WBO327653:WBO327672 VRS327653:VRS327672 VHW327653:VHW327672 UYA327653:UYA327672 UOE327653:UOE327672 UEI327653:UEI327672 TUM327653:TUM327672 TKQ327653:TKQ327672 TAU327653:TAU327672 SQY327653:SQY327672 SHC327653:SHC327672 RXG327653:RXG327672 RNK327653:RNK327672 RDO327653:RDO327672 QTS327653:QTS327672 QJW327653:QJW327672 QAA327653:QAA327672 PQE327653:PQE327672 PGI327653:PGI327672 OWM327653:OWM327672 OMQ327653:OMQ327672 OCU327653:OCU327672 NSY327653:NSY327672 NJC327653:NJC327672 MZG327653:MZG327672 MPK327653:MPK327672 MFO327653:MFO327672 LVS327653:LVS327672 LLW327653:LLW327672 LCA327653:LCA327672 KSE327653:KSE327672 KII327653:KII327672 JYM327653:JYM327672 JOQ327653:JOQ327672 JEU327653:JEU327672 IUY327653:IUY327672 ILC327653:ILC327672 IBG327653:IBG327672 HRK327653:HRK327672 HHO327653:HHO327672 GXS327653:GXS327672 GNW327653:GNW327672 GEA327653:GEA327672 FUE327653:FUE327672 FKI327653:FKI327672 FAM327653:FAM327672 EQQ327653:EQQ327672 EGU327653:EGU327672 DWY327653:DWY327672 DNC327653:DNC327672 DDG327653:DDG327672 CTK327653:CTK327672 CJO327653:CJO327672 BZS327653:BZS327672 BPW327653:BPW327672 BGA327653:BGA327672 AWE327653:AWE327672 AMI327653:AMI327672 ACM327653:ACM327672 SQ327653:SQ327672 IU327653:IU327672 WVG262117:WVG262136 WLK262117:WLK262136 WBO262117:WBO262136 VRS262117:VRS262136 VHW262117:VHW262136 UYA262117:UYA262136 UOE262117:UOE262136 UEI262117:UEI262136 TUM262117:TUM262136 TKQ262117:TKQ262136 TAU262117:TAU262136 SQY262117:SQY262136 SHC262117:SHC262136 RXG262117:RXG262136 RNK262117:RNK262136 RDO262117:RDO262136 QTS262117:QTS262136 QJW262117:QJW262136 QAA262117:QAA262136 PQE262117:PQE262136 PGI262117:PGI262136 OWM262117:OWM262136 OMQ262117:OMQ262136 OCU262117:OCU262136 NSY262117:NSY262136 NJC262117:NJC262136 MZG262117:MZG262136 MPK262117:MPK262136 MFO262117:MFO262136 LVS262117:LVS262136 LLW262117:LLW262136 LCA262117:LCA262136 KSE262117:KSE262136 KII262117:KII262136 JYM262117:JYM262136 JOQ262117:JOQ262136 JEU262117:JEU262136 IUY262117:IUY262136 ILC262117:ILC262136 IBG262117:IBG262136 HRK262117:HRK262136 HHO262117:HHO262136 GXS262117:GXS262136 GNW262117:GNW262136 GEA262117:GEA262136 FUE262117:FUE262136 FKI262117:FKI262136 FAM262117:FAM262136 EQQ262117:EQQ262136 EGU262117:EGU262136 DWY262117:DWY262136 DNC262117:DNC262136 DDG262117:DDG262136 CTK262117:CTK262136 CJO262117:CJO262136 BZS262117:BZS262136 BPW262117:BPW262136 BGA262117:BGA262136 AWE262117:AWE262136 AMI262117:AMI262136 ACM262117:ACM262136 SQ262117:SQ262136 IU262117:IU262136 WVG196581:WVG196600 WLK196581:WLK196600 WBO196581:WBO196600 VRS196581:VRS196600 VHW196581:VHW196600 UYA196581:UYA196600 UOE196581:UOE196600 UEI196581:UEI196600 TUM196581:TUM196600 TKQ196581:TKQ196600 TAU196581:TAU196600 SQY196581:SQY196600 SHC196581:SHC196600 RXG196581:RXG196600 RNK196581:RNK196600 RDO196581:RDO196600 QTS196581:QTS196600 QJW196581:QJW196600 QAA196581:QAA196600 PQE196581:PQE196600 PGI196581:PGI196600 OWM196581:OWM196600 OMQ196581:OMQ196600 OCU196581:OCU196600 NSY196581:NSY196600 NJC196581:NJC196600 MZG196581:MZG196600 MPK196581:MPK196600 MFO196581:MFO196600 LVS196581:LVS196600 LLW196581:LLW196600 LCA196581:LCA196600 KSE196581:KSE196600 KII196581:KII196600 JYM196581:JYM196600 JOQ196581:JOQ196600 JEU196581:JEU196600 IUY196581:IUY196600 ILC196581:ILC196600 IBG196581:IBG196600 HRK196581:HRK196600 HHO196581:HHO196600 GXS196581:GXS196600 GNW196581:GNW196600 GEA196581:GEA196600 FUE196581:FUE196600 FKI196581:FKI196600 FAM196581:FAM196600 EQQ196581:EQQ196600 EGU196581:EGU196600 DWY196581:DWY196600 DNC196581:DNC196600 DDG196581:DDG196600 CTK196581:CTK196600 CJO196581:CJO196600 BZS196581:BZS196600 BPW196581:BPW196600 BGA196581:BGA196600 AWE196581:AWE196600 AMI196581:AMI196600 ACM196581:ACM196600 SQ196581:SQ196600 IU196581:IU196600 WVG131045:WVG131064 WLK131045:WLK131064 WBO131045:WBO131064 VRS131045:VRS131064 VHW131045:VHW131064 UYA131045:UYA131064 UOE131045:UOE131064 UEI131045:UEI131064 TUM131045:TUM131064 TKQ131045:TKQ131064 TAU131045:TAU131064 SQY131045:SQY131064 SHC131045:SHC131064 RXG131045:RXG131064 RNK131045:RNK131064 RDO131045:RDO131064 QTS131045:QTS131064 QJW131045:QJW131064 QAA131045:QAA131064 PQE131045:PQE131064 PGI131045:PGI131064 OWM131045:OWM131064 OMQ131045:OMQ131064 OCU131045:OCU131064 NSY131045:NSY131064 NJC131045:NJC131064 MZG131045:MZG131064 MPK131045:MPK131064 MFO131045:MFO131064 LVS131045:LVS131064 LLW131045:LLW131064 LCA131045:LCA131064 KSE131045:KSE131064 KII131045:KII131064 JYM131045:JYM131064 JOQ131045:JOQ131064 JEU131045:JEU131064 IUY131045:IUY131064 ILC131045:ILC131064 IBG131045:IBG131064 HRK131045:HRK131064 HHO131045:HHO131064 GXS131045:GXS131064 GNW131045:GNW131064 GEA131045:GEA131064 FUE131045:FUE131064 FKI131045:FKI131064 FAM131045:FAM131064 EQQ131045:EQQ131064 EGU131045:EGU131064 DWY131045:DWY131064 DNC131045:DNC131064 DDG131045:DDG131064 CTK131045:CTK131064 CJO131045:CJO131064 BZS131045:BZS131064 BPW131045:BPW131064 BGA131045:BGA131064 AWE131045:AWE131064 AMI131045:AMI131064 ACM131045:ACM131064 SQ131045:SQ131064 IU131045:IU131064 WVG65509:WVG65528 WLK65509:WLK65528 WBO65509:WBO65528 VRS65509:VRS65528 VHW65509:VHW65528 UYA65509:UYA65528 UOE65509:UOE65528 UEI65509:UEI65528 TUM65509:TUM65528 TKQ65509:TKQ65528 TAU65509:TAU65528 SQY65509:SQY65528 SHC65509:SHC65528 RXG65509:RXG65528 RNK65509:RNK65528 RDO65509:RDO65528 QTS65509:QTS65528 QJW65509:QJW65528 QAA65509:QAA65528 PQE65509:PQE65528 PGI65509:PGI65528 OWM65509:OWM65528 OMQ65509:OMQ65528 OCU65509:OCU65528 NSY65509:NSY65528 NJC65509:NJC65528 MZG65509:MZG65528 MPK65509:MPK65528 MFO65509:MFO65528 LVS65509:LVS65528 LLW65509:LLW65528 LCA65509:LCA65528 KSE65509:KSE65528 KII65509:KII65528 JYM65509:JYM65528 JOQ65509:JOQ65528 JEU65509:JEU65528 IUY65509:IUY65528 ILC65509:ILC65528 IBG65509:IBG65528 HRK65509:HRK65528 HHO65509:HHO65528 GXS65509:GXS65528 GNW65509:GNW65528 GEA65509:GEA65528 FUE65509:FUE65528 FKI65509:FKI65528 FAM65509:FAM65528 EQQ65509:EQQ65528 EGU65509:EGU65528 DWY65509:DWY65528 DNC65509:DNC65528 DDG65509:DDG65528 CTK65509:CTK65528 CJO65509:CJO65528 BZS65509:BZS65528 BPW65509:BPW65528 BGA65509:BGA65528 AWE65509:AWE65528 AMI65509:AMI65528 ACM65509:ACM65528 SQ65509:SQ65528 IU65509:IU65528">
      <formula1>$B$6:$B$7</formula1>
    </dataValidation>
    <dataValidation imeMode="disabled" allowBlank="1" showInputMessage="1" showErrorMessage="1" sqref="L60 K10:K59 M10:X59"/>
    <dataValidation showErrorMessage="1" sqref="H10:H59"/>
    <dataValidation type="list" allowBlank="1" showInputMessage="1" showErrorMessage="1" sqref="E10:E59">
      <formula1>"施設長,主任保育士,保育士,教諭,保育教諭,補助者,家庭的保育補助者,保育従事者,調理員,管理栄養士,栄養士,看護師,准看護師,事務員,技師,その他"</formula1>
    </dataValidation>
  </dataValidations>
  <printOptions horizontalCentered="1"/>
  <pageMargins left="0.51181102362204722" right="0.51181102362204722" top="0.74803149606299213" bottom="0.74803149606299213" header="0.31496062992125984" footer="0.31496062992125984"/>
  <pageSetup paperSize="8" scale="41" orientation="landscape" cellComments="asDisplayed" r:id="rId1"/>
  <headerFooter>
    <oddHeader xml:space="preserve">&amp;R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5" tint="0.79998168889431442"/>
  </sheetPr>
  <dimension ref="A1:H23"/>
  <sheetViews>
    <sheetView showGridLines="0" view="pageBreakPreview" zoomScale="90" zoomScaleNormal="100" zoomScaleSheetLayoutView="90" workbookViewId="0">
      <selection activeCell="F24" sqref="F24"/>
    </sheetView>
  </sheetViews>
  <sheetFormatPr defaultColWidth="9" defaultRowHeight="18" customHeight="1" x14ac:dyDescent="0.15"/>
  <cols>
    <col min="1" max="1" width="5" style="1" customWidth="1"/>
    <col min="2" max="2" width="15.625" style="1" customWidth="1"/>
    <col min="3" max="3" width="14.625" style="1" customWidth="1"/>
    <col min="4" max="4" width="22" style="1" customWidth="1"/>
    <col min="5" max="8" width="14.75" style="1" customWidth="1"/>
    <col min="9" max="16384" width="9" style="1"/>
  </cols>
  <sheetData>
    <row r="1" spans="1:8" ht="18" customHeight="1" thickBot="1" x14ac:dyDescent="0.2">
      <c r="A1" s="2" t="s">
        <v>72</v>
      </c>
      <c r="B1" s="3"/>
      <c r="C1" s="3"/>
      <c r="D1" s="3"/>
      <c r="E1" s="3"/>
      <c r="F1" s="3"/>
    </row>
    <row r="2" spans="1:8" ht="18" customHeight="1" thickBot="1" x14ac:dyDescent="0.2">
      <c r="A2" s="3"/>
      <c r="B2" s="3"/>
      <c r="C2" s="3"/>
      <c r="D2" s="45" t="s">
        <v>26</v>
      </c>
      <c r="E2" s="732" t="str">
        <f>IFERROR(【様式10】実績報告書!W3,"")</f>
        <v>給付のおうち保育園</v>
      </c>
      <c r="F2" s="733"/>
    </row>
    <row r="3" spans="1:8" ht="18" customHeight="1" x14ac:dyDescent="0.15">
      <c r="A3" s="3"/>
      <c r="B3" s="3"/>
      <c r="C3" s="3"/>
      <c r="D3" s="3"/>
      <c r="E3" s="3"/>
      <c r="F3" s="3"/>
    </row>
    <row r="4" spans="1:8" ht="18" customHeight="1" x14ac:dyDescent="0.15">
      <c r="A4" s="734" t="s">
        <v>35</v>
      </c>
      <c r="B4" s="734"/>
      <c r="C4" s="734"/>
      <c r="D4" s="734"/>
      <c r="E4" s="734"/>
      <c r="F4" s="734"/>
    </row>
    <row r="5" spans="1:8" ht="18" customHeight="1" thickBot="1" x14ac:dyDescent="0.2">
      <c r="A5" s="4"/>
      <c r="B5" s="4"/>
      <c r="C5" s="4"/>
      <c r="D5" s="4"/>
      <c r="E5" s="4"/>
      <c r="F5" s="4"/>
    </row>
    <row r="6" spans="1:8" ht="35.25" customHeight="1" x14ac:dyDescent="0.15">
      <c r="A6" s="726" t="s">
        <v>9</v>
      </c>
      <c r="B6" s="728" t="s">
        <v>7</v>
      </c>
      <c r="C6" s="728" t="s">
        <v>8</v>
      </c>
      <c r="D6" s="730" t="s">
        <v>57</v>
      </c>
      <c r="E6" s="723" t="s">
        <v>58</v>
      </c>
      <c r="F6" s="725"/>
      <c r="G6" s="723" t="s">
        <v>59</v>
      </c>
      <c r="H6" s="724"/>
    </row>
    <row r="7" spans="1:8" ht="35.25" customHeight="1" thickBot="1" x14ac:dyDescent="0.2">
      <c r="A7" s="727"/>
      <c r="B7" s="729"/>
      <c r="C7" s="729"/>
      <c r="D7" s="731"/>
      <c r="E7" s="302"/>
      <c r="F7" s="304" t="s">
        <v>1283</v>
      </c>
      <c r="G7" s="302"/>
      <c r="H7" s="303" t="s">
        <v>1283</v>
      </c>
    </row>
    <row r="8" spans="1:8" ht="18" customHeight="1" x14ac:dyDescent="0.15">
      <c r="A8" s="307">
        <v>1</v>
      </c>
      <c r="B8" s="308" t="s">
        <v>697</v>
      </c>
      <c r="C8" s="308" t="s">
        <v>698</v>
      </c>
      <c r="D8" s="308" t="str">
        <f>E2</f>
        <v>給付のおうち保育園</v>
      </c>
      <c r="E8" s="309">
        <v>20000</v>
      </c>
      <c r="F8" s="310">
        <v>0</v>
      </c>
      <c r="G8" s="309">
        <v>20000</v>
      </c>
      <c r="H8" s="311">
        <v>0</v>
      </c>
    </row>
    <row r="9" spans="1:8" ht="18" customHeight="1" x14ac:dyDescent="0.15">
      <c r="A9" s="177">
        <v>2</v>
      </c>
      <c r="B9" s="178" t="s">
        <v>697</v>
      </c>
      <c r="C9" s="178" t="s">
        <v>698</v>
      </c>
      <c r="D9" s="178" t="s">
        <v>1184</v>
      </c>
      <c r="E9" s="180">
        <v>0</v>
      </c>
      <c r="F9" s="305">
        <v>0</v>
      </c>
      <c r="G9" s="180">
        <v>0</v>
      </c>
      <c r="H9" s="181">
        <v>0</v>
      </c>
    </row>
    <row r="10" spans="1:8" ht="18" customHeight="1" x14ac:dyDescent="0.15">
      <c r="A10" s="177">
        <v>3</v>
      </c>
      <c r="B10" s="178" t="s">
        <v>697</v>
      </c>
      <c r="C10" s="178" t="s">
        <v>698</v>
      </c>
      <c r="D10" s="178" t="s">
        <v>1185</v>
      </c>
      <c r="E10" s="180">
        <v>0</v>
      </c>
      <c r="F10" s="305">
        <v>0</v>
      </c>
      <c r="G10" s="180">
        <v>0</v>
      </c>
      <c r="H10" s="181">
        <v>0</v>
      </c>
    </row>
    <row r="11" spans="1:8" ht="18" customHeight="1" x14ac:dyDescent="0.15">
      <c r="A11" s="177">
        <v>4</v>
      </c>
      <c r="B11" s="178" t="s">
        <v>697</v>
      </c>
      <c r="C11" s="178" t="s">
        <v>698</v>
      </c>
      <c r="D11" s="178" t="s">
        <v>1186</v>
      </c>
      <c r="E11" s="180">
        <v>0</v>
      </c>
      <c r="F11" s="305">
        <v>0</v>
      </c>
      <c r="G11" s="180">
        <v>0</v>
      </c>
      <c r="H11" s="181">
        <v>0</v>
      </c>
    </row>
    <row r="12" spans="1:8" ht="18" customHeight="1" x14ac:dyDescent="0.15">
      <c r="A12" s="177">
        <v>5</v>
      </c>
      <c r="B12" s="178"/>
      <c r="C12" s="178"/>
      <c r="D12" s="178"/>
      <c r="E12" s="180"/>
      <c r="F12" s="305"/>
      <c r="G12" s="180"/>
      <c r="H12" s="181"/>
    </row>
    <row r="13" spans="1:8" ht="18" customHeight="1" x14ac:dyDescent="0.15">
      <c r="A13" s="177">
        <v>6</v>
      </c>
      <c r="B13" s="178"/>
      <c r="C13" s="178"/>
      <c r="D13" s="178"/>
      <c r="E13" s="180"/>
      <c r="F13" s="305"/>
      <c r="G13" s="180"/>
      <c r="H13" s="181"/>
    </row>
    <row r="14" spans="1:8" ht="18" customHeight="1" x14ac:dyDescent="0.15">
      <c r="A14" s="177">
        <v>7</v>
      </c>
      <c r="B14" s="178"/>
      <c r="C14" s="178"/>
      <c r="D14" s="178"/>
      <c r="E14" s="180"/>
      <c r="F14" s="305"/>
      <c r="G14" s="180"/>
      <c r="H14" s="181"/>
    </row>
    <row r="15" spans="1:8" ht="18" customHeight="1" x14ac:dyDescent="0.15">
      <c r="A15" s="177">
        <v>8</v>
      </c>
      <c r="B15" s="178"/>
      <c r="C15" s="178"/>
      <c r="D15" s="178"/>
      <c r="E15" s="180"/>
      <c r="F15" s="305"/>
      <c r="G15" s="180"/>
      <c r="H15" s="181"/>
    </row>
    <row r="16" spans="1:8" ht="18" customHeight="1" x14ac:dyDescent="0.15">
      <c r="A16" s="177">
        <v>9</v>
      </c>
      <c r="B16" s="178"/>
      <c r="C16" s="178"/>
      <c r="D16" s="178"/>
      <c r="E16" s="180"/>
      <c r="F16" s="305"/>
      <c r="G16" s="180"/>
      <c r="H16" s="181"/>
    </row>
    <row r="17" spans="1:8" ht="18" customHeight="1" thickBot="1" x14ac:dyDescent="0.2">
      <c r="A17" s="179">
        <v>10</v>
      </c>
      <c r="B17" s="178"/>
      <c r="C17" s="178"/>
      <c r="D17" s="178"/>
      <c r="E17" s="180"/>
      <c r="F17" s="305"/>
      <c r="G17" s="180"/>
      <c r="H17" s="181"/>
    </row>
    <row r="18" spans="1:8" ht="18" customHeight="1" thickBot="1" x14ac:dyDescent="0.2">
      <c r="A18" s="735" t="s">
        <v>16</v>
      </c>
      <c r="B18" s="736"/>
      <c r="C18" s="736"/>
      <c r="D18" s="737"/>
      <c r="E18" s="182">
        <f>SUM(E8:E17)</f>
        <v>20000</v>
      </c>
      <c r="F18" s="306">
        <f>SUM(F8:F17)</f>
        <v>0</v>
      </c>
      <c r="G18" s="182">
        <f>SUM(G8:G17)</f>
        <v>20000</v>
      </c>
      <c r="H18" s="183">
        <f>SUM(H8:H17)</f>
        <v>0</v>
      </c>
    </row>
    <row r="19" spans="1:8" ht="18" customHeight="1" x14ac:dyDescent="0.15">
      <c r="A19" s="46" t="s">
        <v>17</v>
      </c>
      <c r="B19" s="738" t="s">
        <v>60</v>
      </c>
      <c r="C19" s="738"/>
      <c r="D19" s="738"/>
      <c r="E19" s="738"/>
      <c r="F19" s="738"/>
    </row>
    <row r="20" spans="1:8" ht="18" customHeight="1" x14ac:dyDescent="0.15">
      <c r="A20" s="47"/>
      <c r="B20" s="739"/>
      <c r="C20" s="739"/>
      <c r="D20" s="739"/>
      <c r="E20" s="739"/>
      <c r="F20" s="739"/>
    </row>
    <row r="21" spans="1:8" ht="18" customHeight="1" thickBot="1" x14ac:dyDescent="0.2"/>
    <row r="22" spans="1:8" ht="18" customHeight="1" x14ac:dyDescent="0.15">
      <c r="F22" s="740" t="str">
        <f>IF(AND(E18=G18,F18=H18),"OK","要確認")</f>
        <v>OK</v>
      </c>
      <c r="G22" s="44"/>
      <c r="H22" s="44"/>
    </row>
    <row r="23" spans="1:8" ht="18" customHeight="1" thickBot="1" x14ac:dyDescent="0.2">
      <c r="F23" s="741"/>
      <c r="G23" s="44"/>
      <c r="H23" s="44"/>
    </row>
  </sheetData>
  <sheetProtection password="C016" sheet="1" selectLockedCells="1" selectUnlockedCells="1"/>
  <mergeCells count="11">
    <mergeCell ref="E2:F2"/>
    <mergeCell ref="A4:F4"/>
    <mergeCell ref="A18:D18"/>
    <mergeCell ref="B19:F20"/>
    <mergeCell ref="F22:F23"/>
    <mergeCell ref="G6:H6"/>
    <mergeCell ref="E6:F6"/>
    <mergeCell ref="A6:A7"/>
    <mergeCell ref="B6:B7"/>
    <mergeCell ref="C6:C7"/>
    <mergeCell ref="D6:D7"/>
  </mergeCells>
  <phoneticPr fontId="8"/>
  <conditionalFormatting sqref="E12:E17 G12:G17">
    <cfRule type="containsBlanks" dxfId="9" priority="10">
      <formula>LEN(TRIM(E12))=0</formula>
    </cfRule>
  </conditionalFormatting>
  <conditionalFormatting sqref="F12:F17 H12:H17">
    <cfRule type="containsBlanks" dxfId="8" priority="9">
      <formula>LEN(TRIM(F12))=0</formula>
    </cfRule>
  </conditionalFormatting>
  <conditionalFormatting sqref="B12:B17">
    <cfRule type="containsBlanks" dxfId="7" priority="8">
      <formula>LEN(TRIM(B12))=0</formula>
    </cfRule>
  </conditionalFormatting>
  <conditionalFormatting sqref="C12:C17">
    <cfRule type="containsBlanks" dxfId="6" priority="7">
      <formula>LEN(TRIM(C12))=0</formula>
    </cfRule>
  </conditionalFormatting>
  <conditionalFormatting sqref="D12:D17">
    <cfRule type="containsBlanks" dxfId="5" priority="6">
      <formula>LEN(TRIM(D12))=0</formula>
    </cfRule>
  </conditionalFormatting>
  <conditionalFormatting sqref="B9:B11">
    <cfRule type="containsBlanks" dxfId="4" priority="5">
      <formula>LEN(TRIM(B9))=0</formula>
    </cfRule>
  </conditionalFormatting>
  <conditionalFormatting sqref="C9:C11">
    <cfRule type="containsBlanks" dxfId="3" priority="4">
      <formula>LEN(TRIM(C9))=0</formula>
    </cfRule>
  </conditionalFormatting>
  <conditionalFormatting sqref="D9:D11">
    <cfRule type="containsBlanks" dxfId="2" priority="3">
      <formula>LEN(TRIM(D9))=0</formula>
    </cfRule>
  </conditionalFormatting>
  <conditionalFormatting sqref="E8:E11 G8:G11">
    <cfRule type="containsBlanks" dxfId="1" priority="2">
      <formula>LEN(TRIM(E8))=0</formula>
    </cfRule>
  </conditionalFormatting>
  <conditionalFormatting sqref="F8:F11 H8:H11">
    <cfRule type="containsBlanks" dxfId="0" priority="1">
      <formula>LEN(TRIM(F8))=0</formula>
    </cfRule>
  </conditionalFormatting>
  <printOptions horizontalCentered="1"/>
  <pageMargins left="0.55118110236220474" right="0.55118110236220474" top="0.70866141732283472" bottom="0.98425196850393704" header="0.51181102362204722" footer="0.51181102362204722"/>
  <pageSetup paperSize="9" scale="79" orientation="portrait" cellComments="asDisplayed" horizontalDpi="300" verticalDpi="300" r:id="rId1"/>
  <headerFooter alignWithMargins="0"/>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B0F0"/>
  </sheetPr>
  <dimension ref="A1:N25"/>
  <sheetViews>
    <sheetView view="pageBreakPreview" zoomScale="85" zoomScaleNormal="100" zoomScaleSheetLayoutView="85" workbookViewId="0">
      <selection activeCell="I15" sqref="I15:L15"/>
    </sheetView>
  </sheetViews>
  <sheetFormatPr defaultRowHeight="18.75" x14ac:dyDescent="0.4"/>
  <cols>
    <col min="1" max="11" width="5.625" style="314" customWidth="1"/>
    <col min="12" max="12" width="15.25" style="314" customWidth="1"/>
    <col min="13" max="14" width="5.625" style="314" customWidth="1"/>
    <col min="15" max="16384" width="9" style="322"/>
  </cols>
  <sheetData>
    <row r="1" spans="1:14" s="314" customFormat="1" x14ac:dyDescent="0.4"/>
    <row r="2" spans="1:14" s="314" customFormat="1" ht="25.5" customHeight="1" x14ac:dyDescent="0.4"/>
    <row r="3" spans="1:14" s="314" customFormat="1" ht="27" customHeight="1" x14ac:dyDescent="0.4">
      <c r="A3" s="315" t="s">
        <v>1290</v>
      </c>
      <c r="B3" s="315"/>
      <c r="C3" s="315"/>
      <c r="D3" s="315"/>
      <c r="E3" s="315"/>
      <c r="F3" s="315"/>
      <c r="G3" s="315"/>
      <c r="H3" s="315"/>
      <c r="I3" s="315"/>
      <c r="J3" s="315"/>
      <c r="K3" s="315"/>
      <c r="L3" s="315"/>
      <c r="M3" s="315"/>
      <c r="N3" s="315"/>
    </row>
    <row r="4" spans="1:14" s="314" customFormat="1" ht="27" customHeight="1" x14ac:dyDescent="0.5">
      <c r="A4" s="742" t="s">
        <v>1291</v>
      </c>
      <c r="B4" s="742"/>
      <c r="C4" s="742"/>
      <c r="D4" s="742"/>
      <c r="E4" s="742"/>
      <c r="F4" s="742"/>
      <c r="G4" s="742"/>
      <c r="H4" s="742"/>
      <c r="I4" s="742"/>
      <c r="J4" s="742"/>
      <c r="K4" s="742"/>
      <c r="L4" s="742"/>
      <c r="M4" s="742"/>
      <c r="N4" s="742"/>
    </row>
    <row r="5" spans="1:14" s="314" customFormat="1" ht="27" customHeight="1" x14ac:dyDescent="0.4">
      <c r="A5" s="315"/>
      <c r="B5" s="315"/>
      <c r="C5" s="315"/>
      <c r="D5" s="315"/>
      <c r="E5" s="315"/>
      <c r="F5" s="315"/>
      <c r="G5" s="315"/>
      <c r="H5" s="315"/>
      <c r="I5" s="315"/>
      <c r="J5" s="315"/>
      <c r="K5" s="315"/>
      <c r="L5" s="315"/>
      <c r="M5" s="315"/>
      <c r="N5" s="315"/>
    </row>
    <row r="6" spans="1:14" s="314" customFormat="1" ht="27" customHeight="1" x14ac:dyDescent="0.4">
      <c r="A6" s="315"/>
      <c r="B6" s="315"/>
      <c r="C6" s="743" t="s">
        <v>1292</v>
      </c>
      <c r="D6" s="743"/>
      <c r="E6" s="743"/>
      <c r="F6" s="743"/>
      <c r="G6" s="743"/>
      <c r="H6" s="743"/>
      <c r="I6" s="743"/>
      <c r="J6" s="743"/>
      <c r="K6" s="743"/>
      <c r="L6" s="743"/>
      <c r="M6" s="315"/>
      <c r="N6" s="315"/>
    </row>
    <row r="7" spans="1:14" s="314" customFormat="1" ht="27" customHeight="1" x14ac:dyDescent="0.4">
      <c r="A7" s="315"/>
      <c r="B7" s="316"/>
      <c r="C7" s="743"/>
      <c r="D7" s="743"/>
      <c r="E7" s="743"/>
      <c r="F7" s="743"/>
      <c r="G7" s="743"/>
      <c r="H7" s="743"/>
      <c r="I7" s="743"/>
      <c r="J7" s="743"/>
      <c r="K7" s="743"/>
      <c r="L7" s="743"/>
      <c r="M7" s="315"/>
      <c r="N7" s="315"/>
    </row>
    <row r="8" spans="1:14" s="314" customFormat="1" ht="27" customHeight="1" x14ac:dyDescent="0.4">
      <c r="A8" s="315"/>
      <c r="B8" s="315"/>
      <c r="C8" s="743"/>
      <c r="D8" s="743"/>
      <c r="E8" s="743"/>
      <c r="F8" s="743"/>
      <c r="G8" s="743"/>
      <c r="H8" s="743"/>
      <c r="I8" s="743"/>
      <c r="J8" s="743"/>
      <c r="K8" s="743"/>
      <c r="L8" s="743"/>
      <c r="M8" s="315"/>
      <c r="N8" s="315"/>
    </row>
    <row r="9" spans="1:14" s="314" customFormat="1" ht="27" customHeight="1" x14ac:dyDescent="0.4">
      <c r="A9" s="315"/>
      <c r="B9" s="315"/>
      <c r="C9" s="315"/>
      <c r="D9" s="315"/>
      <c r="E9" s="315"/>
      <c r="F9" s="315"/>
      <c r="G9" s="315"/>
      <c r="H9" s="315"/>
      <c r="I9" s="315"/>
      <c r="J9" s="315"/>
      <c r="K9" s="315"/>
      <c r="L9" s="315"/>
      <c r="M9" s="315"/>
      <c r="N9" s="315"/>
    </row>
    <row r="10" spans="1:14" s="314" customFormat="1" ht="27" customHeight="1" x14ac:dyDescent="0.4">
      <c r="A10" s="315"/>
      <c r="C10" s="317" t="s">
        <v>1293</v>
      </c>
      <c r="D10" s="744" t="str">
        <f>【様式10】実績報告書!W3</f>
        <v>給付のおうち保育園</v>
      </c>
      <c r="E10" s="744"/>
      <c r="F10" s="744"/>
      <c r="G10" s="744"/>
      <c r="H10" s="745" t="s">
        <v>1294</v>
      </c>
      <c r="I10" s="745"/>
      <c r="J10" s="745"/>
      <c r="K10" s="745"/>
      <c r="L10" s="745"/>
      <c r="M10" s="315"/>
      <c r="N10" s="315"/>
    </row>
    <row r="11" spans="1:14" s="314" customFormat="1" ht="27" customHeight="1" x14ac:dyDescent="0.4">
      <c r="A11" s="315"/>
      <c r="G11" s="318" t="s">
        <v>1295</v>
      </c>
      <c r="H11" s="746" t="s">
        <v>1093</v>
      </c>
      <c r="I11" s="747"/>
      <c r="J11" s="746" t="s">
        <v>1306</v>
      </c>
      <c r="K11" s="747"/>
      <c r="L11" s="319" t="s">
        <v>1296</v>
      </c>
      <c r="M11" s="320"/>
      <c r="N11" s="320"/>
    </row>
    <row r="12" spans="1:14" s="314" customFormat="1" ht="27" customHeight="1" x14ac:dyDescent="0.4">
      <c r="A12" s="315"/>
      <c r="B12" s="315"/>
      <c r="C12" s="315"/>
      <c r="D12" s="315"/>
      <c r="E12" s="315"/>
      <c r="F12" s="315"/>
      <c r="G12" s="315"/>
      <c r="H12" s="315"/>
      <c r="I12" s="315"/>
      <c r="J12" s="315"/>
      <c r="K12" s="315"/>
      <c r="L12" s="315"/>
      <c r="M12" s="315"/>
      <c r="N12" s="315"/>
    </row>
    <row r="13" spans="1:14" s="314" customFormat="1" ht="27" customHeight="1" x14ac:dyDescent="0.4">
      <c r="A13" s="315"/>
      <c r="B13" s="315"/>
      <c r="C13" s="757">
        <v>45382</v>
      </c>
      <c r="D13" s="758"/>
      <c r="E13" s="758"/>
      <c r="F13" s="758"/>
      <c r="G13" s="758"/>
      <c r="H13" s="315"/>
      <c r="I13" s="759"/>
      <c r="J13" s="759"/>
      <c r="K13" s="759"/>
      <c r="L13" s="759"/>
      <c r="M13" s="315"/>
      <c r="N13" s="315"/>
    </row>
    <row r="14" spans="1:14" s="314" customFormat="1" ht="55.5" customHeight="1" x14ac:dyDescent="0.4">
      <c r="A14" s="315"/>
      <c r="B14" s="315"/>
      <c r="C14" s="315"/>
      <c r="D14" s="315"/>
      <c r="E14" s="315"/>
      <c r="F14" s="315"/>
      <c r="G14" s="758" t="s">
        <v>1297</v>
      </c>
      <c r="H14" s="758"/>
      <c r="I14" s="760" t="str">
        <f>D10</f>
        <v>給付のおうち保育園</v>
      </c>
      <c r="J14" s="760"/>
      <c r="K14" s="760"/>
      <c r="L14" s="760"/>
      <c r="M14" s="315"/>
      <c r="N14" s="315"/>
    </row>
    <row r="15" spans="1:14" s="314" customFormat="1" ht="27" customHeight="1" x14ac:dyDescent="0.4">
      <c r="A15" s="315"/>
      <c r="B15" s="315"/>
      <c r="C15" s="315"/>
      <c r="D15" s="315"/>
      <c r="E15" s="315"/>
      <c r="F15" s="315"/>
      <c r="G15" s="758" t="s">
        <v>1298</v>
      </c>
      <c r="H15" s="758"/>
      <c r="I15" s="761" t="str">
        <f>'処遇Ⅲ_賃金改善額確認書の差込用データ（提出不要）'!B2</f>
        <v>□川　◇朗</v>
      </c>
      <c r="J15" s="761"/>
      <c r="K15" s="761"/>
      <c r="L15" s="761"/>
      <c r="M15" s="321" t="s">
        <v>1299</v>
      </c>
      <c r="N15" s="315"/>
    </row>
    <row r="16" spans="1:14" s="314" customFormat="1" ht="27" customHeight="1" x14ac:dyDescent="0.4"/>
    <row r="17" spans="3:12" s="314" customFormat="1" x14ac:dyDescent="0.4"/>
    <row r="18" spans="3:12" s="314" customFormat="1" x14ac:dyDescent="0.4"/>
    <row r="19" spans="3:12" s="314" customFormat="1" x14ac:dyDescent="0.4">
      <c r="C19" s="748"/>
      <c r="D19" s="749"/>
      <c r="E19" s="749"/>
      <c r="F19" s="749"/>
      <c r="G19" s="749"/>
      <c r="H19" s="749"/>
      <c r="I19" s="749"/>
      <c r="J19" s="749"/>
      <c r="K19" s="749"/>
      <c r="L19" s="750"/>
    </row>
    <row r="20" spans="3:12" s="314" customFormat="1" x14ac:dyDescent="0.4">
      <c r="C20" s="751"/>
      <c r="D20" s="752"/>
      <c r="E20" s="752"/>
      <c r="F20" s="752"/>
      <c r="G20" s="752"/>
      <c r="H20" s="752"/>
      <c r="I20" s="752"/>
      <c r="J20" s="752"/>
      <c r="K20" s="752"/>
      <c r="L20" s="753"/>
    </row>
    <row r="21" spans="3:12" s="314" customFormat="1" x14ac:dyDescent="0.4">
      <c r="C21" s="751"/>
      <c r="D21" s="752"/>
      <c r="E21" s="752"/>
      <c r="F21" s="752"/>
      <c r="G21" s="752"/>
      <c r="H21" s="752"/>
      <c r="I21" s="752"/>
      <c r="J21" s="752"/>
      <c r="K21" s="752"/>
      <c r="L21" s="753"/>
    </row>
    <row r="22" spans="3:12" s="314" customFormat="1" x14ac:dyDescent="0.4">
      <c r="C22" s="751"/>
      <c r="D22" s="752"/>
      <c r="E22" s="752"/>
      <c r="F22" s="752"/>
      <c r="G22" s="752"/>
      <c r="H22" s="752"/>
      <c r="I22" s="752"/>
      <c r="J22" s="752"/>
      <c r="K22" s="752"/>
      <c r="L22" s="753"/>
    </row>
    <row r="23" spans="3:12" s="314" customFormat="1" x14ac:dyDescent="0.4">
      <c r="C23" s="751"/>
      <c r="D23" s="752"/>
      <c r="E23" s="752"/>
      <c r="F23" s="752"/>
      <c r="G23" s="752"/>
      <c r="H23" s="752"/>
      <c r="I23" s="752"/>
      <c r="J23" s="752"/>
      <c r="K23" s="752"/>
      <c r="L23" s="753"/>
    </row>
    <row r="24" spans="3:12" s="314" customFormat="1" x14ac:dyDescent="0.4">
      <c r="C24" s="754"/>
      <c r="D24" s="755"/>
      <c r="E24" s="755"/>
      <c r="F24" s="755"/>
      <c r="G24" s="755"/>
      <c r="H24" s="755"/>
      <c r="I24" s="755"/>
      <c r="J24" s="755"/>
      <c r="K24" s="755"/>
      <c r="L24" s="756"/>
    </row>
    <row r="25" spans="3:12" s="314" customFormat="1" x14ac:dyDescent="0.4"/>
  </sheetData>
  <sheetProtection password="C016" sheet="1" objects="1" scenarios="1"/>
  <mergeCells count="13">
    <mergeCell ref="C19:L24"/>
    <mergeCell ref="C13:G13"/>
    <mergeCell ref="I13:L13"/>
    <mergeCell ref="G14:H14"/>
    <mergeCell ref="I14:L14"/>
    <mergeCell ref="G15:H15"/>
    <mergeCell ref="I15:L15"/>
    <mergeCell ref="A4:N4"/>
    <mergeCell ref="C6:L8"/>
    <mergeCell ref="D10:G10"/>
    <mergeCell ref="H10:L10"/>
    <mergeCell ref="H11:I11"/>
    <mergeCell ref="J11:K11"/>
  </mergeCells>
  <phoneticPr fontId="8"/>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1"/>
  <sheetViews>
    <sheetView view="pageBreakPreview" zoomScale="80" zoomScaleNormal="100" zoomScaleSheetLayoutView="80" workbookViewId="0">
      <selection activeCell="B2" sqref="B2"/>
    </sheetView>
  </sheetViews>
  <sheetFormatPr defaultRowHeight="18.75" x14ac:dyDescent="0.4"/>
  <cols>
    <col min="1" max="1" width="9" style="327"/>
    <col min="2" max="2" width="17.125" style="327" customWidth="1"/>
    <col min="3" max="3" width="23.375" style="327" customWidth="1"/>
    <col min="4" max="5" width="12.875" style="331" customWidth="1"/>
    <col min="6" max="16384" width="9" style="327"/>
  </cols>
  <sheetData>
    <row r="1" spans="1:10" ht="25.5" x14ac:dyDescent="0.4">
      <c r="A1" s="323" t="s">
        <v>1300</v>
      </c>
      <c r="B1" s="323" t="s">
        <v>1301</v>
      </c>
      <c r="C1" s="323" t="s">
        <v>701</v>
      </c>
      <c r="D1" s="324" t="s">
        <v>1302</v>
      </c>
      <c r="E1" s="324" t="s">
        <v>1303</v>
      </c>
      <c r="F1" s="325" t="s">
        <v>1304</v>
      </c>
      <c r="G1" s="326"/>
      <c r="H1" s="326"/>
      <c r="I1" s="326" t="s">
        <v>1305</v>
      </c>
      <c r="J1" s="323"/>
    </row>
    <row r="2" spans="1:10" x14ac:dyDescent="0.4">
      <c r="A2" s="327">
        <v>1</v>
      </c>
      <c r="B2" s="328" t="str">
        <f>VLOOKUP($A2,'【様式10別添１】賃金改善明細書（職員別）'!$A:$AB,2,FALSE)</f>
        <v>□川　◇朗</v>
      </c>
      <c r="C2" s="328" t="str">
        <f>【様式10】実績報告書!$W$3</f>
        <v>給付のおうち保育園</v>
      </c>
      <c r="D2" s="329"/>
      <c r="E2" s="330"/>
    </row>
    <row r="3" spans="1:10" x14ac:dyDescent="0.4">
      <c r="A3" s="327">
        <v>2</v>
      </c>
      <c r="B3" s="328" t="str">
        <f>VLOOKUP($A3,'【様式10別添１】賃金改善明細書（職員別）'!$A:$AB,2,FALSE)</f>
        <v>○山　△子</v>
      </c>
      <c r="C3" s="328" t="str">
        <f>【様式10】実績報告書!$W$3</f>
        <v>給付のおうち保育園</v>
      </c>
      <c r="D3" s="329"/>
      <c r="E3" s="330"/>
    </row>
    <row r="4" spans="1:10" x14ac:dyDescent="0.4">
      <c r="A4" s="327">
        <v>3</v>
      </c>
      <c r="B4" s="328" t="str">
        <f>VLOOKUP($A4,'【様式10別添１】賃金改善明細書（職員別）'!$A:$AB,2,FALSE)</f>
        <v>◇藤　○美</v>
      </c>
      <c r="C4" s="328" t="str">
        <f>【様式10】実績報告書!$W$3</f>
        <v>給付のおうち保育園</v>
      </c>
      <c r="D4" s="329"/>
      <c r="E4" s="330"/>
    </row>
    <row r="5" spans="1:10" x14ac:dyDescent="0.4">
      <c r="A5" s="327">
        <v>4</v>
      </c>
      <c r="B5" s="328" t="str">
        <f>VLOOKUP($A5,'【様式10別添１】賃金改善明細書（職員別）'!$A:$AB,2,FALSE)</f>
        <v>△池　□江</v>
      </c>
      <c r="C5" s="328" t="str">
        <f>【様式10】実績報告書!$W$3</f>
        <v>給付のおうち保育園</v>
      </c>
      <c r="D5" s="329"/>
      <c r="E5" s="330"/>
    </row>
    <row r="6" spans="1:10" x14ac:dyDescent="0.4">
      <c r="A6" s="327">
        <v>5</v>
      </c>
      <c r="B6" s="328" t="str">
        <f>VLOOKUP($A6,'【様式10別添１】賃金改善明細書（職員別）'!$A:$AB,2,FALSE)</f>
        <v>◎辺　◇平</v>
      </c>
      <c r="C6" s="328" t="str">
        <f>【様式10】実績報告書!$W$3</f>
        <v>給付のおうち保育園</v>
      </c>
      <c r="D6" s="329"/>
      <c r="E6" s="330"/>
    </row>
    <row r="7" spans="1:10" x14ac:dyDescent="0.4">
      <c r="A7" s="327">
        <v>6</v>
      </c>
      <c r="B7" s="328" t="str">
        <f>VLOOKUP($A7,'【様式10別添１】賃金改善明細書（職員別）'!$A:$AB,2,FALSE)</f>
        <v>□野　〇代</v>
      </c>
      <c r="C7" s="328" t="str">
        <f>【様式10】実績報告書!$W$3</f>
        <v>給付のおうち保育園</v>
      </c>
      <c r="D7" s="329"/>
      <c r="E7" s="330"/>
    </row>
    <row r="8" spans="1:10" x14ac:dyDescent="0.4">
      <c r="A8" s="327">
        <v>7</v>
      </c>
      <c r="B8" s="328" t="str">
        <f>VLOOKUP($A8,'【様式10別添１】賃金改善明細書（職員別）'!$A:$AB,2,FALSE)</f>
        <v>△水　◇恵</v>
      </c>
      <c r="C8" s="328" t="str">
        <f>【様式10】実績報告書!$W$3</f>
        <v>給付のおうち保育園</v>
      </c>
      <c r="D8" s="329"/>
      <c r="E8" s="330"/>
    </row>
    <row r="9" spans="1:10" x14ac:dyDescent="0.4">
      <c r="A9" s="327">
        <v>8</v>
      </c>
      <c r="B9" s="328" t="str">
        <f>VLOOKUP($A9,'【様式10別添１】賃金改善明細書（職員別）'!$A:$AB,2,FALSE)</f>
        <v>◎田　▽輔</v>
      </c>
      <c r="C9" s="328" t="str">
        <f>【様式10】実績報告書!$W$3</f>
        <v>給付のおうち保育園</v>
      </c>
      <c r="D9" s="329"/>
      <c r="E9" s="330"/>
    </row>
    <row r="10" spans="1:10" x14ac:dyDescent="0.4">
      <c r="A10" s="327">
        <v>9</v>
      </c>
      <c r="B10" s="328" t="str">
        <f>VLOOKUP($A10,'【様式10別添１】賃金改善明細書（職員別）'!$A:$AB,2,FALSE)</f>
        <v>○根　□子</v>
      </c>
      <c r="C10" s="328" t="str">
        <f>【様式10】実績報告書!$W$3</f>
        <v>給付のおうち保育園</v>
      </c>
      <c r="D10" s="329"/>
      <c r="E10" s="330"/>
    </row>
    <row r="11" spans="1:10" x14ac:dyDescent="0.4">
      <c r="A11" s="327">
        <v>10</v>
      </c>
      <c r="B11" s="328" t="str">
        <f>VLOOKUP($A11,'【様式10別添１】賃金改善明細書（職員別）'!$A:$AB,2,FALSE)</f>
        <v>☆谷　○枝</v>
      </c>
      <c r="C11" s="328" t="str">
        <f>【様式10】実績報告書!$W$3</f>
        <v>給付のおうち保育園</v>
      </c>
      <c r="D11" s="329"/>
      <c r="E11" s="330"/>
    </row>
    <row r="12" spans="1:10" x14ac:dyDescent="0.4">
      <c r="A12" s="327">
        <v>11</v>
      </c>
      <c r="B12" s="328" t="str">
        <f>VLOOKUP($A12,'【様式10別添１】賃金改善明細書（職員別）'!$A:$AB,2,FALSE)</f>
        <v>□坂　◎香</v>
      </c>
      <c r="C12" s="328" t="str">
        <f>【様式10】実績報告書!$W$3</f>
        <v>給付のおうち保育園</v>
      </c>
      <c r="D12" s="329"/>
      <c r="E12" s="330"/>
    </row>
    <row r="13" spans="1:10" x14ac:dyDescent="0.4">
      <c r="A13" s="327">
        <v>12</v>
      </c>
      <c r="B13" s="328" t="str">
        <f>VLOOKUP($A13,'【様式10別添１】賃金改善明細書（職員別）'!$A:$AB,2,FALSE)</f>
        <v>◇浦　□介</v>
      </c>
      <c r="C13" s="328" t="str">
        <f>【様式10】実績報告書!$W$3</f>
        <v>給付のおうち保育園</v>
      </c>
      <c r="D13" s="329"/>
      <c r="E13" s="330"/>
    </row>
    <row r="14" spans="1:10" x14ac:dyDescent="0.4">
      <c r="A14" s="327">
        <v>13</v>
      </c>
      <c r="B14" s="328" t="str">
        <f>VLOOKUP($A14,'【様式10別添１】賃金改善明細書（職員別）'!$A:$AB,2,FALSE)</f>
        <v>〇原　☆彩</v>
      </c>
      <c r="C14" s="328" t="str">
        <f>【様式10】実績報告書!$W$3</f>
        <v>給付のおうち保育園</v>
      </c>
      <c r="D14" s="329"/>
      <c r="E14" s="330"/>
    </row>
    <row r="15" spans="1:10" x14ac:dyDescent="0.4">
      <c r="A15" s="327">
        <v>14</v>
      </c>
      <c r="B15" s="328" t="str">
        <f>VLOOKUP($A15,'【様式10別添１】賃金改善明細書（職員別）'!$A:$AB,2,FALSE)</f>
        <v>△葉　□也</v>
      </c>
      <c r="C15" s="328" t="str">
        <f>【様式10】実績報告書!$W$3</f>
        <v>給付のおうち保育園</v>
      </c>
      <c r="D15" s="329"/>
      <c r="E15" s="330"/>
    </row>
    <row r="16" spans="1:10" x14ac:dyDescent="0.4">
      <c r="A16" s="327">
        <v>15</v>
      </c>
      <c r="B16" s="328" t="str">
        <f>VLOOKUP($A16,'【様式10別添１】賃金改善明細書（職員別）'!$A:$AB,2,FALSE)</f>
        <v>◎木　◇久</v>
      </c>
      <c r="C16" s="328" t="str">
        <f>【様式10】実績報告書!$W$3</f>
        <v>給付のおうち保育園</v>
      </c>
      <c r="D16" s="329"/>
      <c r="E16" s="330"/>
    </row>
    <row r="17" spans="1:5" x14ac:dyDescent="0.4">
      <c r="A17" s="327">
        <v>16</v>
      </c>
      <c r="B17" s="328" t="str">
        <f>VLOOKUP($A17,'【様式10別添１】賃金改善明細書（職員別）'!$A:$AB,2,FALSE)</f>
        <v>□井　▽夫</v>
      </c>
      <c r="C17" s="328" t="str">
        <f>【様式10】実績報告書!$W$3</f>
        <v>給付のおうち保育園</v>
      </c>
      <c r="D17" s="329"/>
      <c r="E17" s="330"/>
    </row>
    <row r="18" spans="1:5" x14ac:dyDescent="0.4">
      <c r="A18" s="327">
        <v>17</v>
      </c>
      <c r="B18" s="328" t="str">
        <f>VLOOKUP($A18,'【様式10別添１】賃金改善明細書（職員別）'!$A:$AB,2,FALSE)</f>
        <v>〇嶋　◇穂</v>
      </c>
      <c r="C18" s="328" t="str">
        <f>【様式10】実績報告書!$W$3</f>
        <v>給付のおうち保育園</v>
      </c>
      <c r="D18" s="329"/>
      <c r="E18" s="330"/>
    </row>
    <row r="19" spans="1:5" x14ac:dyDescent="0.4">
      <c r="A19" s="327">
        <v>18</v>
      </c>
      <c r="B19" s="328" t="str">
        <f>VLOOKUP($A19,'【様式10別添１】賃金改善明細書（職員別）'!$A:$AB,2,FALSE)</f>
        <v>☆沢　□咲</v>
      </c>
      <c r="C19" s="328" t="str">
        <f>【様式10】実績報告書!$W$3</f>
        <v>給付のおうち保育園</v>
      </c>
      <c r="D19" s="329"/>
      <c r="E19" s="330"/>
    </row>
    <row r="20" spans="1:5" x14ac:dyDescent="0.4">
      <c r="A20" s="327">
        <v>19</v>
      </c>
      <c r="B20" s="328" t="str">
        <f>VLOOKUP($A20,'【様式10別添１】賃金改善明細書（職員別）'!$A:$AB,2,FALSE)</f>
        <v>◇村　〇佳</v>
      </c>
      <c r="C20" s="328" t="str">
        <f>【様式10】実績報告書!$W$3</f>
        <v>給付のおうち保育園</v>
      </c>
      <c r="D20" s="329"/>
      <c r="E20" s="330"/>
    </row>
    <row r="21" spans="1:5" x14ac:dyDescent="0.4">
      <c r="A21" s="327">
        <v>20</v>
      </c>
      <c r="B21" s="328" t="str">
        <f>VLOOKUP($A21,'【様式10別添１】賃金改善明細書（職員別）'!$A:$AB,2,FALSE)</f>
        <v>△沼　□輝</v>
      </c>
      <c r="C21" s="328" t="str">
        <f>【様式10】実績報告書!$W$3</f>
        <v>給付のおうち保育園</v>
      </c>
      <c r="D21" s="329"/>
      <c r="E21" s="330"/>
    </row>
    <row r="22" spans="1:5" x14ac:dyDescent="0.4">
      <c r="A22" s="327">
        <v>21</v>
      </c>
      <c r="B22" s="328" t="str">
        <f>VLOOKUP($A22,'【様式10別添１】賃金改善明細書（職員別）'!$A:$AB,2,FALSE)</f>
        <v>□松　◇子</v>
      </c>
      <c r="C22" s="328" t="str">
        <f>【様式10】実績報告書!$W$3</f>
        <v>給付のおうち保育園</v>
      </c>
      <c r="D22" s="329"/>
      <c r="E22" s="330"/>
    </row>
    <row r="23" spans="1:5" x14ac:dyDescent="0.4">
      <c r="A23" s="327">
        <v>22</v>
      </c>
      <c r="B23" s="328" t="str">
        <f>VLOOKUP($A23,'【様式10別添１】賃金改善明細書（職員別）'!$A:$AB,2,FALSE)</f>
        <v>○橋　△未</v>
      </c>
      <c r="C23" s="328" t="str">
        <f>【様式10】実績報告書!$W$3</f>
        <v>給付のおうち保育園</v>
      </c>
      <c r="D23" s="329"/>
      <c r="E23" s="330"/>
    </row>
    <row r="24" spans="1:5" x14ac:dyDescent="0.4">
      <c r="A24" s="327">
        <v>23</v>
      </c>
      <c r="B24" s="328" t="str">
        <f>VLOOKUP($A24,'【様式10別添１】賃金改善明細書（職員別）'!$A:$AB,2,FALSE)</f>
        <v>◇崎　○絵</v>
      </c>
      <c r="C24" s="328" t="str">
        <f>【様式10】実績報告書!$W$3</f>
        <v>給付のおうち保育園</v>
      </c>
      <c r="D24" s="329"/>
      <c r="E24" s="330"/>
    </row>
    <row r="25" spans="1:5" x14ac:dyDescent="0.4">
      <c r="A25" s="327">
        <v>24</v>
      </c>
      <c r="B25" s="328" t="str">
        <f>VLOOKUP($A25,'【様式10別添１】賃金改善明細書（職員別）'!$A:$AB,2,FALSE)</f>
        <v>△海　□江</v>
      </c>
      <c r="C25" s="328" t="str">
        <f>【様式10】実績報告書!$W$3</f>
        <v>給付のおうち保育園</v>
      </c>
      <c r="D25" s="329"/>
      <c r="E25" s="330"/>
    </row>
    <row r="26" spans="1:5" x14ac:dyDescent="0.4">
      <c r="A26" s="327">
        <v>25</v>
      </c>
      <c r="B26" s="328" t="str">
        <f>VLOOKUP($A26,'【様式10別添１】賃金改善明細書（職員別）'!$A:$AB,2,FALSE)</f>
        <v>◎森　◇世</v>
      </c>
      <c r="C26" s="328" t="str">
        <f>【様式10】実績報告書!$W$3</f>
        <v>給付のおうち保育園</v>
      </c>
      <c r="D26" s="329"/>
      <c r="E26" s="330"/>
    </row>
    <row r="27" spans="1:5" x14ac:dyDescent="0.4">
      <c r="A27" s="327">
        <v>26</v>
      </c>
      <c r="B27" s="328" t="str">
        <f>VLOOKUP($A27,'【様式10別添１】賃金改善明細書（職員別）'!$A:$AB,2,FALSE)</f>
        <v>□江　〇雄</v>
      </c>
      <c r="C27" s="328" t="str">
        <f>【様式10】実績報告書!$W$3</f>
        <v>給付のおうち保育園</v>
      </c>
      <c r="D27" s="329"/>
      <c r="E27" s="330"/>
    </row>
    <row r="28" spans="1:5" x14ac:dyDescent="0.4">
      <c r="A28" s="327">
        <v>27</v>
      </c>
      <c r="B28" s="328">
        <f>VLOOKUP($A28,'【様式10別添１】賃金改善明細書（職員別）'!$A:$AB,2,FALSE)</f>
        <v>0</v>
      </c>
      <c r="C28" s="328" t="str">
        <f>【様式10】実績報告書!$W$3</f>
        <v>給付のおうち保育園</v>
      </c>
      <c r="D28" s="329"/>
      <c r="E28" s="330"/>
    </row>
    <row r="29" spans="1:5" x14ac:dyDescent="0.4">
      <c r="A29" s="327">
        <v>28</v>
      </c>
      <c r="B29" s="328">
        <f>VLOOKUP($A29,'【様式10別添１】賃金改善明細書（職員別）'!$A:$AB,2,FALSE)</f>
        <v>0</v>
      </c>
      <c r="C29" s="328" t="str">
        <f>【様式10】実績報告書!$W$3</f>
        <v>給付のおうち保育園</v>
      </c>
      <c r="D29" s="329"/>
      <c r="E29" s="330"/>
    </row>
    <row r="30" spans="1:5" x14ac:dyDescent="0.4">
      <c r="A30" s="327">
        <v>29</v>
      </c>
      <c r="B30" s="328">
        <f>VLOOKUP($A30,'【様式10別添１】賃金改善明細書（職員別）'!$A:$AB,2,FALSE)</f>
        <v>0</v>
      </c>
      <c r="C30" s="328" t="str">
        <f>【様式10】実績報告書!$W$3</f>
        <v>給付のおうち保育園</v>
      </c>
      <c r="D30" s="329"/>
      <c r="E30" s="330"/>
    </row>
    <row r="31" spans="1:5" x14ac:dyDescent="0.4">
      <c r="A31" s="327">
        <v>30</v>
      </c>
      <c r="B31" s="328">
        <f>VLOOKUP($A31,'【様式10別添１】賃金改善明細書（職員別）'!$A:$AB,2,FALSE)</f>
        <v>0</v>
      </c>
      <c r="C31" s="328" t="str">
        <f>【様式10】実績報告書!$W$3</f>
        <v>給付のおうち保育園</v>
      </c>
      <c r="D31" s="329"/>
      <c r="E31" s="330"/>
    </row>
    <row r="32" spans="1:5" x14ac:dyDescent="0.4">
      <c r="A32" s="327">
        <v>31</v>
      </c>
      <c r="B32" s="328">
        <f>VLOOKUP($A32,'【様式10別添１】賃金改善明細書（職員別）'!$A:$AB,2,FALSE)</f>
        <v>0</v>
      </c>
      <c r="C32" s="328" t="str">
        <f>【様式10】実績報告書!$W$3</f>
        <v>給付のおうち保育園</v>
      </c>
      <c r="D32" s="329"/>
      <c r="E32" s="330"/>
    </row>
    <row r="33" spans="1:5" x14ac:dyDescent="0.4">
      <c r="A33" s="327">
        <v>32</v>
      </c>
      <c r="B33" s="328">
        <f>VLOOKUP($A33,'【様式10別添１】賃金改善明細書（職員別）'!$A:$AB,2,FALSE)</f>
        <v>0</v>
      </c>
      <c r="C33" s="328" t="str">
        <f>【様式10】実績報告書!$W$3</f>
        <v>給付のおうち保育園</v>
      </c>
      <c r="D33" s="329"/>
      <c r="E33" s="330"/>
    </row>
    <row r="34" spans="1:5" x14ac:dyDescent="0.4">
      <c r="A34" s="327">
        <v>33</v>
      </c>
      <c r="B34" s="328">
        <f>VLOOKUP($A34,'【様式10別添１】賃金改善明細書（職員別）'!$A:$AB,2,FALSE)</f>
        <v>0</v>
      </c>
      <c r="C34" s="328" t="str">
        <f>【様式10】実績報告書!$W$3</f>
        <v>給付のおうち保育園</v>
      </c>
      <c r="D34" s="329"/>
      <c r="E34" s="330"/>
    </row>
    <row r="35" spans="1:5" x14ac:dyDescent="0.4">
      <c r="A35" s="327">
        <v>34</v>
      </c>
      <c r="B35" s="328">
        <f>VLOOKUP($A35,'【様式10別添１】賃金改善明細書（職員別）'!$A:$AB,2,FALSE)</f>
        <v>0</v>
      </c>
      <c r="C35" s="328" t="str">
        <f>【様式10】実績報告書!$W$3</f>
        <v>給付のおうち保育園</v>
      </c>
      <c r="D35" s="329"/>
      <c r="E35" s="330"/>
    </row>
    <row r="36" spans="1:5" x14ac:dyDescent="0.4">
      <c r="A36" s="327">
        <v>35</v>
      </c>
      <c r="B36" s="328">
        <f>VLOOKUP($A36,'【様式10別添１】賃金改善明細書（職員別）'!$A:$AB,2,FALSE)</f>
        <v>0</v>
      </c>
      <c r="C36" s="328" t="str">
        <f>【様式10】実績報告書!$W$3</f>
        <v>給付のおうち保育園</v>
      </c>
      <c r="D36" s="329"/>
      <c r="E36" s="330"/>
    </row>
    <row r="37" spans="1:5" x14ac:dyDescent="0.4">
      <c r="A37" s="327">
        <v>36</v>
      </c>
      <c r="B37" s="328">
        <f>VLOOKUP($A37,'【様式10別添１】賃金改善明細書（職員別）'!$A:$AB,2,FALSE)</f>
        <v>0</v>
      </c>
      <c r="C37" s="328" t="str">
        <f>【様式10】実績報告書!$W$3</f>
        <v>給付のおうち保育園</v>
      </c>
      <c r="D37" s="329"/>
      <c r="E37" s="330"/>
    </row>
    <row r="38" spans="1:5" x14ac:dyDescent="0.4">
      <c r="A38" s="327">
        <v>37</v>
      </c>
      <c r="B38" s="328">
        <f>VLOOKUP($A38,'【様式10別添１】賃金改善明細書（職員別）'!$A:$AB,2,FALSE)</f>
        <v>0</v>
      </c>
      <c r="C38" s="328" t="str">
        <f>【様式10】実績報告書!$W$3</f>
        <v>給付のおうち保育園</v>
      </c>
      <c r="D38" s="329"/>
      <c r="E38" s="330"/>
    </row>
    <row r="39" spans="1:5" x14ac:dyDescent="0.4">
      <c r="A39" s="327">
        <v>38</v>
      </c>
      <c r="B39" s="328">
        <f>VLOOKUP($A39,'【様式10別添１】賃金改善明細書（職員別）'!$A:$AB,2,FALSE)</f>
        <v>0</v>
      </c>
      <c r="C39" s="328" t="str">
        <f>【様式10】実績報告書!$W$3</f>
        <v>給付のおうち保育園</v>
      </c>
      <c r="D39" s="329"/>
      <c r="E39" s="330"/>
    </row>
    <row r="40" spans="1:5" x14ac:dyDescent="0.4">
      <c r="A40" s="327">
        <v>39</v>
      </c>
      <c r="B40" s="328">
        <f>VLOOKUP($A40,'【様式10別添１】賃金改善明細書（職員別）'!$A:$AB,2,FALSE)</f>
        <v>0</v>
      </c>
      <c r="C40" s="328" t="str">
        <f>【様式10】実績報告書!$W$3</f>
        <v>給付のおうち保育園</v>
      </c>
      <c r="D40" s="329"/>
      <c r="E40" s="330"/>
    </row>
    <row r="41" spans="1:5" x14ac:dyDescent="0.4">
      <c r="A41" s="327">
        <v>40</v>
      </c>
      <c r="B41" s="328">
        <f>VLOOKUP($A41,'【様式10別添１】賃金改善明細書（職員別）'!$A:$AB,2,FALSE)</f>
        <v>0</v>
      </c>
      <c r="C41" s="328" t="str">
        <f>【様式10】実績報告書!$W$3</f>
        <v>給付のおうち保育園</v>
      </c>
      <c r="D41" s="329"/>
      <c r="E41" s="330"/>
    </row>
    <row r="42" spans="1:5" x14ac:dyDescent="0.4">
      <c r="A42" s="327">
        <v>41</v>
      </c>
      <c r="B42" s="328">
        <f>VLOOKUP($A42,'【様式10別添１】賃金改善明細書（職員別）'!$A:$AB,2,FALSE)</f>
        <v>0</v>
      </c>
      <c r="C42" s="328" t="str">
        <f>【様式10】実績報告書!$W$3</f>
        <v>給付のおうち保育園</v>
      </c>
      <c r="D42" s="329"/>
      <c r="E42" s="330"/>
    </row>
    <row r="43" spans="1:5" x14ac:dyDescent="0.4">
      <c r="A43" s="327">
        <v>42</v>
      </c>
      <c r="B43" s="328">
        <f>VLOOKUP($A43,'【様式10別添１】賃金改善明細書（職員別）'!$A:$AB,2,FALSE)</f>
        <v>0</v>
      </c>
      <c r="C43" s="328" t="str">
        <f>【様式10】実績報告書!$W$3</f>
        <v>給付のおうち保育園</v>
      </c>
      <c r="D43" s="329"/>
      <c r="E43" s="330"/>
    </row>
    <row r="44" spans="1:5" x14ac:dyDescent="0.4">
      <c r="A44" s="327">
        <v>43</v>
      </c>
      <c r="B44" s="328">
        <f>VLOOKUP($A44,'【様式10別添１】賃金改善明細書（職員別）'!$A:$AB,2,FALSE)</f>
        <v>0</v>
      </c>
      <c r="C44" s="328" t="str">
        <f>【様式10】実績報告書!$W$3</f>
        <v>給付のおうち保育園</v>
      </c>
      <c r="D44" s="329"/>
      <c r="E44" s="330"/>
    </row>
    <row r="45" spans="1:5" x14ac:dyDescent="0.4">
      <c r="A45" s="327">
        <v>44</v>
      </c>
      <c r="B45" s="328">
        <f>VLOOKUP($A45,'【様式10別添１】賃金改善明細書（職員別）'!$A:$AB,2,FALSE)</f>
        <v>0</v>
      </c>
      <c r="C45" s="328" t="str">
        <f>【様式10】実績報告書!$W$3</f>
        <v>給付のおうち保育園</v>
      </c>
      <c r="D45" s="329"/>
      <c r="E45" s="330"/>
    </row>
    <row r="46" spans="1:5" x14ac:dyDescent="0.4">
      <c r="A46" s="327">
        <v>45</v>
      </c>
      <c r="B46" s="328">
        <f>VLOOKUP($A46,'【様式10別添１】賃金改善明細書（職員別）'!$A:$AB,2,FALSE)</f>
        <v>0</v>
      </c>
      <c r="C46" s="328" t="str">
        <f>【様式10】実績報告書!$W$3</f>
        <v>給付のおうち保育園</v>
      </c>
      <c r="D46" s="329"/>
      <c r="E46" s="330"/>
    </row>
    <row r="47" spans="1:5" x14ac:dyDescent="0.4">
      <c r="A47" s="327">
        <v>46</v>
      </c>
      <c r="B47" s="328">
        <f>VLOOKUP($A47,'【様式10別添１】賃金改善明細書（職員別）'!$A:$AB,2,FALSE)</f>
        <v>0</v>
      </c>
      <c r="C47" s="328" t="str">
        <f>【様式10】実績報告書!$W$3</f>
        <v>給付のおうち保育園</v>
      </c>
      <c r="D47" s="329"/>
      <c r="E47" s="330"/>
    </row>
    <row r="48" spans="1:5" x14ac:dyDescent="0.4">
      <c r="A48" s="327">
        <v>47</v>
      </c>
      <c r="B48" s="328">
        <f>VLOOKUP($A48,'【様式10別添１】賃金改善明細書（職員別）'!$A:$AB,2,FALSE)</f>
        <v>0</v>
      </c>
      <c r="C48" s="328" t="str">
        <f>【様式10】実績報告書!$W$3</f>
        <v>給付のおうち保育園</v>
      </c>
      <c r="D48" s="329"/>
      <c r="E48" s="330"/>
    </row>
    <row r="49" spans="1:5" x14ac:dyDescent="0.4">
      <c r="A49" s="327">
        <v>48</v>
      </c>
      <c r="B49" s="328">
        <f>VLOOKUP($A49,'【様式10別添１】賃金改善明細書（職員別）'!$A:$AB,2,FALSE)</f>
        <v>0</v>
      </c>
      <c r="C49" s="328" t="str">
        <f>【様式10】実績報告書!$W$3</f>
        <v>給付のおうち保育園</v>
      </c>
      <c r="D49" s="329"/>
      <c r="E49" s="330"/>
    </row>
    <row r="50" spans="1:5" x14ac:dyDescent="0.4">
      <c r="A50" s="327">
        <v>49</v>
      </c>
      <c r="B50" s="328">
        <f>VLOOKUP($A50,'【様式10別添１】賃金改善明細書（職員別）'!$A:$AB,2,FALSE)</f>
        <v>0</v>
      </c>
      <c r="C50" s="328" t="str">
        <f>【様式10】実績報告書!$W$3</f>
        <v>給付のおうち保育園</v>
      </c>
      <c r="D50" s="329"/>
      <c r="E50" s="330"/>
    </row>
    <row r="51" spans="1:5" x14ac:dyDescent="0.4">
      <c r="A51" s="327">
        <v>50</v>
      </c>
      <c r="B51" s="328">
        <f>VLOOKUP($A51,'【様式10別添１】賃金改善明細書（職員別）'!$A:$AB,2,FALSE)</f>
        <v>0</v>
      </c>
      <c r="C51" s="328" t="str">
        <f>【様式10】実績報告書!$W$3</f>
        <v>給付のおうち保育園</v>
      </c>
      <c r="D51" s="329"/>
      <c r="E51" s="330"/>
    </row>
    <row r="52" spans="1:5" x14ac:dyDescent="0.4">
      <c r="A52" s="327">
        <v>51</v>
      </c>
      <c r="B52" s="328" t="e">
        <f>VLOOKUP($A52,'【様式10別添１】賃金改善明細書（職員別）'!$A:$AB,2,FALSE)</f>
        <v>#N/A</v>
      </c>
      <c r="C52" s="328" t="str">
        <f>【様式10】実績報告書!$W$3</f>
        <v>給付のおうち保育園</v>
      </c>
      <c r="D52" s="329"/>
      <c r="E52" s="330"/>
    </row>
    <row r="53" spans="1:5" x14ac:dyDescent="0.4">
      <c r="A53" s="327">
        <v>52</v>
      </c>
      <c r="B53" s="328" t="e">
        <f>VLOOKUP($A53,'【様式10別添１】賃金改善明細書（職員別）'!$A:$AB,2,FALSE)</f>
        <v>#N/A</v>
      </c>
      <c r="C53" s="328" t="str">
        <f>【様式10】実績報告書!$W$3</f>
        <v>給付のおうち保育園</v>
      </c>
      <c r="D53" s="329"/>
      <c r="E53" s="330"/>
    </row>
    <row r="54" spans="1:5" x14ac:dyDescent="0.4">
      <c r="A54" s="327">
        <v>53</v>
      </c>
      <c r="B54" s="328" t="e">
        <f>VLOOKUP($A54,'【様式10別添１】賃金改善明細書（職員別）'!$A:$AB,2,FALSE)</f>
        <v>#N/A</v>
      </c>
      <c r="C54" s="328" t="str">
        <f>【様式10】実績報告書!$W$3</f>
        <v>給付のおうち保育園</v>
      </c>
      <c r="D54" s="329"/>
      <c r="E54" s="330"/>
    </row>
    <row r="55" spans="1:5" x14ac:dyDescent="0.4">
      <c r="A55" s="327">
        <v>54</v>
      </c>
      <c r="B55" s="328" t="e">
        <f>VLOOKUP($A55,'【様式10別添１】賃金改善明細書（職員別）'!$A:$AB,2,FALSE)</f>
        <v>#N/A</v>
      </c>
      <c r="C55" s="328" t="str">
        <f>【様式10】実績報告書!$W$3</f>
        <v>給付のおうち保育園</v>
      </c>
      <c r="D55" s="329"/>
      <c r="E55" s="330"/>
    </row>
    <row r="56" spans="1:5" x14ac:dyDescent="0.4">
      <c r="A56" s="327">
        <v>55</v>
      </c>
      <c r="B56" s="328" t="e">
        <f>VLOOKUP($A56,'【様式10別添１】賃金改善明細書（職員別）'!$A:$AB,2,FALSE)</f>
        <v>#N/A</v>
      </c>
      <c r="C56" s="328" t="str">
        <f>【様式10】実績報告書!$W$3</f>
        <v>給付のおうち保育園</v>
      </c>
      <c r="D56" s="329"/>
      <c r="E56" s="330"/>
    </row>
    <row r="57" spans="1:5" x14ac:dyDescent="0.4">
      <c r="A57" s="327">
        <v>56</v>
      </c>
      <c r="B57" s="328" t="e">
        <f>VLOOKUP($A57,'【様式10別添１】賃金改善明細書（職員別）'!$A:$AB,2,FALSE)</f>
        <v>#N/A</v>
      </c>
      <c r="C57" s="328" t="str">
        <f>【様式10】実績報告書!$W$3</f>
        <v>給付のおうち保育園</v>
      </c>
      <c r="D57" s="329"/>
      <c r="E57" s="330"/>
    </row>
    <row r="58" spans="1:5" x14ac:dyDescent="0.4">
      <c r="A58" s="327">
        <v>57</v>
      </c>
      <c r="B58" s="328" t="e">
        <f>VLOOKUP($A58,'【様式10別添１】賃金改善明細書（職員別）'!$A:$AB,2,FALSE)</f>
        <v>#N/A</v>
      </c>
      <c r="C58" s="328" t="str">
        <f>【様式10】実績報告書!$W$3</f>
        <v>給付のおうち保育園</v>
      </c>
      <c r="D58" s="329"/>
      <c r="E58" s="330"/>
    </row>
    <row r="59" spans="1:5" x14ac:dyDescent="0.4">
      <c r="A59" s="327">
        <v>58</v>
      </c>
      <c r="B59" s="328" t="e">
        <f>VLOOKUP($A59,'【様式10別添１】賃金改善明細書（職員別）'!$A:$AB,2,FALSE)</f>
        <v>#N/A</v>
      </c>
      <c r="C59" s="328" t="str">
        <f>【様式10】実績報告書!$W$3</f>
        <v>給付のおうち保育園</v>
      </c>
      <c r="D59" s="329"/>
      <c r="E59" s="330"/>
    </row>
    <row r="60" spans="1:5" x14ac:dyDescent="0.4">
      <c r="A60" s="327">
        <v>59</v>
      </c>
      <c r="B60" s="328" t="e">
        <f>VLOOKUP($A60,'【様式10別添１】賃金改善明細書（職員別）'!$A:$AB,2,FALSE)</f>
        <v>#N/A</v>
      </c>
      <c r="C60" s="328" t="str">
        <f>【様式10】実績報告書!$W$3</f>
        <v>給付のおうち保育園</v>
      </c>
      <c r="D60" s="329"/>
      <c r="E60" s="330"/>
    </row>
    <row r="61" spans="1:5" x14ac:dyDescent="0.4">
      <c r="A61" s="327">
        <v>60</v>
      </c>
      <c r="B61" s="328" t="e">
        <f>VLOOKUP($A61,'【様式10別添１】賃金改善明細書（職員別）'!$A:$AB,2,FALSE)</f>
        <v>#N/A</v>
      </c>
      <c r="C61" s="328" t="str">
        <f>【様式10】実績報告書!$W$3</f>
        <v>給付のおうち保育園</v>
      </c>
      <c r="D61" s="329"/>
      <c r="E61" s="330"/>
    </row>
  </sheetData>
  <phoneticPr fontId="8"/>
  <pageMargins left="0.70866141732283472" right="0.70866141732283472" top="0.74803149606299213" bottom="0.74803149606299213" header="0.31496062992125984" footer="0.31496062992125984"/>
  <pageSetup paperSize="9" scale="48"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415"/>
  <sheetViews>
    <sheetView zoomScale="70" zoomScaleNormal="70" workbookViewId="0">
      <pane xSplit="3" ySplit="1" topLeftCell="D2" activePane="bottomRight" state="frozen"/>
      <selection pane="topRight"/>
      <selection pane="bottomLeft"/>
      <selection pane="bottomRight" activeCell="E1" sqref="A1:E1048576"/>
    </sheetView>
  </sheetViews>
  <sheetFormatPr defaultRowHeight="18.75" x14ac:dyDescent="0.15"/>
  <cols>
    <col min="1" max="1" width="11.875" style="42" hidden="1" customWidth="1"/>
    <col min="2" max="2" width="22.875" style="37" hidden="1" customWidth="1"/>
    <col min="3" max="3" width="49.375" style="37" hidden="1" customWidth="1"/>
    <col min="4" max="4" width="42.125" style="37" hidden="1" customWidth="1"/>
    <col min="5" max="5" width="37.75" style="37" hidden="1" customWidth="1"/>
    <col min="6" max="7" width="9" style="37" customWidth="1"/>
    <col min="8" max="16384" width="9" style="37"/>
  </cols>
  <sheetData>
    <row r="1" spans="1:5" ht="21.75" customHeight="1" x14ac:dyDescent="0.15">
      <c r="A1" s="35" t="s">
        <v>699</v>
      </c>
      <c r="B1" s="36" t="s">
        <v>700</v>
      </c>
      <c r="C1" s="36" t="s">
        <v>701</v>
      </c>
      <c r="D1" s="36" t="s">
        <v>702</v>
      </c>
      <c r="E1" s="36" t="s">
        <v>703</v>
      </c>
    </row>
    <row r="2" spans="1:5" x14ac:dyDescent="0.15">
      <c r="A2" s="212" t="s">
        <v>95</v>
      </c>
      <c r="B2" s="215" t="s">
        <v>1971</v>
      </c>
      <c r="C2" s="216" t="s">
        <v>96</v>
      </c>
      <c r="D2" s="213" t="s">
        <v>704</v>
      </c>
      <c r="E2" s="213" t="s">
        <v>705</v>
      </c>
    </row>
    <row r="3" spans="1:5" x14ac:dyDescent="0.15">
      <c r="A3" s="191" t="s">
        <v>103</v>
      </c>
      <c r="B3" s="215" t="s">
        <v>1971</v>
      </c>
      <c r="C3" s="217" t="s">
        <v>104</v>
      </c>
      <c r="D3" s="192" t="s">
        <v>706</v>
      </c>
      <c r="E3" s="192" t="s">
        <v>707</v>
      </c>
    </row>
    <row r="4" spans="1:5" x14ac:dyDescent="0.15">
      <c r="A4" s="191" t="s">
        <v>111</v>
      </c>
      <c r="B4" s="215" t="s">
        <v>1971</v>
      </c>
      <c r="C4" s="217" t="s">
        <v>112</v>
      </c>
      <c r="D4" s="192" t="s">
        <v>708</v>
      </c>
      <c r="E4" s="192" t="s">
        <v>709</v>
      </c>
    </row>
    <row r="5" spans="1:5" x14ac:dyDescent="0.15">
      <c r="A5" s="191" t="s">
        <v>119</v>
      </c>
      <c r="B5" s="215" t="s">
        <v>1971</v>
      </c>
      <c r="C5" s="217" t="s">
        <v>120</v>
      </c>
      <c r="D5" s="192" t="s">
        <v>710</v>
      </c>
      <c r="E5" s="192" t="s">
        <v>711</v>
      </c>
    </row>
    <row r="6" spans="1:5" x14ac:dyDescent="0.15">
      <c r="A6" s="191" t="s">
        <v>125</v>
      </c>
      <c r="B6" s="215" t="s">
        <v>1971</v>
      </c>
      <c r="C6" s="217" t="s">
        <v>126</v>
      </c>
      <c r="D6" s="192" t="s">
        <v>710</v>
      </c>
      <c r="E6" s="192" t="s">
        <v>711</v>
      </c>
    </row>
    <row r="7" spans="1:5" x14ac:dyDescent="0.15">
      <c r="A7" s="191" t="s">
        <v>133</v>
      </c>
      <c r="B7" s="215" t="s">
        <v>1971</v>
      </c>
      <c r="C7" s="217" t="s">
        <v>134</v>
      </c>
      <c r="D7" s="192" t="s">
        <v>704</v>
      </c>
      <c r="E7" s="192" t="s">
        <v>705</v>
      </c>
    </row>
    <row r="8" spans="1:5" x14ac:dyDescent="0.15">
      <c r="A8" s="191" t="s">
        <v>139</v>
      </c>
      <c r="B8" s="215" t="s">
        <v>1971</v>
      </c>
      <c r="C8" s="217" t="s">
        <v>140</v>
      </c>
      <c r="D8" s="192" t="s">
        <v>712</v>
      </c>
      <c r="E8" s="192" t="s">
        <v>713</v>
      </c>
    </row>
    <row r="9" spans="1:5" x14ac:dyDescent="0.15">
      <c r="A9" s="191" t="s">
        <v>145</v>
      </c>
      <c r="B9" s="215" t="s">
        <v>1971</v>
      </c>
      <c r="C9" s="217" t="s">
        <v>146</v>
      </c>
      <c r="D9" s="192" t="s">
        <v>714</v>
      </c>
      <c r="E9" s="192" t="s">
        <v>715</v>
      </c>
    </row>
    <row r="10" spans="1:5" x14ac:dyDescent="0.15">
      <c r="A10" s="191" t="s">
        <v>153</v>
      </c>
      <c r="B10" s="215" t="s">
        <v>1971</v>
      </c>
      <c r="C10" s="217" t="s">
        <v>154</v>
      </c>
      <c r="D10" s="192" t="s">
        <v>710</v>
      </c>
      <c r="E10" s="192" t="s">
        <v>711</v>
      </c>
    </row>
    <row r="11" spans="1:5" x14ac:dyDescent="0.15">
      <c r="A11" s="191" t="s">
        <v>161</v>
      </c>
      <c r="B11" s="215" t="s">
        <v>1971</v>
      </c>
      <c r="C11" s="217" t="s">
        <v>162</v>
      </c>
      <c r="D11" s="192" t="s">
        <v>716</v>
      </c>
      <c r="E11" s="192" t="s">
        <v>717</v>
      </c>
    </row>
    <row r="12" spans="1:5" x14ac:dyDescent="0.15">
      <c r="A12" s="191" t="s">
        <v>168</v>
      </c>
      <c r="B12" s="215" t="s">
        <v>1971</v>
      </c>
      <c r="C12" s="217" t="s">
        <v>169</v>
      </c>
      <c r="D12" s="192" t="s">
        <v>718</v>
      </c>
      <c r="E12" s="192" t="s">
        <v>719</v>
      </c>
    </row>
    <row r="13" spans="1:5" x14ac:dyDescent="0.15">
      <c r="A13" s="191" t="s">
        <v>176</v>
      </c>
      <c r="B13" s="215" t="s">
        <v>1971</v>
      </c>
      <c r="C13" s="217" t="s">
        <v>177</v>
      </c>
      <c r="D13" s="192" t="s">
        <v>720</v>
      </c>
      <c r="E13" s="192" t="s">
        <v>721</v>
      </c>
    </row>
    <row r="14" spans="1:5" x14ac:dyDescent="0.15">
      <c r="A14" s="191" t="s">
        <v>184</v>
      </c>
      <c r="B14" s="215" t="s">
        <v>1971</v>
      </c>
      <c r="C14" s="217" t="s">
        <v>185</v>
      </c>
      <c r="D14" s="192" t="s">
        <v>722</v>
      </c>
      <c r="E14" s="192" t="s">
        <v>723</v>
      </c>
    </row>
    <row r="15" spans="1:5" x14ac:dyDescent="0.15">
      <c r="A15" s="191" t="s">
        <v>192</v>
      </c>
      <c r="B15" s="215" t="s">
        <v>1971</v>
      </c>
      <c r="C15" s="217" t="s">
        <v>193</v>
      </c>
      <c r="D15" s="192" t="s">
        <v>724</v>
      </c>
      <c r="E15" s="192" t="s">
        <v>725</v>
      </c>
    </row>
    <row r="16" spans="1:5" x14ac:dyDescent="0.15">
      <c r="A16" s="191" t="s">
        <v>200</v>
      </c>
      <c r="B16" s="215" t="s">
        <v>1971</v>
      </c>
      <c r="C16" s="217" t="s">
        <v>726</v>
      </c>
      <c r="D16" s="192" t="s">
        <v>727</v>
      </c>
      <c r="E16" s="192" t="s">
        <v>728</v>
      </c>
    </row>
    <row r="17" spans="1:5" x14ac:dyDescent="0.15">
      <c r="A17" s="191" t="s">
        <v>204</v>
      </c>
      <c r="B17" s="215" t="s">
        <v>1971</v>
      </c>
      <c r="C17" s="217" t="s">
        <v>729</v>
      </c>
      <c r="D17" s="192" t="s">
        <v>730</v>
      </c>
      <c r="E17" s="192" t="s">
        <v>731</v>
      </c>
    </row>
    <row r="18" spans="1:5" x14ac:dyDescent="0.15">
      <c r="A18" s="191" t="s">
        <v>208</v>
      </c>
      <c r="B18" s="215" t="s">
        <v>1971</v>
      </c>
      <c r="C18" s="217" t="s">
        <v>732</v>
      </c>
      <c r="D18" s="192" t="s">
        <v>1221</v>
      </c>
      <c r="E18" s="192" t="s">
        <v>733</v>
      </c>
    </row>
    <row r="19" spans="1:5" x14ac:dyDescent="0.15">
      <c r="A19" s="191" t="s">
        <v>221</v>
      </c>
      <c r="B19" s="215" t="s">
        <v>1971</v>
      </c>
      <c r="C19" s="217" t="s">
        <v>222</v>
      </c>
      <c r="D19" s="192" t="s">
        <v>735</v>
      </c>
      <c r="E19" s="192" t="s">
        <v>736</v>
      </c>
    </row>
    <row r="20" spans="1:5" x14ac:dyDescent="0.15">
      <c r="A20" s="191" t="s">
        <v>229</v>
      </c>
      <c r="B20" s="215" t="s">
        <v>1971</v>
      </c>
      <c r="C20" s="217" t="s">
        <v>230</v>
      </c>
      <c r="D20" s="192" t="s">
        <v>737</v>
      </c>
      <c r="E20" s="192" t="s">
        <v>738</v>
      </c>
    </row>
    <row r="21" spans="1:5" x14ac:dyDescent="0.15">
      <c r="A21" s="191" t="s">
        <v>233</v>
      </c>
      <c r="B21" s="215" t="s">
        <v>1971</v>
      </c>
      <c r="C21" s="217" t="s">
        <v>234</v>
      </c>
      <c r="D21" s="192" t="s">
        <v>739</v>
      </c>
      <c r="E21" s="192" t="s">
        <v>740</v>
      </c>
    </row>
    <row r="22" spans="1:5" x14ac:dyDescent="0.15">
      <c r="A22" s="191" t="s">
        <v>241</v>
      </c>
      <c r="B22" s="215" t="s">
        <v>1971</v>
      </c>
      <c r="C22" s="217" t="s">
        <v>242</v>
      </c>
      <c r="D22" s="192" t="s">
        <v>741</v>
      </c>
      <c r="E22" s="192" t="s">
        <v>742</v>
      </c>
    </row>
    <row r="23" spans="1:5" x14ac:dyDescent="0.15">
      <c r="A23" s="191" t="s">
        <v>249</v>
      </c>
      <c r="B23" s="215" t="s">
        <v>1971</v>
      </c>
      <c r="C23" s="217" t="s">
        <v>743</v>
      </c>
      <c r="D23" s="192" t="s">
        <v>744</v>
      </c>
      <c r="E23" s="192" t="s">
        <v>738</v>
      </c>
    </row>
    <row r="24" spans="1:5" x14ac:dyDescent="0.15">
      <c r="A24" s="191" t="s">
        <v>257</v>
      </c>
      <c r="B24" s="215" t="s">
        <v>1971</v>
      </c>
      <c r="C24" s="217" t="s">
        <v>258</v>
      </c>
      <c r="D24" s="192" t="s">
        <v>745</v>
      </c>
      <c r="E24" s="192" t="s">
        <v>746</v>
      </c>
    </row>
    <row r="25" spans="1:5" x14ac:dyDescent="0.15">
      <c r="A25" s="191" t="s">
        <v>265</v>
      </c>
      <c r="B25" s="215" t="s">
        <v>1971</v>
      </c>
      <c r="C25" s="217" t="s">
        <v>747</v>
      </c>
      <c r="D25" s="192" t="s">
        <v>748</v>
      </c>
      <c r="E25" s="192" t="s">
        <v>749</v>
      </c>
    </row>
    <row r="26" spans="1:5" x14ac:dyDescent="0.15">
      <c r="A26" s="191" t="s">
        <v>276</v>
      </c>
      <c r="B26" s="215" t="s">
        <v>1971</v>
      </c>
      <c r="C26" s="217" t="s">
        <v>1222</v>
      </c>
      <c r="D26" s="192" t="s">
        <v>1223</v>
      </c>
      <c r="E26" s="192" t="s">
        <v>1224</v>
      </c>
    </row>
    <row r="27" spans="1:5" x14ac:dyDescent="0.15">
      <c r="A27" s="191" t="s">
        <v>97</v>
      </c>
      <c r="B27" s="215" t="s">
        <v>1971</v>
      </c>
      <c r="C27" s="217" t="s">
        <v>98</v>
      </c>
      <c r="D27" s="192" t="s">
        <v>750</v>
      </c>
      <c r="E27" s="192" t="s">
        <v>751</v>
      </c>
    </row>
    <row r="28" spans="1:5" x14ac:dyDescent="0.15">
      <c r="A28" s="191" t="s">
        <v>105</v>
      </c>
      <c r="B28" s="215" t="s">
        <v>1971</v>
      </c>
      <c r="C28" s="217" t="s">
        <v>106</v>
      </c>
      <c r="D28" s="192" t="s">
        <v>752</v>
      </c>
      <c r="E28" s="192" t="s">
        <v>753</v>
      </c>
    </row>
    <row r="29" spans="1:5" x14ac:dyDescent="0.15">
      <c r="A29" s="191" t="s">
        <v>113</v>
      </c>
      <c r="B29" s="215" t="s">
        <v>1971</v>
      </c>
      <c r="C29" s="217" t="s">
        <v>114</v>
      </c>
      <c r="D29" s="192" t="s">
        <v>708</v>
      </c>
      <c r="E29" s="192" t="s">
        <v>709</v>
      </c>
    </row>
    <row r="30" spans="1:5" x14ac:dyDescent="0.15">
      <c r="A30" s="191" t="s">
        <v>127</v>
      </c>
      <c r="B30" s="215" t="s">
        <v>1971</v>
      </c>
      <c r="C30" s="217" t="s">
        <v>128</v>
      </c>
      <c r="D30" s="192" t="s">
        <v>756</v>
      </c>
      <c r="E30" s="192" t="s">
        <v>757</v>
      </c>
    </row>
    <row r="31" spans="1:5" x14ac:dyDescent="0.15">
      <c r="A31" s="191" t="s">
        <v>135</v>
      </c>
      <c r="B31" s="215" t="s">
        <v>1971</v>
      </c>
      <c r="C31" s="217" t="s">
        <v>136</v>
      </c>
      <c r="D31" s="192" t="s">
        <v>758</v>
      </c>
      <c r="E31" s="192" t="s">
        <v>759</v>
      </c>
    </row>
    <row r="32" spans="1:5" x14ac:dyDescent="0.15">
      <c r="A32" s="191" t="s">
        <v>147</v>
      </c>
      <c r="B32" s="215" t="s">
        <v>1971</v>
      </c>
      <c r="C32" s="217" t="s">
        <v>148</v>
      </c>
      <c r="D32" s="192" t="s">
        <v>760</v>
      </c>
      <c r="E32" s="192" t="s">
        <v>761</v>
      </c>
    </row>
    <row r="33" spans="1:5" x14ac:dyDescent="0.15">
      <c r="A33" s="191" t="s">
        <v>155</v>
      </c>
      <c r="B33" s="215" t="s">
        <v>1971</v>
      </c>
      <c r="C33" s="217" t="s">
        <v>156</v>
      </c>
      <c r="D33" s="192" t="s">
        <v>762</v>
      </c>
      <c r="E33" s="192" t="s">
        <v>763</v>
      </c>
    </row>
    <row r="34" spans="1:5" x14ac:dyDescent="0.15">
      <c r="A34" s="191" t="s">
        <v>163</v>
      </c>
      <c r="B34" s="215" t="s">
        <v>1971</v>
      </c>
      <c r="C34" s="217" t="s">
        <v>164</v>
      </c>
      <c r="D34" s="192" t="s">
        <v>764</v>
      </c>
      <c r="E34" s="192" t="s">
        <v>765</v>
      </c>
    </row>
    <row r="35" spans="1:5" x14ac:dyDescent="0.15">
      <c r="A35" s="191" t="s">
        <v>170</v>
      </c>
      <c r="B35" s="215" t="s">
        <v>1971</v>
      </c>
      <c r="C35" s="217" t="s">
        <v>171</v>
      </c>
      <c r="D35" s="192" t="s">
        <v>766</v>
      </c>
      <c r="E35" s="192" t="s">
        <v>767</v>
      </c>
    </row>
    <row r="36" spans="1:5" x14ac:dyDescent="0.15">
      <c r="A36" s="191" t="s">
        <v>178</v>
      </c>
      <c r="B36" s="215" t="s">
        <v>1971</v>
      </c>
      <c r="C36" s="217" t="s">
        <v>179</v>
      </c>
      <c r="D36" s="192" t="s">
        <v>768</v>
      </c>
      <c r="E36" s="192" t="s">
        <v>769</v>
      </c>
    </row>
    <row r="37" spans="1:5" x14ac:dyDescent="0.15">
      <c r="A37" s="191" t="s">
        <v>186</v>
      </c>
      <c r="B37" s="215" t="s">
        <v>1971</v>
      </c>
      <c r="C37" s="217" t="s">
        <v>187</v>
      </c>
      <c r="D37" s="192" t="s">
        <v>770</v>
      </c>
      <c r="E37" s="192" t="s">
        <v>771</v>
      </c>
    </row>
    <row r="38" spans="1:5" x14ac:dyDescent="0.15">
      <c r="A38" s="191" t="s">
        <v>194</v>
      </c>
      <c r="B38" s="215" t="s">
        <v>1971</v>
      </c>
      <c r="C38" s="217" t="s">
        <v>195</v>
      </c>
      <c r="D38" s="192" t="s">
        <v>772</v>
      </c>
      <c r="E38" s="192" t="s">
        <v>773</v>
      </c>
    </row>
    <row r="39" spans="1:5" x14ac:dyDescent="0.15">
      <c r="A39" s="191" t="s">
        <v>202</v>
      </c>
      <c r="B39" s="215" t="s">
        <v>1971</v>
      </c>
      <c r="C39" s="217" t="s">
        <v>203</v>
      </c>
      <c r="D39" s="192" t="s">
        <v>727</v>
      </c>
      <c r="E39" s="192" t="s">
        <v>728</v>
      </c>
    </row>
    <row r="40" spans="1:5" x14ac:dyDescent="0.15">
      <c r="A40" s="191" t="s">
        <v>206</v>
      </c>
      <c r="B40" s="215" t="s">
        <v>1971</v>
      </c>
      <c r="C40" s="217" t="s">
        <v>207</v>
      </c>
      <c r="D40" s="192" t="s">
        <v>768</v>
      </c>
      <c r="E40" s="192" t="s">
        <v>769</v>
      </c>
    </row>
    <row r="41" spans="1:5" x14ac:dyDescent="0.15">
      <c r="A41" s="191" t="s">
        <v>210</v>
      </c>
      <c r="B41" s="215" t="s">
        <v>1971</v>
      </c>
      <c r="C41" s="217" t="s">
        <v>211</v>
      </c>
      <c r="D41" s="192" t="s">
        <v>768</v>
      </c>
      <c r="E41" s="192" t="s">
        <v>769</v>
      </c>
    </row>
    <row r="42" spans="1:5" x14ac:dyDescent="0.15">
      <c r="A42" s="191" t="s">
        <v>216</v>
      </c>
      <c r="B42" s="215" t="s">
        <v>1971</v>
      </c>
      <c r="C42" s="217" t="s">
        <v>1972</v>
      </c>
      <c r="D42" s="192" t="s">
        <v>774</v>
      </c>
      <c r="E42" s="192" t="s">
        <v>775</v>
      </c>
    </row>
    <row r="43" spans="1:5" x14ac:dyDescent="0.15">
      <c r="A43" s="191" t="s">
        <v>223</v>
      </c>
      <c r="B43" s="215" t="s">
        <v>1971</v>
      </c>
      <c r="C43" s="217" t="s">
        <v>776</v>
      </c>
      <c r="D43" s="192" t="s">
        <v>777</v>
      </c>
      <c r="E43" s="192" t="s">
        <v>778</v>
      </c>
    </row>
    <row r="44" spans="1:5" x14ac:dyDescent="0.15">
      <c r="A44" s="191" t="s">
        <v>231</v>
      </c>
      <c r="B44" s="215" t="s">
        <v>1971</v>
      </c>
      <c r="C44" s="217" t="s">
        <v>779</v>
      </c>
      <c r="D44" s="192" t="s">
        <v>780</v>
      </c>
      <c r="E44" s="192" t="s">
        <v>781</v>
      </c>
    </row>
    <row r="45" spans="1:5" x14ac:dyDescent="0.15">
      <c r="A45" s="191" t="s">
        <v>235</v>
      </c>
      <c r="B45" s="215" t="s">
        <v>1971</v>
      </c>
      <c r="C45" s="217" t="s">
        <v>782</v>
      </c>
      <c r="D45" s="192" t="s">
        <v>768</v>
      </c>
      <c r="E45" s="192" t="s">
        <v>769</v>
      </c>
    </row>
    <row r="46" spans="1:5" x14ac:dyDescent="0.15">
      <c r="A46" s="191" t="s">
        <v>243</v>
      </c>
      <c r="B46" s="215" t="s">
        <v>1971</v>
      </c>
      <c r="C46" s="217" t="s">
        <v>244</v>
      </c>
      <c r="D46" s="192" t="s">
        <v>756</v>
      </c>
      <c r="E46" s="192" t="s">
        <v>757</v>
      </c>
    </row>
    <row r="47" spans="1:5" x14ac:dyDescent="0.15">
      <c r="A47" s="191" t="s">
        <v>251</v>
      </c>
      <c r="B47" s="215" t="s">
        <v>1971</v>
      </c>
      <c r="C47" s="217" t="s">
        <v>1225</v>
      </c>
      <c r="D47" s="192" t="s">
        <v>783</v>
      </c>
      <c r="E47" s="192" t="s">
        <v>784</v>
      </c>
    </row>
    <row r="48" spans="1:5" x14ac:dyDescent="0.15">
      <c r="A48" s="191" t="s">
        <v>259</v>
      </c>
      <c r="B48" s="215" t="s">
        <v>1971</v>
      </c>
      <c r="C48" s="217" t="s">
        <v>260</v>
      </c>
      <c r="D48" s="192" t="s">
        <v>774</v>
      </c>
      <c r="E48" s="192" t="s">
        <v>775</v>
      </c>
    </row>
    <row r="49" spans="1:5" x14ac:dyDescent="0.15">
      <c r="A49" s="191" t="s">
        <v>785</v>
      </c>
      <c r="B49" s="215" t="s">
        <v>1971</v>
      </c>
      <c r="C49" s="217" t="s">
        <v>786</v>
      </c>
      <c r="D49" s="192" t="s">
        <v>1226</v>
      </c>
      <c r="E49" s="192" t="s">
        <v>787</v>
      </c>
    </row>
    <row r="50" spans="1:5" x14ac:dyDescent="0.15">
      <c r="A50" s="191" t="s">
        <v>270</v>
      </c>
      <c r="B50" s="215" t="s">
        <v>1971</v>
      </c>
      <c r="C50" s="217" t="s">
        <v>788</v>
      </c>
      <c r="D50" s="192" t="s">
        <v>744</v>
      </c>
      <c r="E50" s="192" t="s">
        <v>738</v>
      </c>
    </row>
    <row r="51" spans="1:5" x14ac:dyDescent="0.15">
      <c r="A51" s="191" t="s">
        <v>278</v>
      </c>
      <c r="B51" s="215" t="s">
        <v>1971</v>
      </c>
      <c r="C51" s="217" t="s">
        <v>789</v>
      </c>
      <c r="D51" s="192" t="s">
        <v>790</v>
      </c>
      <c r="E51" s="192" t="s">
        <v>791</v>
      </c>
    </row>
    <row r="52" spans="1:5" x14ac:dyDescent="0.15">
      <c r="A52" s="191" t="s">
        <v>285</v>
      </c>
      <c r="B52" s="215" t="s">
        <v>1971</v>
      </c>
      <c r="C52" s="217" t="s">
        <v>286</v>
      </c>
      <c r="D52" s="192" t="s">
        <v>792</v>
      </c>
      <c r="E52" s="192" t="s">
        <v>793</v>
      </c>
    </row>
    <row r="53" spans="1:5" x14ac:dyDescent="0.15">
      <c r="A53" s="191" t="s">
        <v>291</v>
      </c>
      <c r="B53" s="215" t="s">
        <v>1971</v>
      </c>
      <c r="C53" s="217" t="s">
        <v>794</v>
      </c>
      <c r="D53" s="192" t="s">
        <v>1973</v>
      </c>
      <c r="E53" s="192" t="s">
        <v>795</v>
      </c>
    </row>
    <row r="54" spans="1:5" x14ac:dyDescent="0.15">
      <c r="A54" s="191" t="s">
        <v>796</v>
      </c>
      <c r="B54" s="215" t="s">
        <v>1971</v>
      </c>
      <c r="C54" s="217" t="s">
        <v>296</v>
      </c>
      <c r="D54" s="192" t="s">
        <v>754</v>
      </c>
      <c r="E54" s="192" t="s">
        <v>755</v>
      </c>
    </row>
    <row r="55" spans="1:5" x14ac:dyDescent="0.15">
      <c r="A55" s="191" t="s">
        <v>798</v>
      </c>
      <c r="B55" s="215" t="s">
        <v>1971</v>
      </c>
      <c r="C55" s="217" t="s">
        <v>799</v>
      </c>
      <c r="D55" s="192" t="s">
        <v>1974</v>
      </c>
      <c r="E55" s="192" t="s">
        <v>800</v>
      </c>
    </row>
    <row r="56" spans="1:5" x14ac:dyDescent="0.15">
      <c r="A56" s="191" t="s">
        <v>311</v>
      </c>
      <c r="B56" s="215" t="s">
        <v>1971</v>
      </c>
      <c r="C56" s="217" t="s">
        <v>1227</v>
      </c>
      <c r="D56" s="192" t="s">
        <v>1228</v>
      </c>
      <c r="E56" s="192" t="s">
        <v>1229</v>
      </c>
    </row>
    <row r="57" spans="1:5" x14ac:dyDescent="0.15">
      <c r="A57" s="191" t="s">
        <v>317</v>
      </c>
      <c r="B57" s="215" t="s">
        <v>1971</v>
      </c>
      <c r="C57" s="217" t="s">
        <v>1230</v>
      </c>
      <c r="D57" s="192" t="s">
        <v>1974</v>
      </c>
      <c r="E57" s="192" t="s">
        <v>800</v>
      </c>
    </row>
    <row r="58" spans="1:5" x14ac:dyDescent="0.15">
      <c r="A58" s="191" t="s">
        <v>323</v>
      </c>
      <c r="B58" s="215" t="s">
        <v>1971</v>
      </c>
      <c r="C58" s="217" t="s">
        <v>1231</v>
      </c>
      <c r="D58" s="192" t="s">
        <v>1232</v>
      </c>
      <c r="E58" s="192" t="s">
        <v>1233</v>
      </c>
    </row>
    <row r="59" spans="1:5" x14ac:dyDescent="0.15">
      <c r="A59" s="191" t="s">
        <v>1975</v>
      </c>
      <c r="B59" s="215" t="s">
        <v>1971</v>
      </c>
      <c r="C59" s="217" t="s">
        <v>1976</v>
      </c>
      <c r="D59" s="192" t="s">
        <v>774</v>
      </c>
      <c r="E59" s="192" t="s">
        <v>775</v>
      </c>
    </row>
    <row r="60" spans="1:5" x14ac:dyDescent="0.15">
      <c r="A60" s="191" t="s">
        <v>1977</v>
      </c>
      <c r="B60" s="215" t="s">
        <v>1971</v>
      </c>
      <c r="C60" s="217" t="s">
        <v>556</v>
      </c>
      <c r="D60" s="192" t="s">
        <v>871</v>
      </c>
      <c r="E60" s="192" t="s">
        <v>872</v>
      </c>
    </row>
    <row r="61" spans="1:5" x14ac:dyDescent="0.15">
      <c r="A61" s="191" t="s">
        <v>99</v>
      </c>
      <c r="B61" s="215" t="s">
        <v>1971</v>
      </c>
      <c r="C61" s="217" t="s">
        <v>100</v>
      </c>
      <c r="D61" s="192" t="s">
        <v>801</v>
      </c>
      <c r="E61" s="192" t="s">
        <v>802</v>
      </c>
    </row>
    <row r="62" spans="1:5" x14ac:dyDescent="0.15">
      <c r="A62" s="191" t="s">
        <v>107</v>
      </c>
      <c r="B62" s="215" t="s">
        <v>1971</v>
      </c>
      <c r="C62" s="217" t="s">
        <v>108</v>
      </c>
      <c r="D62" s="192" t="s">
        <v>704</v>
      </c>
      <c r="E62" s="192" t="s">
        <v>705</v>
      </c>
    </row>
    <row r="63" spans="1:5" x14ac:dyDescent="0.15">
      <c r="A63" s="191" t="s">
        <v>115</v>
      </c>
      <c r="B63" s="215" t="s">
        <v>1971</v>
      </c>
      <c r="C63" s="217" t="s">
        <v>116</v>
      </c>
      <c r="D63" s="192" t="s">
        <v>760</v>
      </c>
      <c r="E63" s="192" t="s">
        <v>761</v>
      </c>
    </row>
    <row r="64" spans="1:5" x14ac:dyDescent="0.15">
      <c r="A64" s="191" t="s">
        <v>121</v>
      </c>
      <c r="B64" s="215" t="s">
        <v>1971</v>
      </c>
      <c r="C64" s="217" t="s">
        <v>122</v>
      </c>
      <c r="D64" s="192" t="s">
        <v>712</v>
      </c>
      <c r="E64" s="192" t="s">
        <v>713</v>
      </c>
    </row>
    <row r="65" spans="1:5" x14ac:dyDescent="0.15">
      <c r="A65" s="191" t="s">
        <v>129</v>
      </c>
      <c r="B65" s="215" t="s">
        <v>1971</v>
      </c>
      <c r="C65" s="217" t="s">
        <v>130</v>
      </c>
      <c r="D65" s="192" t="s">
        <v>803</v>
      </c>
      <c r="E65" s="192" t="s">
        <v>804</v>
      </c>
    </row>
    <row r="66" spans="1:5" x14ac:dyDescent="0.15">
      <c r="A66" s="191" t="s">
        <v>137</v>
      </c>
      <c r="B66" s="215" t="s">
        <v>1971</v>
      </c>
      <c r="C66" s="217" t="s">
        <v>138</v>
      </c>
      <c r="D66" s="192" t="s">
        <v>803</v>
      </c>
      <c r="E66" s="192" t="s">
        <v>804</v>
      </c>
    </row>
    <row r="67" spans="1:5" x14ac:dyDescent="0.15">
      <c r="A67" s="191" t="s">
        <v>141</v>
      </c>
      <c r="B67" s="215" t="s">
        <v>1971</v>
      </c>
      <c r="C67" s="217" t="s">
        <v>142</v>
      </c>
      <c r="D67" s="192" t="s">
        <v>803</v>
      </c>
      <c r="E67" s="192" t="s">
        <v>804</v>
      </c>
    </row>
    <row r="68" spans="1:5" x14ac:dyDescent="0.15">
      <c r="A68" s="191" t="s">
        <v>149</v>
      </c>
      <c r="B68" s="215" t="s">
        <v>1971</v>
      </c>
      <c r="C68" s="217" t="s">
        <v>150</v>
      </c>
      <c r="D68" s="192" t="s">
        <v>727</v>
      </c>
      <c r="E68" s="192" t="s">
        <v>728</v>
      </c>
    </row>
    <row r="69" spans="1:5" x14ac:dyDescent="0.15">
      <c r="A69" s="191" t="s">
        <v>157</v>
      </c>
      <c r="B69" s="215" t="s">
        <v>1971</v>
      </c>
      <c r="C69" s="217" t="s">
        <v>158</v>
      </c>
      <c r="D69" s="192" t="s">
        <v>805</v>
      </c>
      <c r="E69" s="192" t="s">
        <v>806</v>
      </c>
    </row>
    <row r="70" spans="1:5" x14ac:dyDescent="0.15">
      <c r="A70" s="191" t="s">
        <v>165</v>
      </c>
      <c r="B70" s="215" t="s">
        <v>1971</v>
      </c>
      <c r="C70" s="217" t="s">
        <v>166</v>
      </c>
      <c r="D70" s="192" t="s">
        <v>807</v>
      </c>
      <c r="E70" s="192" t="s">
        <v>725</v>
      </c>
    </row>
    <row r="71" spans="1:5" x14ac:dyDescent="0.15">
      <c r="A71" s="191" t="s">
        <v>172</v>
      </c>
      <c r="B71" s="215" t="s">
        <v>1971</v>
      </c>
      <c r="C71" s="217" t="s">
        <v>173</v>
      </c>
      <c r="D71" s="192" t="s">
        <v>808</v>
      </c>
      <c r="E71" s="192" t="s">
        <v>809</v>
      </c>
    </row>
    <row r="72" spans="1:5" x14ac:dyDescent="0.15">
      <c r="A72" s="191" t="s">
        <v>180</v>
      </c>
      <c r="B72" s="215" t="s">
        <v>1971</v>
      </c>
      <c r="C72" s="217" t="s">
        <v>181</v>
      </c>
      <c r="D72" s="192" t="s">
        <v>770</v>
      </c>
      <c r="E72" s="192" t="s">
        <v>771</v>
      </c>
    </row>
    <row r="73" spans="1:5" x14ac:dyDescent="0.15">
      <c r="A73" s="191" t="s">
        <v>188</v>
      </c>
      <c r="B73" s="215" t="s">
        <v>1971</v>
      </c>
      <c r="C73" s="217" t="s">
        <v>189</v>
      </c>
      <c r="D73" s="192" t="s">
        <v>768</v>
      </c>
      <c r="E73" s="192" t="s">
        <v>769</v>
      </c>
    </row>
    <row r="74" spans="1:5" x14ac:dyDescent="0.15">
      <c r="A74" s="191" t="s">
        <v>196</v>
      </c>
      <c r="B74" s="215" t="s">
        <v>1971</v>
      </c>
      <c r="C74" s="217" t="s">
        <v>197</v>
      </c>
      <c r="D74" s="192" t="s">
        <v>1234</v>
      </c>
      <c r="E74" s="192" t="s">
        <v>810</v>
      </c>
    </row>
    <row r="75" spans="1:5" x14ac:dyDescent="0.15">
      <c r="A75" s="191" t="s">
        <v>212</v>
      </c>
      <c r="B75" s="215" t="s">
        <v>1971</v>
      </c>
      <c r="C75" s="217" t="s">
        <v>813</v>
      </c>
      <c r="D75" s="192" t="s">
        <v>730</v>
      </c>
      <c r="E75" s="192" t="s">
        <v>731</v>
      </c>
    </row>
    <row r="76" spans="1:5" x14ac:dyDescent="0.15">
      <c r="A76" s="191" t="s">
        <v>217</v>
      </c>
      <c r="B76" s="215" t="s">
        <v>1971</v>
      </c>
      <c r="C76" s="217" t="s">
        <v>814</v>
      </c>
      <c r="D76" s="192" t="s">
        <v>815</v>
      </c>
      <c r="E76" s="192" t="s">
        <v>816</v>
      </c>
    </row>
    <row r="77" spans="1:5" x14ac:dyDescent="0.15">
      <c r="A77" s="191" t="s">
        <v>225</v>
      </c>
      <c r="B77" s="215" t="s">
        <v>1971</v>
      </c>
      <c r="C77" s="217" t="s">
        <v>817</v>
      </c>
      <c r="D77" s="192" t="s">
        <v>760</v>
      </c>
      <c r="E77" s="192" t="s">
        <v>761</v>
      </c>
    </row>
    <row r="78" spans="1:5" x14ac:dyDescent="0.15">
      <c r="A78" s="191" t="s">
        <v>237</v>
      </c>
      <c r="B78" s="215" t="s">
        <v>1971</v>
      </c>
      <c r="C78" s="217" t="s">
        <v>238</v>
      </c>
      <c r="D78" s="192" t="s">
        <v>819</v>
      </c>
      <c r="E78" s="192" t="s">
        <v>820</v>
      </c>
    </row>
    <row r="79" spans="1:5" x14ac:dyDescent="0.15">
      <c r="A79" s="191" t="s">
        <v>245</v>
      </c>
      <c r="B79" s="215" t="s">
        <v>1971</v>
      </c>
      <c r="C79" s="217" t="s">
        <v>246</v>
      </c>
      <c r="D79" s="192" t="s">
        <v>821</v>
      </c>
      <c r="E79" s="192" t="s">
        <v>822</v>
      </c>
    </row>
    <row r="80" spans="1:5" x14ac:dyDescent="0.15">
      <c r="A80" s="191" t="s">
        <v>253</v>
      </c>
      <c r="B80" s="215" t="s">
        <v>1971</v>
      </c>
      <c r="C80" s="217" t="s">
        <v>254</v>
      </c>
      <c r="D80" s="192" t="s">
        <v>774</v>
      </c>
      <c r="E80" s="192" t="s">
        <v>775</v>
      </c>
    </row>
    <row r="81" spans="1:5" x14ac:dyDescent="0.15">
      <c r="A81" s="191" t="s">
        <v>261</v>
      </c>
      <c r="B81" s="215" t="s">
        <v>1971</v>
      </c>
      <c r="C81" s="217" t="s">
        <v>823</v>
      </c>
      <c r="D81" s="192" t="s">
        <v>824</v>
      </c>
      <c r="E81" s="192" t="s">
        <v>825</v>
      </c>
    </row>
    <row r="82" spans="1:5" x14ac:dyDescent="0.15">
      <c r="A82" s="191" t="s">
        <v>272</v>
      </c>
      <c r="B82" s="215" t="s">
        <v>1971</v>
      </c>
      <c r="C82" s="217" t="s">
        <v>273</v>
      </c>
      <c r="D82" s="192" t="s">
        <v>826</v>
      </c>
      <c r="E82" s="192" t="s">
        <v>827</v>
      </c>
    </row>
    <row r="83" spans="1:5" x14ac:dyDescent="0.15">
      <c r="A83" s="191" t="s">
        <v>280</v>
      </c>
      <c r="B83" s="215" t="s">
        <v>1971</v>
      </c>
      <c r="C83" s="217" t="s">
        <v>281</v>
      </c>
      <c r="D83" s="192" t="s">
        <v>828</v>
      </c>
      <c r="E83" s="192" t="s">
        <v>829</v>
      </c>
    </row>
    <row r="84" spans="1:5" x14ac:dyDescent="0.15">
      <c r="A84" s="191" t="s">
        <v>297</v>
      </c>
      <c r="B84" s="215" t="s">
        <v>1971</v>
      </c>
      <c r="C84" s="217" t="s">
        <v>831</v>
      </c>
      <c r="D84" s="192" t="s">
        <v>832</v>
      </c>
      <c r="E84" s="192" t="s">
        <v>833</v>
      </c>
    </row>
    <row r="85" spans="1:5" x14ac:dyDescent="0.15">
      <c r="A85" s="191" t="s">
        <v>301</v>
      </c>
      <c r="B85" s="215" t="s">
        <v>1971</v>
      </c>
      <c r="C85" s="217" t="s">
        <v>834</v>
      </c>
      <c r="D85" s="192" t="s">
        <v>835</v>
      </c>
      <c r="E85" s="192" t="s">
        <v>836</v>
      </c>
    </row>
    <row r="86" spans="1:5" x14ac:dyDescent="0.15">
      <c r="A86" s="191" t="s">
        <v>307</v>
      </c>
      <c r="B86" s="215" t="s">
        <v>1971</v>
      </c>
      <c r="C86" s="217" t="s">
        <v>837</v>
      </c>
      <c r="D86" s="192" t="s">
        <v>758</v>
      </c>
      <c r="E86" s="192" t="s">
        <v>838</v>
      </c>
    </row>
    <row r="87" spans="1:5" x14ac:dyDescent="0.15">
      <c r="A87" s="191" t="s">
        <v>313</v>
      </c>
      <c r="B87" s="215" t="s">
        <v>1971</v>
      </c>
      <c r="C87" s="217" t="s">
        <v>839</v>
      </c>
      <c r="D87" s="192" t="s">
        <v>840</v>
      </c>
      <c r="E87" s="192" t="s">
        <v>841</v>
      </c>
    </row>
    <row r="88" spans="1:5" x14ac:dyDescent="0.15">
      <c r="A88" s="191" t="s">
        <v>319</v>
      </c>
      <c r="B88" s="215" t="s">
        <v>1971</v>
      </c>
      <c r="C88" s="217" t="s">
        <v>842</v>
      </c>
      <c r="D88" s="192" t="s">
        <v>714</v>
      </c>
      <c r="E88" s="192" t="s">
        <v>843</v>
      </c>
    </row>
    <row r="89" spans="1:5" x14ac:dyDescent="0.15">
      <c r="A89" s="191" t="s">
        <v>325</v>
      </c>
      <c r="B89" s="215" t="s">
        <v>1971</v>
      </c>
      <c r="C89" s="217" t="s">
        <v>844</v>
      </c>
      <c r="D89" s="192" t="s">
        <v>768</v>
      </c>
      <c r="E89" s="192" t="s">
        <v>769</v>
      </c>
    </row>
    <row r="90" spans="1:5" x14ac:dyDescent="0.15">
      <c r="A90" s="191" t="s">
        <v>93</v>
      </c>
      <c r="B90" s="215" t="s">
        <v>1971</v>
      </c>
      <c r="C90" s="217" t="s">
        <v>94</v>
      </c>
      <c r="D90" s="192" t="s">
        <v>1234</v>
      </c>
      <c r="E90" s="192" t="s">
        <v>810</v>
      </c>
    </row>
    <row r="91" spans="1:5" x14ac:dyDescent="0.15">
      <c r="A91" s="191" t="s">
        <v>101</v>
      </c>
      <c r="B91" s="215" t="s">
        <v>1971</v>
      </c>
      <c r="C91" s="217" t="s">
        <v>845</v>
      </c>
      <c r="D91" s="192" t="s">
        <v>846</v>
      </c>
      <c r="E91" s="192" t="s">
        <v>847</v>
      </c>
    </row>
    <row r="92" spans="1:5" x14ac:dyDescent="0.15">
      <c r="A92" s="191" t="s">
        <v>109</v>
      </c>
      <c r="B92" s="215" t="s">
        <v>1971</v>
      </c>
      <c r="C92" s="217" t="s">
        <v>110</v>
      </c>
      <c r="D92" s="192" t="s">
        <v>848</v>
      </c>
      <c r="E92" s="192" t="s">
        <v>731</v>
      </c>
    </row>
    <row r="93" spans="1:5" x14ac:dyDescent="0.15">
      <c r="A93" s="191" t="s">
        <v>117</v>
      </c>
      <c r="B93" s="215" t="s">
        <v>1971</v>
      </c>
      <c r="C93" s="217" t="s">
        <v>118</v>
      </c>
      <c r="D93" s="192" t="s">
        <v>849</v>
      </c>
      <c r="E93" s="192" t="s">
        <v>850</v>
      </c>
    </row>
    <row r="94" spans="1:5" x14ac:dyDescent="0.15">
      <c r="A94" s="191" t="s">
        <v>123</v>
      </c>
      <c r="B94" s="215" t="s">
        <v>1971</v>
      </c>
      <c r="C94" s="217" t="s">
        <v>124</v>
      </c>
      <c r="D94" s="192" t="s">
        <v>851</v>
      </c>
      <c r="E94" s="192" t="s">
        <v>850</v>
      </c>
    </row>
    <row r="95" spans="1:5" x14ac:dyDescent="0.15">
      <c r="A95" s="191" t="s">
        <v>131</v>
      </c>
      <c r="B95" s="215" t="s">
        <v>1971</v>
      </c>
      <c r="C95" s="217" t="s">
        <v>132</v>
      </c>
      <c r="D95" s="192" t="s">
        <v>852</v>
      </c>
      <c r="E95" s="192" t="s">
        <v>853</v>
      </c>
    </row>
    <row r="96" spans="1:5" x14ac:dyDescent="0.15">
      <c r="A96" s="191" t="s">
        <v>143</v>
      </c>
      <c r="B96" s="215" t="s">
        <v>1971</v>
      </c>
      <c r="C96" s="217" t="s">
        <v>144</v>
      </c>
      <c r="D96" s="192" t="s">
        <v>855</v>
      </c>
      <c r="E96" s="192" t="s">
        <v>856</v>
      </c>
    </row>
    <row r="97" spans="1:5" x14ac:dyDescent="0.15">
      <c r="A97" s="191" t="s">
        <v>151</v>
      </c>
      <c r="B97" s="215" t="s">
        <v>1971</v>
      </c>
      <c r="C97" s="217" t="s">
        <v>1235</v>
      </c>
      <c r="D97" s="192" t="s">
        <v>1973</v>
      </c>
      <c r="E97" s="192" t="s">
        <v>1236</v>
      </c>
    </row>
    <row r="98" spans="1:5" x14ac:dyDescent="0.15">
      <c r="A98" s="191" t="s">
        <v>159</v>
      </c>
      <c r="B98" s="215" t="s">
        <v>1971</v>
      </c>
      <c r="C98" s="217" t="s">
        <v>1237</v>
      </c>
      <c r="D98" s="192" t="s">
        <v>1238</v>
      </c>
      <c r="E98" s="192" t="s">
        <v>1239</v>
      </c>
    </row>
    <row r="99" spans="1:5" x14ac:dyDescent="0.15">
      <c r="A99" s="191" t="s">
        <v>174</v>
      </c>
      <c r="B99" s="215" t="s">
        <v>1971</v>
      </c>
      <c r="C99" s="217" t="s">
        <v>175</v>
      </c>
      <c r="D99" s="192" t="s">
        <v>704</v>
      </c>
      <c r="E99" s="192" t="s">
        <v>705</v>
      </c>
    </row>
    <row r="100" spans="1:5" x14ac:dyDescent="0.15">
      <c r="A100" s="191" t="s">
        <v>182</v>
      </c>
      <c r="B100" s="215" t="s">
        <v>1971</v>
      </c>
      <c r="C100" s="217" t="s">
        <v>183</v>
      </c>
      <c r="D100" s="192" t="s">
        <v>857</v>
      </c>
      <c r="E100" s="192" t="s">
        <v>858</v>
      </c>
    </row>
    <row r="101" spans="1:5" x14ac:dyDescent="0.15">
      <c r="A101" s="191" t="s">
        <v>190</v>
      </c>
      <c r="B101" s="215" t="s">
        <v>1971</v>
      </c>
      <c r="C101" s="217" t="s">
        <v>191</v>
      </c>
      <c r="D101" s="192" t="s">
        <v>859</v>
      </c>
      <c r="E101" s="192" t="s">
        <v>860</v>
      </c>
    </row>
    <row r="102" spans="1:5" x14ac:dyDescent="0.15">
      <c r="A102" s="191" t="s">
        <v>198</v>
      </c>
      <c r="B102" s="215" t="s">
        <v>1971</v>
      </c>
      <c r="C102" s="217" t="s">
        <v>199</v>
      </c>
      <c r="D102" s="192" t="s">
        <v>861</v>
      </c>
      <c r="E102" s="192" t="s">
        <v>862</v>
      </c>
    </row>
    <row r="103" spans="1:5" x14ac:dyDescent="0.15">
      <c r="A103" s="191" t="s">
        <v>214</v>
      </c>
      <c r="B103" s="215" t="s">
        <v>1971</v>
      </c>
      <c r="C103" s="217" t="s">
        <v>215</v>
      </c>
      <c r="D103" s="192" t="s">
        <v>768</v>
      </c>
      <c r="E103" s="192" t="s">
        <v>769</v>
      </c>
    </row>
    <row r="104" spans="1:5" x14ac:dyDescent="0.15">
      <c r="A104" s="191" t="s">
        <v>219</v>
      </c>
      <c r="B104" s="215" t="s">
        <v>1971</v>
      </c>
      <c r="C104" s="217" t="s">
        <v>864</v>
      </c>
      <c r="D104" s="192" t="s">
        <v>727</v>
      </c>
      <c r="E104" s="192" t="s">
        <v>728</v>
      </c>
    </row>
    <row r="105" spans="1:5" x14ac:dyDescent="0.15">
      <c r="A105" s="191" t="s">
        <v>227</v>
      </c>
      <c r="B105" s="215" t="s">
        <v>1971</v>
      </c>
      <c r="C105" s="217" t="s">
        <v>228</v>
      </c>
      <c r="D105" s="192" t="s">
        <v>865</v>
      </c>
      <c r="E105" s="192" t="s">
        <v>866</v>
      </c>
    </row>
    <row r="106" spans="1:5" x14ac:dyDescent="0.15">
      <c r="A106" s="191" t="s">
        <v>239</v>
      </c>
      <c r="B106" s="215" t="s">
        <v>1971</v>
      </c>
      <c r="C106" s="217" t="s">
        <v>240</v>
      </c>
      <c r="D106" s="192" t="s">
        <v>1240</v>
      </c>
      <c r="E106" s="192" t="s">
        <v>733</v>
      </c>
    </row>
    <row r="107" spans="1:5" x14ac:dyDescent="0.15">
      <c r="A107" s="191" t="s">
        <v>247</v>
      </c>
      <c r="B107" s="215" t="s">
        <v>1971</v>
      </c>
      <c r="C107" s="217" t="s">
        <v>248</v>
      </c>
      <c r="D107" s="192" t="s">
        <v>852</v>
      </c>
      <c r="E107" s="192" t="s">
        <v>853</v>
      </c>
    </row>
    <row r="108" spans="1:5" x14ac:dyDescent="0.15">
      <c r="A108" s="191" t="s">
        <v>255</v>
      </c>
      <c r="B108" s="215" t="s">
        <v>1971</v>
      </c>
      <c r="C108" s="217" t="s">
        <v>256</v>
      </c>
      <c r="D108" s="192" t="s">
        <v>869</v>
      </c>
      <c r="E108" s="192" t="s">
        <v>870</v>
      </c>
    </row>
    <row r="109" spans="1:5" x14ac:dyDescent="0.15">
      <c r="A109" s="191" t="s">
        <v>263</v>
      </c>
      <c r="B109" s="215" t="s">
        <v>1971</v>
      </c>
      <c r="C109" s="217" t="s">
        <v>264</v>
      </c>
      <c r="D109" s="192" t="s">
        <v>871</v>
      </c>
      <c r="E109" s="192" t="s">
        <v>872</v>
      </c>
    </row>
    <row r="110" spans="1:5" x14ac:dyDescent="0.15">
      <c r="A110" s="191" t="s">
        <v>274</v>
      </c>
      <c r="B110" s="215" t="s">
        <v>1971</v>
      </c>
      <c r="C110" s="217" t="s">
        <v>275</v>
      </c>
      <c r="D110" s="192" t="s">
        <v>873</v>
      </c>
      <c r="E110" s="192" t="s">
        <v>874</v>
      </c>
    </row>
    <row r="111" spans="1:5" x14ac:dyDescent="0.15">
      <c r="A111" s="191" t="s">
        <v>282</v>
      </c>
      <c r="B111" s="215" t="s">
        <v>1971</v>
      </c>
      <c r="C111" s="217" t="s">
        <v>283</v>
      </c>
      <c r="D111" s="192" t="s">
        <v>815</v>
      </c>
      <c r="E111" s="192" t="s">
        <v>816</v>
      </c>
    </row>
    <row r="112" spans="1:5" x14ac:dyDescent="0.15">
      <c r="A112" s="191" t="s">
        <v>287</v>
      </c>
      <c r="B112" s="215" t="s">
        <v>1971</v>
      </c>
      <c r="C112" s="217" t="s">
        <v>1241</v>
      </c>
      <c r="D112" s="192" t="s">
        <v>1242</v>
      </c>
      <c r="E112" s="192" t="s">
        <v>1243</v>
      </c>
    </row>
    <row r="113" spans="1:5" x14ac:dyDescent="0.15">
      <c r="A113" s="191" t="s">
        <v>289</v>
      </c>
      <c r="B113" s="215" t="s">
        <v>1971</v>
      </c>
      <c r="C113" s="217" t="s">
        <v>290</v>
      </c>
      <c r="D113" s="192" t="s">
        <v>875</v>
      </c>
      <c r="E113" s="192" t="s">
        <v>876</v>
      </c>
    </row>
    <row r="114" spans="1:5" x14ac:dyDescent="0.15">
      <c r="A114" s="191" t="s">
        <v>293</v>
      </c>
      <c r="B114" s="215" t="s">
        <v>1971</v>
      </c>
      <c r="C114" s="217" t="s">
        <v>294</v>
      </c>
      <c r="D114" s="192" t="s">
        <v>727</v>
      </c>
      <c r="E114" s="192" t="s">
        <v>728</v>
      </c>
    </row>
    <row r="115" spans="1:5" x14ac:dyDescent="0.15">
      <c r="A115" s="191" t="s">
        <v>299</v>
      </c>
      <c r="B115" s="215" t="s">
        <v>1971</v>
      </c>
      <c r="C115" s="217" t="s">
        <v>300</v>
      </c>
      <c r="D115" s="192" t="s">
        <v>727</v>
      </c>
      <c r="E115" s="192" t="s">
        <v>728</v>
      </c>
    </row>
    <row r="116" spans="1:5" x14ac:dyDescent="0.15">
      <c r="A116" s="191" t="s">
        <v>303</v>
      </c>
      <c r="B116" s="215" t="s">
        <v>1971</v>
      </c>
      <c r="C116" s="217" t="s">
        <v>304</v>
      </c>
      <c r="D116" s="192" t="s">
        <v>768</v>
      </c>
      <c r="E116" s="192" t="s">
        <v>769</v>
      </c>
    </row>
    <row r="117" spans="1:5" x14ac:dyDescent="0.15">
      <c r="A117" s="191" t="s">
        <v>309</v>
      </c>
      <c r="B117" s="215" t="s">
        <v>1971</v>
      </c>
      <c r="C117" s="217" t="s">
        <v>310</v>
      </c>
      <c r="D117" s="192" t="s">
        <v>840</v>
      </c>
      <c r="E117" s="192" t="s">
        <v>841</v>
      </c>
    </row>
    <row r="118" spans="1:5" x14ac:dyDescent="0.15">
      <c r="A118" s="191" t="s">
        <v>315</v>
      </c>
      <c r="B118" s="215" t="s">
        <v>1971</v>
      </c>
      <c r="C118" s="217" t="s">
        <v>316</v>
      </c>
      <c r="D118" s="192" t="s">
        <v>727</v>
      </c>
      <c r="E118" s="192" t="s">
        <v>728</v>
      </c>
    </row>
    <row r="119" spans="1:5" x14ac:dyDescent="0.15">
      <c r="A119" s="191" t="s">
        <v>321</v>
      </c>
      <c r="B119" s="215" t="s">
        <v>1971</v>
      </c>
      <c r="C119" s="217" t="s">
        <v>322</v>
      </c>
      <c r="D119" s="192" t="s">
        <v>1973</v>
      </c>
      <c r="E119" s="192" t="s">
        <v>795</v>
      </c>
    </row>
    <row r="120" spans="1:5" x14ac:dyDescent="0.15">
      <c r="A120" s="191" t="s">
        <v>877</v>
      </c>
      <c r="B120" s="215" t="s">
        <v>1971</v>
      </c>
      <c r="C120" s="217" t="s">
        <v>878</v>
      </c>
      <c r="D120" s="192" t="s">
        <v>867</v>
      </c>
      <c r="E120" s="192" t="s">
        <v>868</v>
      </c>
    </row>
    <row r="121" spans="1:5" x14ac:dyDescent="0.15">
      <c r="A121" s="355" t="s">
        <v>879</v>
      </c>
      <c r="B121" s="215" t="s">
        <v>1475</v>
      </c>
      <c r="C121" s="217" t="s">
        <v>880</v>
      </c>
      <c r="D121" s="192" t="s">
        <v>1476</v>
      </c>
      <c r="E121" s="192" t="s">
        <v>1477</v>
      </c>
    </row>
    <row r="122" spans="1:5" x14ac:dyDescent="0.15">
      <c r="A122" s="356" t="s">
        <v>881</v>
      </c>
      <c r="B122" s="215" t="s">
        <v>1475</v>
      </c>
      <c r="C122" s="217" t="s">
        <v>882</v>
      </c>
      <c r="D122" s="192" t="s">
        <v>1478</v>
      </c>
      <c r="E122" s="192" t="s">
        <v>1479</v>
      </c>
    </row>
    <row r="123" spans="1:5" x14ac:dyDescent="0.15">
      <c r="A123" s="356" t="s">
        <v>1455</v>
      </c>
      <c r="B123" s="215" t="s">
        <v>1475</v>
      </c>
      <c r="C123" s="217" t="s">
        <v>1480</v>
      </c>
      <c r="D123" s="192" t="s">
        <v>1481</v>
      </c>
      <c r="E123" s="192" t="s">
        <v>1482</v>
      </c>
    </row>
    <row r="124" spans="1:5" x14ac:dyDescent="0.15">
      <c r="A124" s="356" t="s">
        <v>1457</v>
      </c>
      <c r="B124" s="215" t="s">
        <v>1475</v>
      </c>
      <c r="C124" s="217" t="s">
        <v>1483</v>
      </c>
      <c r="D124" s="192" t="s">
        <v>1484</v>
      </c>
      <c r="E124" s="192" t="s">
        <v>1482</v>
      </c>
    </row>
    <row r="125" spans="1:5" x14ac:dyDescent="0.15">
      <c r="A125" s="356" t="s">
        <v>883</v>
      </c>
      <c r="B125" s="215" t="s">
        <v>1475</v>
      </c>
      <c r="C125" s="217" t="s">
        <v>884</v>
      </c>
      <c r="D125" s="192" t="s">
        <v>1485</v>
      </c>
      <c r="E125" s="192" t="s">
        <v>1486</v>
      </c>
    </row>
    <row r="126" spans="1:5" x14ac:dyDescent="0.15">
      <c r="A126" s="356" t="s">
        <v>885</v>
      </c>
      <c r="B126" s="215" t="s">
        <v>1475</v>
      </c>
      <c r="C126" s="217" t="s">
        <v>886</v>
      </c>
      <c r="D126" s="192" t="s">
        <v>1487</v>
      </c>
      <c r="E126" s="192" t="s">
        <v>1488</v>
      </c>
    </row>
    <row r="127" spans="1:5" x14ac:dyDescent="0.15">
      <c r="A127" s="356" t="s">
        <v>887</v>
      </c>
      <c r="B127" s="215" t="s">
        <v>1475</v>
      </c>
      <c r="C127" s="217" t="s">
        <v>888</v>
      </c>
      <c r="D127" s="192" t="s">
        <v>1489</v>
      </c>
      <c r="E127" s="192" t="s">
        <v>1490</v>
      </c>
    </row>
    <row r="128" spans="1:5" x14ac:dyDescent="0.15">
      <c r="A128" s="356" t="s">
        <v>889</v>
      </c>
      <c r="B128" s="215" t="s">
        <v>1475</v>
      </c>
      <c r="C128" s="217" t="s">
        <v>890</v>
      </c>
      <c r="D128" s="192" t="s">
        <v>1491</v>
      </c>
      <c r="E128" s="192" t="s">
        <v>1492</v>
      </c>
    </row>
    <row r="129" spans="1:5" x14ac:dyDescent="0.15">
      <c r="A129" s="356" t="s">
        <v>1461</v>
      </c>
      <c r="B129" s="215" t="s">
        <v>1475</v>
      </c>
      <c r="C129" s="217" t="s">
        <v>1493</v>
      </c>
      <c r="D129" s="192" t="s">
        <v>1494</v>
      </c>
      <c r="E129" s="192" t="s">
        <v>1495</v>
      </c>
    </row>
    <row r="130" spans="1:5" x14ac:dyDescent="0.15">
      <c r="A130" s="356" t="s">
        <v>891</v>
      </c>
      <c r="B130" s="215" t="s">
        <v>1475</v>
      </c>
      <c r="C130" s="217" t="s">
        <v>892</v>
      </c>
      <c r="D130" s="192" t="s">
        <v>1496</v>
      </c>
      <c r="E130" s="192" t="s">
        <v>1497</v>
      </c>
    </row>
    <row r="131" spans="1:5" x14ac:dyDescent="0.15">
      <c r="A131" s="356" t="s">
        <v>893</v>
      </c>
      <c r="B131" s="215" t="s">
        <v>1475</v>
      </c>
      <c r="C131" s="217" t="s">
        <v>894</v>
      </c>
      <c r="D131" s="192" t="s">
        <v>1498</v>
      </c>
      <c r="E131" s="192" t="s">
        <v>1497</v>
      </c>
    </row>
    <row r="132" spans="1:5" x14ac:dyDescent="0.15">
      <c r="A132" s="356" t="s">
        <v>895</v>
      </c>
      <c r="B132" s="215" t="s">
        <v>1475</v>
      </c>
      <c r="C132" s="217" t="s">
        <v>896</v>
      </c>
      <c r="D132" s="192" t="s">
        <v>1499</v>
      </c>
      <c r="E132" s="192" t="s">
        <v>1500</v>
      </c>
    </row>
    <row r="133" spans="1:5" x14ac:dyDescent="0.15">
      <c r="A133" s="356" t="s">
        <v>1463</v>
      </c>
      <c r="B133" s="215" t="s">
        <v>1475</v>
      </c>
      <c r="C133" s="217" t="s">
        <v>1464</v>
      </c>
      <c r="D133" s="192" t="s">
        <v>1501</v>
      </c>
      <c r="E133" s="192" t="s">
        <v>1502</v>
      </c>
    </row>
    <row r="134" spans="1:5" x14ac:dyDescent="0.15">
      <c r="A134" s="356" t="s">
        <v>1465</v>
      </c>
      <c r="B134" s="213" t="s">
        <v>1475</v>
      </c>
      <c r="C134" s="357" t="s">
        <v>1466</v>
      </c>
      <c r="D134" s="213" t="s">
        <v>1503</v>
      </c>
      <c r="E134" s="358" t="s">
        <v>1504</v>
      </c>
    </row>
    <row r="135" spans="1:5" x14ac:dyDescent="0.15">
      <c r="A135" s="356" t="s">
        <v>1467</v>
      </c>
      <c r="B135" s="192" t="s">
        <v>1475</v>
      </c>
      <c r="C135" s="359" t="s">
        <v>1468</v>
      </c>
      <c r="D135" s="192" t="s">
        <v>1505</v>
      </c>
      <c r="E135" s="360" t="s">
        <v>1504</v>
      </c>
    </row>
    <row r="136" spans="1:5" x14ac:dyDescent="0.15">
      <c r="A136" s="356" t="s">
        <v>897</v>
      </c>
      <c r="B136" s="192" t="s">
        <v>1475</v>
      </c>
      <c r="C136" s="359" t="s">
        <v>898</v>
      </c>
      <c r="D136" s="192" t="s">
        <v>1506</v>
      </c>
      <c r="E136" s="360" t="s">
        <v>1507</v>
      </c>
    </row>
    <row r="137" spans="1:5" x14ac:dyDescent="0.15">
      <c r="A137" s="356" t="s">
        <v>899</v>
      </c>
      <c r="B137" s="192" t="s">
        <v>1475</v>
      </c>
      <c r="C137" s="359" t="s">
        <v>900</v>
      </c>
      <c r="D137" s="192" t="s">
        <v>1508</v>
      </c>
      <c r="E137" s="360" t="s">
        <v>1497</v>
      </c>
    </row>
    <row r="138" spans="1:5" x14ac:dyDescent="0.15">
      <c r="A138" s="356" t="s">
        <v>901</v>
      </c>
      <c r="B138" s="192" t="s">
        <v>1475</v>
      </c>
      <c r="C138" s="359" t="s">
        <v>902</v>
      </c>
      <c r="D138" s="192" t="s">
        <v>1509</v>
      </c>
      <c r="E138" s="360" t="s">
        <v>1510</v>
      </c>
    </row>
    <row r="139" spans="1:5" x14ac:dyDescent="0.15">
      <c r="A139" s="356" t="s">
        <v>903</v>
      </c>
      <c r="B139" s="192" t="s">
        <v>1475</v>
      </c>
      <c r="C139" s="359" t="s">
        <v>904</v>
      </c>
      <c r="D139" s="192" t="s">
        <v>1511</v>
      </c>
      <c r="E139" s="360" t="s">
        <v>1500</v>
      </c>
    </row>
    <row r="140" spans="1:5" x14ac:dyDescent="0.15">
      <c r="A140" s="356" t="s">
        <v>1469</v>
      </c>
      <c r="B140" s="192" t="s">
        <v>1475</v>
      </c>
      <c r="C140" s="359" t="s">
        <v>1470</v>
      </c>
      <c r="D140" s="192" t="s">
        <v>1512</v>
      </c>
      <c r="E140" s="360" t="s">
        <v>1513</v>
      </c>
    </row>
    <row r="141" spans="1:5" x14ac:dyDescent="0.15">
      <c r="A141" s="356" t="s">
        <v>1471</v>
      </c>
      <c r="B141" s="192" t="s">
        <v>1475</v>
      </c>
      <c r="C141" s="359" t="s">
        <v>1514</v>
      </c>
      <c r="D141" s="192" t="s">
        <v>1515</v>
      </c>
      <c r="E141" s="360" t="s">
        <v>1482</v>
      </c>
    </row>
    <row r="142" spans="1:5" x14ac:dyDescent="0.15">
      <c r="A142" s="361" t="s">
        <v>1473</v>
      </c>
      <c r="B142" s="192" t="s">
        <v>1475</v>
      </c>
      <c r="C142" s="359" t="s">
        <v>1516</v>
      </c>
      <c r="D142" s="192" t="s">
        <v>1517</v>
      </c>
      <c r="E142" s="360" t="s">
        <v>1482</v>
      </c>
    </row>
    <row r="143" spans="1:5" x14ac:dyDescent="0.15">
      <c r="A143" s="189" t="s">
        <v>1803</v>
      </c>
      <c r="B143" s="190" t="s">
        <v>1804</v>
      </c>
      <c r="C143" s="190" t="s">
        <v>443</v>
      </c>
      <c r="D143" s="190" t="s">
        <v>905</v>
      </c>
      <c r="E143" s="190" t="s">
        <v>1805</v>
      </c>
    </row>
    <row r="144" spans="1:5" x14ac:dyDescent="0.15">
      <c r="A144" s="191" t="s">
        <v>450</v>
      </c>
      <c r="B144" s="192" t="s">
        <v>1806</v>
      </c>
      <c r="C144" s="192" t="s">
        <v>451</v>
      </c>
      <c r="D144" s="190" t="s">
        <v>1189</v>
      </c>
      <c r="E144" s="192" t="s">
        <v>1807</v>
      </c>
    </row>
    <row r="145" spans="1:5" x14ac:dyDescent="0.15">
      <c r="A145" s="191" t="s">
        <v>457</v>
      </c>
      <c r="B145" s="192" t="s">
        <v>1806</v>
      </c>
      <c r="C145" s="192" t="s">
        <v>458</v>
      </c>
      <c r="D145" s="190" t="s">
        <v>906</v>
      </c>
      <c r="E145" s="192" t="s">
        <v>1808</v>
      </c>
    </row>
    <row r="146" spans="1:5" x14ac:dyDescent="0.15">
      <c r="A146" s="191" t="s">
        <v>465</v>
      </c>
      <c r="B146" s="192" t="s">
        <v>1806</v>
      </c>
      <c r="C146" s="192" t="s">
        <v>466</v>
      </c>
      <c r="D146" s="190" t="s">
        <v>907</v>
      </c>
      <c r="E146" s="192" t="s">
        <v>1809</v>
      </c>
    </row>
    <row r="147" spans="1:5" x14ac:dyDescent="0.15">
      <c r="A147" s="191" t="s">
        <v>473</v>
      </c>
      <c r="B147" s="192" t="s">
        <v>1806</v>
      </c>
      <c r="C147" s="192" t="s">
        <v>474</v>
      </c>
      <c r="D147" s="190" t="s">
        <v>1190</v>
      </c>
      <c r="E147" s="192" t="s">
        <v>1810</v>
      </c>
    </row>
    <row r="148" spans="1:5" x14ac:dyDescent="0.15">
      <c r="A148" s="191" t="s">
        <v>481</v>
      </c>
      <c r="B148" s="192" t="s">
        <v>1806</v>
      </c>
      <c r="C148" s="192" t="s">
        <v>482</v>
      </c>
      <c r="D148" s="190" t="s">
        <v>908</v>
      </c>
      <c r="E148" s="192" t="s">
        <v>1811</v>
      </c>
    </row>
    <row r="149" spans="1:5" x14ac:dyDescent="0.15">
      <c r="A149" s="191" t="s">
        <v>489</v>
      </c>
      <c r="B149" s="192" t="s">
        <v>1806</v>
      </c>
      <c r="C149" s="192" t="s">
        <v>490</v>
      </c>
      <c r="D149" s="190" t="s">
        <v>1190</v>
      </c>
      <c r="E149" s="192" t="s">
        <v>1810</v>
      </c>
    </row>
    <row r="150" spans="1:5" x14ac:dyDescent="0.15">
      <c r="A150" s="191" t="s">
        <v>496</v>
      </c>
      <c r="B150" s="192" t="s">
        <v>1806</v>
      </c>
      <c r="C150" s="192" t="s">
        <v>497</v>
      </c>
      <c r="D150" s="190" t="s">
        <v>909</v>
      </c>
      <c r="E150" s="192" t="s">
        <v>1812</v>
      </c>
    </row>
    <row r="151" spans="1:5" x14ac:dyDescent="0.15">
      <c r="A151" s="191" t="s">
        <v>508</v>
      </c>
      <c r="B151" s="192" t="s">
        <v>1806</v>
      </c>
      <c r="C151" s="192" t="s">
        <v>509</v>
      </c>
      <c r="D151" s="190" t="s">
        <v>911</v>
      </c>
      <c r="E151" s="192" t="s">
        <v>1813</v>
      </c>
    </row>
    <row r="152" spans="1:5" x14ac:dyDescent="0.15">
      <c r="A152" s="191" t="s">
        <v>516</v>
      </c>
      <c r="B152" s="192" t="s">
        <v>1806</v>
      </c>
      <c r="C152" s="192" t="s">
        <v>517</v>
      </c>
      <c r="D152" s="190" t="s">
        <v>912</v>
      </c>
      <c r="E152" s="192" t="s">
        <v>1814</v>
      </c>
    </row>
    <row r="153" spans="1:5" x14ac:dyDescent="0.15">
      <c r="A153" s="191" t="s">
        <v>524</v>
      </c>
      <c r="B153" s="192" t="s">
        <v>1806</v>
      </c>
      <c r="C153" s="192" t="s">
        <v>525</v>
      </c>
      <c r="D153" s="190" t="s">
        <v>913</v>
      </c>
      <c r="E153" s="192" t="s">
        <v>1815</v>
      </c>
    </row>
    <row r="154" spans="1:5" x14ac:dyDescent="0.15">
      <c r="A154" s="191" t="s">
        <v>532</v>
      </c>
      <c r="B154" s="192" t="s">
        <v>1806</v>
      </c>
      <c r="C154" s="192" t="s">
        <v>1191</v>
      </c>
      <c r="D154" s="190" t="s">
        <v>914</v>
      </c>
      <c r="E154" s="192" t="s">
        <v>1816</v>
      </c>
    </row>
    <row r="155" spans="1:5" x14ac:dyDescent="0.15">
      <c r="A155" s="191" t="s">
        <v>535</v>
      </c>
      <c r="B155" s="192" t="s">
        <v>1806</v>
      </c>
      <c r="C155" s="192" t="s">
        <v>536</v>
      </c>
      <c r="D155" s="190" t="s">
        <v>915</v>
      </c>
      <c r="E155" s="192" t="s">
        <v>1817</v>
      </c>
    </row>
    <row r="156" spans="1:5" x14ac:dyDescent="0.15">
      <c r="A156" s="191" t="s">
        <v>543</v>
      </c>
      <c r="B156" s="192" t="s">
        <v>1806</v>
      </c>
      <c r="C156" s="192" t="s">
        <v>544</v>
      </c>
      <c r="D156" s="190" t="s">
        <v>915</v>
      </c>
      <c r="E156" s="192" t="s">
        <v>1817</v>
      </c>
    </row>
    <row r="157" spans="1:5" x14ac:dyDescent="0.15">
      <c r="A157" s="191" t="s">
        <v>551</v>
      </c>
      <c r="B157" s="192" t="s">
        <v>1806</v>
      </c>
      <c r="C157" s="192" t="s">
        <v>552</v>
      </c>
      <c r="D157" s="190" t="s">
        <v>916</v>
      </c>
      <c r="E157" s="192" t="s">
        <v>917</v>
      </c>
    </row>
    <row r="158" spans="1:5" x14ac:dyDescent="0.15">
      <c r="A158" s="191" t="s">
        <v>559</v>
      </c>
      <c r="B158" s="192" t="s">
        <v>1806</v>
      </c>
      <c r="C158" s="192" t="s">
        <v>560</v>
      </c>
      <c r="D158" s="190" t="s">
        <v>918</v>
      </c>
      <c r="E158" s="192" t="s">
        <v>919</v>
      </c>
    </row>
    <row r="159" spans="1:5" x14ac:dyDescent="0.15">
      <c r="A159" s="191" t="s">
        <v>566</v>
      </c>
      <c r="B159" s="192" t="s">
        <v>1806</v>
      </c>
      <c r="C159" s="192" t="s">
        <v>567</v>
      </c>
      <c r="D159" s="190" t="s">
        <v>920</v>
      </c>
      <c r="E159" s="192" t="s">
        <v>1818</v>
      </c>
    </row>
    <row r="160" spans="1:5" x14ac:dyDescent="0.15">
      <c r="A160" s="191" t="s">
        <v>573</v>
      </c>
      <c r="B160" s="192" t="s">
        <v>1806</v>
      </c>
      <c r="C160" s="192" t="s">
        <v>1819</v>
      </c>
      <c r="D160" s="190" t="s">
        <v>921</v>
      </c>
      <c r="E160" s="192" t="s">
        <v>1820</v>
      </c>
    </row>
    <row r="161" spans="1:5" x14ac:dyDescent="0.15">
      <c r="A161" s="191" t="s">
        <v>579</v>
      </c>
      <c r="B161" s="192" t="s">
        <v>1806</v>
      </c>
      <c r="C161" s="192" t="s">
        <v>580</v>
      </c>
      <c r="D161" s="190" t="s">
        <v>911</v>
      </c>
      <c r="E161" s="192" t="s">
        <v>1813</v>
      </c>
    </row>
    <row r="162" spans="1:5" x14ac:dyDescent="0.15">
      <c r="A162" s="191" t="s">
        <v>587</v>
      </c>
      <c r="B162" s="192" t="s">
        <v>1806</v>
      </c>
      <c r="C162" s="192" t="s">
        <v>588</v>
      </c>
      <c r="D162" s="190" t="s">
        <v>922</v>
      </c>
      <c r="E162" s="192" t="s">
        <v>1821</v>
      </c>
    </row>
    <row r="163" spans="1:5" x14ac:dyDescent="0.15">
      <c r="A163" s="191" t="s">
        <v>593</v>
      </c>
      <c r="B163" s="192" t="s">
        <v>1806</v>
      </c>
      <c r="C163" s="192" t="s">
        <v>1822</v>
      </c>
      <c r="D163" s="190" t="s">
        <v>1192</v>
      </c>
      <c r="E163" s="192" t="s">
        <v>1823</v>
      </c>
    </row>
    <row r="164" spans="1:5" x14ac:dyDescent="0.15">
      <c r="A164" s="191" t="s">
        <v>598</v>
      </c>
      <c r="B164" s="192" t="s">
        <v>1806</v>
      </c>
      <c r="C164" s="192" t="s">
        <v>599</v>
      </c>
      <c r="D164" s="190" t="s">
        <v>923</v>
      </c>
      <c r="E164" s="192" t="s">
        <v>1824</v>
      </c>
    </row>
    <row r="165" spans="1:5" x14ac:dyDescent="0.15">
      <c r="A165" s="191" t="s">
        <v>604</v>
      </c>
      <c r="B165" s="192" t="s">
        <v>1806</v>
      </c>
      <c r="C165" s="192" t="s">
        <v>605</v>
      </c>
      <c r="D165" s="190" t="s">
        <v>924</v>
      </c>
      <c r="E165" s="192" t="s">
        <v>1825</v>
      </c>
    </row>
    <row r="166" spans="1:5" x14ac:dyDescent="0.15">
      <c r="A166" s="191" t="s">
        <v>609</v>
      </c>
      <c r="B166" s="192" t="s">
        <v>1806</v>
      </c>
      <c r="C166" s="192" t="s">
        <v>610</v>
      </c>
      <c r="D166" s="190" t="s">
        <v>925</v>
      </c>
      <c r="E166" s="192" t="s">
        <v>926</v>
      </c>
    </row>
    <row r="167" spans="1:5" x14ac:dyDescent="0.15">
      <c r="A167" s="191" t="s">
        <v>615</v>
      </c>
      <c r="B167" s="192" t="s">
        <v>1806</v>
      </c>
      <c r="C167" s="192" t="s">
        <v>616</v>
      </c>
      <c r="D167" s="190" t="s">
        <v>925</v>
      </c>
      <c r="E167" s="192" t="s">
        <v>926</v>
      </c>
    </row>
    <row r="168" spans="1:5" x14ac:dyDescent="0.15">
      <c r="A168" s="191" t="s">
        <v>621</v>
      </c>
      <c r="B168" s="192" t="s">
        <v>1806</v>
      </c>
      <c r="C168" s="192" t="s">
        <v>1193</v>
      </c>
      <c r="D168" s="190" t="s">
        <v>914</v>
      </c>
      <c r="E168" s="192" t="s">
        <v>1816</v>
      </c>
    </row>
    <row r="169" spans="1:5" x14ac:dyDescent="0.15">
      <c r="A169" s="191" t="s">
        <v>444</v>
      </c>
      <c r="B169" s="192" t="s">
        <v>1806</v>
      </c>
      <c r="C169" s="192" t="s">
        <v>445</v>
      </c>
      <c r="D169" s="190" t="s">
        <v>1194</v>
      </c>
      <c r="E169" s="192" t="s">
        <v>927</v>
      </c>
    </row>
    <row r="170" spans="1:5" x14ac:dyDescent="0.15">
      <c r="A170" s="191" t="s">
        <v>452</v>
      </c>
      <c r="B170" s="192" t="s">
        <v>1806</v>
      </c>
      <c r="C170" s="192" t="s">
        <v>453</v>
      </c>
      <c r="D170" s="190" t="s">
        <v>928</v>
      </c>
      <c r="E170" s="192" t="s">
        <v>1826</v>
      </c>
    </row>
    <row r="171" spans="1:5" x14ac:dyDescent="0.15">
      <c r="A171" s="191" t="s">
        <v>459</v>
      </c>
      <c r="B171" s="192" t="s">
        <v>1806</v>
      </c>
      <c r="C171" s="192" t="s">
        <v>460</v>
      </c>
      <c r="D171" s="190" t="s">
        <v>1827</v>
      </c>
      <c r="E171" s="192" t="s">
        <v>929</v>
      </c>
    </row>
    <row r="172" spans="1:5" x14ac:dyDescent="0.15">
      <c r="A172" s="191" t="s">
        <v>467</v>
      </c>
      <c r="B172" s="192" t="s">
        <v>1806</v>
      </c>
      <c r="C172" s="192" t="s">
        <v>468</v>
      </c>
      <c r="D172" s="190" t="s">
        <v>930</v>
      </c>
      <c r="E172" s="192" t="s">
        <v>1828</v>
      </c>
    </row>
    <row r="173" spans="1:5" x14ac:dyDescent="0.15">
      <c r="A173" s="191" t="s">
        <v>475</v>
      </c>
      <c r="B173" s="192" t="s">
        <v>1806</v>
      </c>
      <c r="C173" s="192" t="s">
        <v>476</v>
      </c>
      <c r="D173" s="190" t="s">
        <v>1829</v>
      </c>
      <c r="E173" s="192" t="s">
        <v>1830</v>
      </c>
    </row>
    <row r="174" spans="1:5" x14ac:dyDescent="0.15">
      <c r="A174" s="191" t="s">
        <v>483</v>
      </c>
      <c r="B174" s="192" t="s">
        <v>1806</v>
      </c>
      <c r="C174" s="192" t="s">
        <v>484</v>
      </c>
      <c r="D174" s="190" t="s">
        <v>931</v>
      </c>
      <c r="E174" s="192" t="s">
        <v>932</v>
      </c>
    </row>
    <row r="175" spans="1:5" x14ac:dyDescent="0.15">
      <c r="A175" s="191" t="s">
        <v>491</v>
      </c>
      <c r="B175" s="192" t="s">
        <v>1806</v>
      </c>
      <c r="C175" s="192" t="s">
        <v>492</v>
      </c>
      <c r="D175" s="190" t="s">
        <v>933</v>
      </c>
      <c r="E175" s="192" t="s">
        <v>1486</v>
      </c>
    </row>
    <row r="176" spans="1:5" x14ac:dyDescent="0.15">
      <c r="A176" s="191" t="s">
        <v>502</v>
      </c>
      <c r="B176" s="192" t="s">
        <v>1806</v>
      </c>
      <c r="C176" s="192" t="s">
        <v>503</v>
      </c>
      <c r="D176" s="190" t="s">
        <v>934</v>
      </c>
      <c r="E176" s="192" t="s">
        <v>1831</v>
      </c>
    </row>
    <row r="177" spans="1:5" x14ac:dyDescent="0.15">
      <c r="A177" s="191" t="s">
        <v>510</v>
      </c>
      <c r="B177" s="192" t="s">
        <v>1806</v>
      </c>
      <c r="C177" s="192" t="s">
        <v>511</v>
      </c>
      <c r="D177" s="190" t="s">
        <v>935</v>
      </c>
      <c r="E177" s="192" t="s">
        <v>936</v>
      </c>
    </row>
    <row r="178" spans="1:5" x14ac:dyDescent="0.15">
      <c r="A178" s="191" t="s">
        <v>518</v>
      </c>
      <c r="B178" s="192" t="s">
        <v>1806</v>
      </c>
      <c r="C178" s="192" t="s">
        <v>519</v>
      </c>
      <c r="D178" s="190" t="s">
        <v>1195</v>
      </c>
      <c r="E178" s="192" t="s">
        <v>927</v>
      </c>
    </row>
    <row r="179" spans="1:5" x14ac:dyDescent="0.15">
      <c r="A179" s="191" t="s">
        <v>526</v>
      </c>
      <c r="B179" s="192" t="s">
        <v>1806</v>
      </c>
      <c r="C179" s="192" t="s">
        <v>527</v>
      </c>
      <c r="D179" s="190" t="s">
        <v>937</v>
      </c>
      <c r="E179" s="192" t="s">
        <v>1832</v>
      </c>
    </row>
    <row r="180" spans="1:5" x14ac:dyDescent="0.15">
      <c r="A180" s="191" t="s">
        <v>537</v>
      </c>
      <c r="B180" s="192" t="s">
        <v>1806</v>
      </c>
      <c r="C180" s="192" t="s">
        <v>940</v>
      </c>
      <c r="D180" s="190" t="s">
        <v>941</v>
      </c>
      <c r="E180" s="192" t="s">
        <v>1833</v>
      </c>
    </row>
    <row r="181" spans="1:5" x14ac:dyDescent="0.15">
      <c r="A181" s="191" t="s">
        <v>545</v>
      </c>
      <c r="B181" s="192" t="s">
        <v>1806</v>
      </c>
      <c r="C181" s="192" t="s">
        <v>942</v>
      </c>
      <c r="D181" s="190" t="s">
        <v>938</v>
      </c>
      <c r="E181" s="192" t="s">
        <v>939</v>
      </c>
    </row>
    <row r="182" spans="1:5" x14ac:dyDescent="0.15">
      <c r="A182" s="191" t="s">
        <v>553</v>
      </c>
      <c r="B182" s="192" t="s">
        <v>1806</v>
      </c>
      <c r="C182" s="192" t="s">
        <v>554</v>
      </c>
      <c r="D182" s="190" t="s">
        <v>1196</v>
      </c>
      <c r="E182" s="192" t="s">
        <v>1197</v>
      </c>
    </row>
    <row r="183" spans="1:5" x14ac:dyDescent="0.15">
      <c r="A183" s="191" t="s">
        <v>561</v>
      </c>
      <c r="B183" s="192" t="s">
        <v>1806</v>
      </c>
      <c r="C183" s="192" t="s">
        <v>1834</v>
      </c>
      <c r="D183" s="190" t="s">
        <v>1198</v>
      </c>
      <c r="E183" s="192" t="s">
        <v>1835</v>
      </c>
    </row>
    <row r="184" spans="1:5" x14ac:dyDescent="0.15">
      <c r="A184" s="191" t="s">
        <v>568</v>
      </c>
      <c r="B184" s="192" t="s">
        <v>1806</v>
      </c>
      <c r="C184" s="192" t="s">
        <v>1836</v>
      </c>
      <c r="D184" s="190" t="s">
        <v>1827</v>
      </c>
      <c r="E184" s="192" t="s">
        <v>929</v>
      </c>
    </row>
    <row r="185" spans="1:5" x14ac:dyDescent="0.15">
      <c r="A185" s="191" t="s">
        <v>1837</v>
      </c>
      <c r="B185" s="192" t="s">
        <v>1806</v>
      </c>
      <c r="C185" s="192" t="s">
        <v>1838</v>
      </c>
      <c r="D185" s="190" t="s">
        <v>1207</v>
      </c>
      <c r="E185" s="192" t="s">
        <v>979</v>
      </c>
    </row>
    <row r="186" spans="1:5" x14ac:dyDescent="0.15">
      <c r="A186" s="191" t="s">
        <v>581</v>
      </c>
      <c r="B186" s="192" t="s">
        <v>1806</v>
      </c>
      <c r="C186" s="192" t="s">
        <v>582</v>
      </c>
      <c r="D186" s="190" t="s">
        <v>943</v>
      </c>
      <c r="E186" s="192" t="s">
        <v>1839</v>
      </c>
    </row>
    <row r="187" spans="1:5" x14ac:dyDescent="0.15">
      <c r="A187" s="191" t="s">
        <v>589</v>
      </c>
      <c r="B187" s="192" t="s">
        <v>1806</v>
      </c>
      <c r="C187" s="192" t="s">
        <v>590</v>
      </c>
      <c r="D187" s="190" t="s">
        <v>925</v>
      </c>
      <c r="E187" s="192" t="s">
        <v>926</v>
      </c>
    </row>
    <row r="188" spans="1:5" x14ac:dyDescent="0.15">
      <c r="A188" s="191" t="s">
        <v>594</v>
      </c>
      <c r="B188" s="192" t="s">
        <v>1806</v>
      </c>
      <c r="C188" s="192" t="s">
        <v>595</v>
      </c>
      <c r="D188" s="190" t="s">
        <v>909</v>
      </c>
      <c r="E188" s="202" t="s">
        <v>1812</v>
      </c>
    </row>
    <row r="189" spans="1:5" x14ac:dyDescent="0.15">
      <c r="A189" s="191" t="s">
        <v>600</v>
      </c>
      <c r="B189" s="192" t="s">
        <v>1806</v>
      </c>
      <c r="C189" s="192" t="s">
        <v>601</v>
      </c>
      <c r="D189" s="190" t="s">
        <v>912</v>
      </c>
      <c r="E189" s="192" t="s">
        <v>1814</v>
      </c>
    </row>
    <row r="190" spans="1:5" x14ac:dyDescent="0.15">
      <c r="A190" s="191" t="s">
        <v>606</v>
      </c>
      <c r="B190" s="192" t="s">
        <v>1806</v>
      </c>
      <c r="C190" s="192" t="s">
        <v>607</v>
      </c>
      <c r="D190" s="190" t="s">
        <v>944</v>
      </c>
      <c r="E190" s="192" t="s">
        <v>945</v>
      </c>
    </row>
    <row r="191" spans="1:5" x14ac:dyDescent="0.15">
      <c r="A191" s="191" t="s">
        <v>611</v>
      </c>
      <c r="B191" s="192" t="s">
        <v>1806</v>
      </c>
      <c r="C191" s="192" t="s">
        <v>612</v>
      </c>
      <c r="D191" s="190" t="s">
        <v>946</v>
      </c>
      <c r="E191" s="192" t="s">
        <v>947</v>
      </c>
    </row>
    <row r="192" spans="1:5" x14ac:dyDescent="0.15">
      <c r="A192" s="189" t="s">
        <v>617</v>
      </c>
      <c r="B192" s="190" t="s">
        <v>1806</v>
      </c>
      <c r="C192" s="190" t="s">
        <v>618</v>
      </c>
      <c r="D192" s="190" t="s">
        <v>925</v>
      </c>
      <c r="E192" s="190" t="s">
        <v>926</v>
      </c>
    </row>
    <row r="193" spans="1:5" x14ac:dyDescent="0.15">
      <c r="A193" s="191" t="s">
        <v>622</v>
      </c>
      <c r="B193" s="192" t="s">
        <v>1806</v>
      </c>
      <c r="C193" s="192" t="s">
        <v>623</v>
      </c>
      <c r="D193" s="190" t="s">
        <v>948</v>
      </c>
      <c r="E193" s="192" t="s">
        <v>949</v>
      </c>
    </row>
    <row r="194" spans="1:5" x14ac:dyDescent="0.15">
      <c r="A194" s="191" t="s">
        <v>625</v>
      </c>
      <c r="B194" s="192" t="s">
        <v>1806</v>
      </c>
      <c r="C194" s="192" t="s">
        <v>626</v>
      </c>
      <c r="D194" s="190" t="s">
        <v>931</v>
      </c>
      <c r="E194" s="192" t="s">
        <v>932</v>
      </c>
    </row>
    <row r="195" spans="1:5" x14ac:dyDescent="0.15">
      <c r="A195" s="191" t="s">
        <v>629</v>
      </c>
      <c r="B195" s="192" t="s">
        <v>1806</v>
      </c>
      <c r="C195" s="192" t="s">
        <v>630</v>
      </c>
      <c r="D195" s="190" t="s">
        <v>950</v>
      </c>
      <c r="E195" s="192" t="s">
        <v>951</v>
      </c>
    </row>
    <row r="196" spans="1:5" x14ac:dyDescent="0.15">
      <c r="A196" s="191" t="s">
        <v>633</v>
      </c>
      <c r="B196" s="192" t="s">
        <v>1806</v>
      </c>
      <c r="C196" s="192" t="s">
        <v>634</v>
      </c>
      <c r="D196" s="190" t="s">
        <v>944</v>
      </c>
      <c r="E196" s="192" t="s">
        <v>945</v>
      </c>
    </row>
    <row r="197" spans="1:5" x14ac:dyDescent="0.15">
      <c r="A197" s="191" t="s">
        <v>637</v>
      </c>
      <c r="B197" s="192" t="s">
        <v>1806</v>
      </c>
      <c r="C197" s="192" t="s">
        <v>638</v>
      </c>
      <c r="D197" s="190" t="s">
        <v>952</v>
      </c>
      <c r="E197" s="192" t="s">
        <v>953</v>
      </c>
    </row>
    <row r="198" spans="1:5" x14ac:dyDescent="0.15">
      <c r="A198" s="191" t="s">
        <v>640</v>
      </c>
      <c r="B198" s="192" t="s">
        <v>1806</v>
      </c>
      <c r="C198" s="192" t="s">
        <v>641</v>
      </c>
      <c r="D198" s="190" t="s">
        <v>954</v>
      </c>
      <c r="E198" s="192" t="s">
        <v>1840</v>
      </c>
    </row>
    <row r="199" spans="1:5" x14ac:dyDescent="0.15">
      <c r="A199" s="191" t="s">
        <v>644</v>
      </c>
      <c r="B199" s="192" t="s">
        <v>1806</v>
      </c>
      <c r="C199" s="192" t="s">
        <v>645</v>
      </c>
      <c r="D199" s="190" t="s">
        <v>955</v>
      </c>
      <c r="E199" s="192" t="s">
        <v>956</v>
      </c>
    </row>
    <row r="200" spans="1:5" x14ac:dyDescent="0.15">
      <c r="A200" s="191" t="s">
        <v>446</v>
      </c>
      <c r="B200" s="192" t="s">
        <v>1806</v>
      </c>
      <c r="C200" s="192" t="s">
        <v>447</v>
      </c>
      <c r="D200" s="190" t="s">
        <v>957</v>
      </c>
      <c r="E200" s="192" t="s">
        <v>1841</v>
      </c>
    </row>
    <row r="201" spans="1:5" x14ac:dyDescent="0.15">
      <c r="A201" s="191" t="s">
        <v>454</v>
      </c>
      <c r="B201" s="192" t="s">
        <v>1806</v>
      </c>
      <c r="C201" s="192" t="s">
        <v>455</v>
      </c>
      <c r="D201" s="190" t="s">
        <v>958</v>
      </c>
      <c r="E201" s="192" t="s">
        <v>959</v>
      </c>
    </row>
    <row r="202" spans="1:5" x14ac:dyDescent="0.15">
      <c r="A202" s="191" t="s">
        <v>461</v>
      </c>
      <c r="B202" s="192" t="s">
        <v>1806</v>
      </c>
      <c r="C202" s="192" t="s">
        <v>462</v>
      </c>
      <c r="D202" s="190" t="s">
        <v>1827</v>
      </c>
      <c r="E202" s="192" t="s">
        <v>929</v>
      </c>
    </row>
    <row r="203" spans="1:5" x14ac:dyDescent="0.15">
      <c r="A203" s="191" t="s">
        <v>469</v>
      </c>
      <c r="B203" s="192" t="s">
        <v>1806</v>
      </c>
      <c r="C203" s="192" t="s">
        <v>470</v>
      </c>
      <c r="D203" s="190" t="s">
        <v>1829</v>
      </c>
      <c r="E203" s="192" t="s">
        <v>1830</v>
      </c>
    </row>
    <row r="204" spans="1:5" x14ac:dyDescent="0.15">
      <c r="A204" s="191" t="s">
        <v>477</v>
      </c>
      <c r="B204" s="192" t="s">
        <v>1806</v>
      </c>
      <c r="C204" s="192" t="s">
        <v>478</v>
      </c>
      <c r="D204" s="190" t="s">
        <v>960</v>
      </c>
      <c r="E204" s="192" t="s">
        <v>1842</v>
      </c>
    </row>
    <row r="205" spans="1:5" x14ac:dyDescent="0.15">
      <c r="A205" s="191" t="s">
        <v>485</v>
      </c>
      <c r="B205" s="192" t="s">
        <v>1806</v>
      </c>
      <c r="C205" s="192" t="s">
        <v>486</v>
      </c>
      <c r="D205" s="190" t="s">
        <v>961</v>
      </c>
      <c r="E205" s="192" t="s">
        <v>1843</v>
      </c>
    </row>
    <row r="206" spans="1:5" x14ac:dyDescent="0.15">
      <c r="A206" s="191" t="s">
        <v>493</v>
      </c>
      <c r="B206" s="192" t="s">
        <v>1806</v>
      </c>
      <c r="C206" s="192" t="s">
        <v>494</v>
      </c>
      <c r="D206" s="190" t="s">
        <v>952</v>
      </c>
      <c r="E206" s="192" t="s">
        <v>953</v>
      </c>
    </row>
    <row r="207" spans="1:5" x14ac:dyDescent="0.15">
      <c r="A207" s="191" t="s">
        <v>498</v>
      </c>
      <c r="B207" s="192" t="s">
        <v>1806</v>
      </c>
      <c r="C207" s="192" t="s">
        <v>499</v>
      </c>
      <c r="D207" s="190" t="s">
        <v>918</v>
      </c>
      <c r="E207" s="192" t="s">
        <v>1844</v>
      </c>
    </row>
    <row r="208" spans="1:5" x14ac:dyDescent="0.15">
      <c r="A208" s="191" t="s">
        <v>504</v>
      </c>
      <c r="B208" s="192" t="s">
        <v>1806</v>
      </c>
      <c r="C208" s="192" t="s">
        <v>505</v>
      </c>
      <c r="D208" s="190" t="s">
        <v>962</v>
      </c>
      <c r="E208" s="192" t="s">
        <v>932</v>
      </c>
    </row>
    <row r="209" spans="1:5" x14ac:dyDescent="0.15">
      <c r="A209" s="191" t="s">
        <v>512</v>
      </c>
      <c r="B209" s="192" t="s">
        <v>1806</v>
      </c>
      <c r="C209" s="192" t="s">
        <v>513</v>
      </c>
      <c r="D209" s="190"/>
      <c r="E209" s="192"/>
    </row>
    <row r="210" spans="1:5" x14ac:dyDescent="0.15">
      <c r="A210" s="191" t="s">
        <v>520</v>
      </c>
      <c r="B210" s="192" t="s">
        <v>1806</v>
      </c>
      <c r="C210" s="192" t="s">
        <v>521</v>
      </c>
      <c r="D210" s="190" t="s">
        <v>946</v>
      </c>
      <c r="E210" s="192" t="s">
        <v>947</v>
      </c>
    </row>
    <row r="211" spans="1:5" x14ac:dyDescent="0.15">
      <c r="A211" s="191" t="s">
        <v>528</v>
      </c>
      <c r="B211" s="192" t="s">
        <v>1806</v>
      </c>
      <c r="C211" s="192" t="s">
        <v>529</v>
      </c>
      <c r="D211" s="190" t="s">
        <v>963</v>
      </c>
      <c r="E211" s="192" t="s">
        <v>1845</v>
      </c>
    </row>
    <row r="212" spans="1:5" x14ac:dyDescent="0.15">
      <c r="A212" s="191" t="s">
        <v>533</v>
      </c>
      <c r="B212" s="192" t="s">
        <v>1806</v>
      </c>
      <c r="C212" s="192" t="s">
        <v>534</v>
      </c>
      <c r="D212" s="192" t="s">
        <v>964</v>
      </c>
      <c r="E212" s="192" t="s">
        <v>1846</v>
      </c>
    </row>
    <row r="213" spans="1:5" x14ac:dyDescent="0.15">
      <c r="A213" s="191" t="s">
        <v>539</v>
      </c>
      <c r="B213" s="192" t="s">
        <v>1806</v>
      </c>
      <c r="C213" s="192" t="s">
        <v>540</v>
      </c>
      <c r="D213" s="190" t="s">
        <v>1847</v>
      </c>
      <c r="E213" s="192" t="s">
        <v>1844</v>
      </c>
    </row>
    <row r="214" spans="1:5" x14ac:dyDescent="0.15">
      <c r="A214" s="191" t="s">
        <v>547</v>
      </c>
      <c r="B214" s="192" t="s">
        <v>1806</v>
      </c>
      <c r="C214" s="192" t="s">
        <v>548</v>
      </c>
      <c r="D214" s="190" t="s">
        <v>1847</v>
      </c>
      <c r="E214" s="192" t="s">
        <v>1844</v>
      </c>
    </row>
    <row r="215" spans="1:5" x14ac:dyDescent="0.15">
      <c r="A215" s="191" t="s">
        <v>555</v>
      </c>
      <c r="B215" s="192" t="s">
        <v>1806</v>
      </c>
      <c r="C215" s="192" t="s">
        <v>556</v>
      </c>
      <c r="D215" s="190" t="s">
        <v>965</v>
      </c>
      <c r="E215" s="192" t="s">
        <v>966</v>
      </c>
    </row>
    <row r="216" spans="1:5" x14ac:dyDescent="0.15">
      <c r="A216" s="191" t="s">
        <v>562</v>
      </c>
      <c r="B216" s="192" t="s">
        <v>1806</v>
      </c>
      <c r="C216" s="192" t="s">
        <v>1848</v>
      </c>
      <c r="D216" s="190" t="s">
        <v>967</v>
      </c>
      <c r="E216" s="192" t="s">
        <v>968</v>
      </c>
    </row>
    <row r="217" spans="1:5" x14ac:dyDescent="0.15">
      <c r="A217" s="191" t="s">
        <v>569</v>
      </c>
      <c r="B217" s="192" t="s">
        <v>1806</v>
      </c>
      <c r="C217" s="192" t="s">
        <v>570</v>
      </c>
      <c r="D217" s="190" t="s">
        <v>935</v>
      </c>
      <c r="E217" s="192" t="s">
        <v>936</v>
      </c>
    </row>
    <row r="218" spans="1:5" x14ac:dyDescent="0.15">
      <c r="A218" s="191" t="s">
        <v>576</v>
      </c>
      <c r="B218" s="192" t="s">
        <v>1806</v>
      </c>
      <c r="C218" s="192" t="s">
        <v>1849</v>
      </c>
      <c r="D218" s="190" t="s">
        <v>1827</v>
      </c>
      <c r="E218" s="192" t="s">
        <v>929</v>
      </c>
    </row>
    <row r="219" spans="1:5" x14ac:dyDescent="0.15">
      <c r="A219" s="191" t="s">
        <v>583</v>
      </c>
      <c r="B219" s="192" t="s">
        <v>1806</v>
      </c>
      <c r="C219" s="192" t="s">
        <v>584</v>
      </c>
      <c r="D219" s="190" t="s">
        <v>948</v>
      </c>
      <c r="E219" s="192" t="s">
        <v>949</v>
      </c>
    </row>
    <row r="220" spans="1:5" x14ac:dyDescent="0.15">
      <c r="A220" s="191" t="s">
        <v>591</v>
      </c>
      <c r="B220" s="192" t="s">
        <v>1806</v>
      </c>
      <c r="C220" s="192" t="s">
        <v>592</v>
      </c>
      <c r="D220" s="190" t="s">
        <v>1199</v>
      </c>
      <c r="E220" s="192" t="s">
        <v>1024</v>
      </c>
    </row>
    <row r="221" spans="1:5" x14ac:dyDescent="0.15">
      <c r="A221" s="191" t="s">
        <v>596</v>
      </c>
      <c r="B221" s="192" t="s">
        <v>1806</v>
      </c>
      <c r="C221" s="192" t="s">
        <v>597</v>
      </c>
      <c r="D221" s="190" t="s">
        <v>1847</v>
      </c>
      <c r="E221" s="192" t="s">
        <v>1844</v>
      </c>
    </row>
    <row r="222" spans="1:5" x14ac:dyDescent="0.15">
      <c r="A222" s="191" t="s">
        <v>602</v>
      </c>
      <c r="B222" s="192" t="s">
        <v>1806</v>
      </c>
      <c r="C222" s="192" t="s">
        <v>603</v>
      </c>
      <c r="D222" s="190" t="s">
        <v>1200</v>
      </c>
      <c r="E222" s="192" t="s">
        <v>1850</v>
      </c>
    </row>
    <row r="223" spans="1:5" x14ac:dyDescent="0.15">
      <c r="A223" s="191" t="s">
        <v>613</v>
      </c>
      <c r="B223" s="192" t="s">
        <v>1806</v>
      </c>
      <c r="C223" s="192" t="s">
        <v>614</v>
      </c>
      <c r="D223" s="190" t="s">
        <v>969</v>
      </c>
      <c r="E223" s="192" t="s">
        <v>1851</v>
      </c>
    </row>
    <row r="224" spans="1:5" x14ac:dyDescent="0.15">
      <c r="A224" s="191" t="s">
        <v>619</v>
      </c>
      <c r="B224" s="192" t="s">
        <v>1806</v>
      </c>
      <c r="C224" s="192" t="s">
        <v>620</v>
      </c>
      <c r="D224" s="190" t="s">
        <v>970</v>
      </c>
      <c r="E224" s="192" t="s">
        <v>1852</v>
      </c>
    </row>
    <row r="225" spans="1:5" x14ac:dyDescent="0.15">
      <c r="A225" s="191" t="s">
        <v>624</v>
      </c>
      <c r="B225" s="192" t="s">
        <v>1806</v>
      </c>
      <c r="C225" s="192" t="s">
        <v>1853</v>
      </c>
      <c r="D225" s="190" t="s">
        <v>1201</v>
      </c>
      <c r="E225" s="192" t="s">
        <v>1854</v>
      </c>
    </row>
    <row r="226" spans="1:5" x14ac:dyDescent="0.15">
      <c r="A226" s="191" t="s">
        <v>627</v>
      </c>
      <c r="B226" s="192" t="s">
        <v>1806</v>
      </c>
      <c r="C226" s="192" t="s">
        <v>628</v>
      </c>
      <c r="D226" s="190" t="s">
        <v>1202</v>
      </c>
      <c r="E226" s="192" t="s">
        <v>1855</v>
      </c>
    </row>
    <row r="227" spans="1:5" x14ac:dyDescent="0.15">
      <c r="A227" s="191" t="s">
        <v>631</v>
      </c>
      <c r="B227" s="192" t="s">
        <v>1806</v>
      </c>
      <c r="C227" s="192" t="s">
        <v>632</v>
      </c>
      <c r="D227" s="190" t="s">
        <v>971</v>
      </c>
      <c r="E227" s="192" t="s">
        <v>1856</v>
      </c>
    </row>
    <row r="228" spans="1:5" x14ac:dyDescent="0.15">
      <c r="A228" s="191" t="s">
        <v>635</v>
      </c>
      <c r="B228" s="192" t="s">
        <v>1806</v>
      </c>
      <c r="C228" s="192" t="s">
        <v>636</v>
      </c>
      <c r="D228" s="190" t="s">
        <v>941</v>
      </c>
      <c r="E228" s="192" t="s">
        <v>1833</v>
      </c>
    </row>
    <row r="229" spans="1:5" x14ac:dyDescent="0.15">
      <c r="A229" s="191" t="s">
        <v>639</v>
      </c>
      <c r="B229" s="192" t="s">
        <v>1806</v>
      </c>
      <c r="C229" s="192" t="s">
        <v>1857</v>
      </c>
      <c r="D229" s="190" t="s">
        <v>1192</v>
      </c>
      <c r="E229" s="192" t="s">
        <v>1823</v>
      </c>
    </row>
    <row r="230" spans="1:5" x14ac:dyDescent="0.15">
      <c r="A230" s="191" t="s">
        <v>642</v>
      </c>
      <c r="B230" s="192" t="s">
        <v>1806</v>
      </c>
      <c r="C230" s="192" t="s">
        <v>643</v>
      </c>
      <c r="D230" s="190" t="s">
        <v>972</v>
      </c>
      <c r="E230" s="192" t="s">
        <v>1490</v>
      </c>
    </row>
    <row r="231" spans="1:5" x14ac:dyDescent="0.15">
      <c r="A231" s="191" t="s">
        <v>646</v>
      </c>
      <c r="B231" s="192" t="s">
        <v>1806</v>
      </c>
      <c r="C231" s="192" t="s">
        <v>1203</v>
      </c>
      <c r="D231" s="190" t="s">
        <v>965</v>
      </c>
      <c r="E231" s="192" t="s">
        <v>966</v>
      </c>
    </row>
    <row r="232" spans="1:5" x14ac:dyDescent="0.15">
      <c r="A232" s="191" t="s">
        <v>648</v>
      </c>
      <c r="B232" s="192" t="s">
        <v>1806</v>
      </c>
      <c r="C232" s="192" t="s">
        <v>649</v>
      </c>
      <c r="D232" s="190" t="s">
        <v>984</v>
      </c>
      <c r="E232" s="192" t="s">
        <v>1858</v>
      </c>
    </row>
    <row r="233" spans="1:5" x14ac:dyDescent="0.15">
      <c r="A233" s="191" t="s">
        <v>650</v>
      </c>
      <c r="B233" s="192" t="s">
        <v>1806</v>
      </c>
      <c r="C233" s="192" t="s">
        <v>651</v>
      </c>
      <c r="D233" s="190" t="s">
        <v>974</v>
      </c>
      <c r="E233" s="192" t="s">
        <v>1859</v>
      </c>
    </row>
    <row r="234" spans="1:5" x14ac:dyDescent="0.15">
      <c r="A234" s="191" t="s">
        <v>652</v>
      </c>
      <c r="B234" s="192" t="s">
        <v>1806</v>
      </c>
      <c r="C234" s="192" t="s">
        <v>653</v>
      </c>
      <c r="D234" s="190" t="s">
        <v>1204</v>
      </c>
      <c r="E234" s="192" t="s">
        <v>1860</v>
      </c>
    </row>
    <row r="235" spans="1:5" x14ac:dyDescent="0.15">
      <c r="A235" s="191" t="s">
        <v>448</v>
      </c>
      <c r="B235" s="192" t="s">
        <v>1861</v>
      </c>
      <c r="C235" s="192" t="s">
        <v>449</v>
      </c>
      <c r="D235" s="190"/>
      <c r="E235" s="192"/>
    </row>
    <row r="236" spans="1:5" x14ac:dyDescent="0.15">
      <c r="A236" s="191" t="s">
        <v>456</v>
      </c>
      <c r="B236" s="192" t="s">
        <v>1861</v>
      </c>
      <c r="C236" s="192" t="s">
        <v>1862</v>
      </c>
      <c r="D236" s="190" t="s">
        <v>1205</v>
      </c>
      <c r="E236" s="192" t="s">
        <v>975</v>
      </c>
    </row>
    <row r="237" spans="1:5" x14ac:dyDescent="0.15">
      <c r="A237" s="191" t="s">
        <v>463</v>
      </c>
      <c r="B237" s="192" t="s">
        <v>1861</v>
      </c>
      <c r="C237" s="192" t="s">
        <v>464</v>
      </c>
      <c r="D237" s="190" t="s">
        <v>1206</v>
      </c>
      <c r="E237" s="192" t="s">
        <v>1863</v>
      </c>
    </row>
    <row r="238" spans="1:5" x14ac:dyDescent="0.15">
      <c r="A238" s="191" t="s">
        <v>471</v>
      </c>
      <c r="B238" s="192" t="s">
        <v>1861</v>
      </c>
      <c r="C238" s="192" t="s">
        <v>472</v>
      </c>
      <c r="D238" s="190" t="s">
        <v>976</v>
      </c>
      <c r="E238" s="192" t="s">
        <v>1864</v>
      </c>
    </row>
    <row r="239" spans="1:5" x14ac:dyDescent="0.15">
      <c r="A239" s="191" t="s">
        <v>479</v>
      </c>
      <c r="B239" s="192" t="s">
        <v>1861</v>
      </c>
      <c r="C239" s="192" t="s">
        <v>480</v>
      </c>
      <c r="D239" s="190" t="s">
        <v>977</v>
      </c>
      <c r="E239" s="192" t="s">
        <v>1865</v>
      </c>
    </row>
    <row r="240" spans="1:5" x14ac:dyDescent="0.15">
      <c r="A240" s="194" t="s">
        <v>487</v>
      </c>
      <c r="B240" s="195" t="s">
        <v>1861</v>
      </c>
      <c r="C240" s="195" t="s">
        <v>488</v>
      </c>
      <c r="D240" s="196" t="s">
        <v>978</v>
      </c>
      <c r="E240" s="195" t="s">
        <v>1866</v>
      </c>
    </row>
    <row r="241" spans="1:5" x14ac:dyDescent="0.15">
      <c r="A241" s="189" t="s">
        <v>500</v>
      </c>
      <c r="B241" s="190" t="s">
        <v>1861</v>
      </c>
      <c r="C241" s="190" t="s">
        <v>1208</v>
      </c>
      <c r="D241" s="190" t="s">
        <v>980</v>
      </c>
      <c r="E241" s="190" t="s">
        <v>981</v>
      </c>
    </row>
    <row r="242" spans="1:5" x14ac:dyDescent="0.15">
      <c r="A242" s="191" t="s">
        <v>506</v>
      </c>
      <c r="B242" s="192" t="s">
        <v>1861</v>
      </c>
      <c r="C242" s="192" t="s">
        <v>507</v>
      </c>
      <c r="D242" s="190" t="s">
        <v>982</v>
      </c>
      <c r="E242" s="192" t="s">
        <v>1867</v>
      </c>
    </row>
    <row r="243" spans="1:5" x14ac:dyDescent="0.15">
      <c r="A243" s="191" t="s">
        <v>514</v>
      </c>
      <c r="B243" s="192" t="s">
        <v>1861</v>
      </c>
      <c r="C243" s="192" t="s">
        <v>515</v>
      </c>
      <c r="D243" s="190" t="s">
        <v>983</v>
      </c>
      <c r="E243" s="192" t="s">
        <v>1868</v>
      </c>
    </row>
    <row r="244" spans="1:5" x14ac:dyDescent="0.15">
      <c r="A244" s="191" t="s">
        <v>522</v>
      </c>
      <c r="B244" s="192" t="s">
        <v>1861</v>
      </c>
      <c r="C244" s="192" t="s">
        <v>523</v>
      </c>
      <c r="D244" s="190" t="s">
        <v>985</v>
      </c>
      <c r="E244" s="192" t="s">
        <v>1869</v>
      </c>
    </row>
    <row r="245" spans="1:5" x14ac:dyDescent="0.15">
      <c r="A245" s="191" t="s">
        <v>530</v>
      </c>
      <c r="B245" s="192" t="s">
        <v>1861</v>
      </c>
      <c r="C245" s="192" t="s">
        <v>531</v>
      </c>
      <c r="D245" s="190" t="s">
        <v>986</v>
      </c>
      <c r="E245" s="192" t="s">
        <v>1870</v>
      </c>
    </row>
    <row r="246" spans="1:5" x14ac:dyDescent="0.15">
      <c r="A246" s="191" t="s">
        <v>541</v>
      </c>
      <c r="B246" s="192" t="s">
        <v>1871</v>
      </c>
      <c r="C246" s="192" t="s">
        <v>1872</v>
      </c>
      <c r="D246" s="203"/>
      <c r="E246" s="192" t="s">
        <v>1209</v>
      </c>
    </row>
    <row r="247" spans="1:5" x14ac:dyDescent="0.15">
      <c r="A247" s="191" t="s">
        <v>549</v>
      </c>
      <c r="B247" s="192" t="s">
        <v>1873</v>
      </c>
      <c r="C247" s="192" t="s">
        <v>1874</v>
      </c>
      <c r="D247" s="211"/>
      <c r="E247" s="192" t="s">
        <v>1210</v>
      </c>
    </row>
    <row r="248" spans="1:5" x14ac:dyDescent="0.15">
      <c r="A248" s="191" t="s">
        <v>557</v>
      </c>
      <c r="B248" s="192" t="s">
        <v>1873</v>
      </c>
      <c r="C248" s="192" t="s">
        <v>1875</v>
      </c>
      <c r="D248" s="211"/>
      <c r="E248" s="192" t="s">
        <v>1211</v>
      </c>
    </row>
    <row r="249" spans="1:5" x14ac:dyDescent="0.15">
      <c r="A249" s="191" t="s">
        <v>564</v>
      </c>
      <c r="B249" s="192" t="s">
        <v>1873</v>
      </c>
      <c r="C249" s="192" t="s">
        <v>1876</v>
      </c>
      <c r="D249" s="211"/>
      <c r="E249" s="192" t="s">
        <v>1212</v>
      </c>
    </row>
    <row r="250" spans="1:5" x14ac:dyDescent="0.15">
      <c r="A250" s="191" t="s">
        <v>571</v>
      </c>
      <c r="B250" s="192" t="s">
        <v>1873</v>
      </c>
      <c r="C250" s="192" t="s">
        <v>1877</v>
      </c>
      <c r="D250" s="211"/>
      <c r="E250" s="192" t="s">
        <v>1213</v>
      </c>
    </row>
    <row r="251" spans="1:5" x14ac:dyDescent="0.15">
      <c r="A251" s="191" t="s">
        <v>577</v>
      </c>
      <c r="B251" s="192" t="s">
        <v>1873</v>
      </c>
      <c r="C251" s="192" t="s">
        <v>1878</v>
      </c>
      <c r="D251" s="211"/>
      <c r="E251" s="192" t="s">
        <v>1214</v>
      </c>
    </row>
    <row r="252" spans="1:5" x14ac:dyDescent="0.15">
      <c r="A252" s="194" t="s">
        <v>585</v>
      </c>
      <c r="B252" s="195" t="s">
        <v>1873</v>
      </c>
      <c r="C252" s="195" t="s">
        <v>1879</v>
      </c>
      <c r="D252" s="364"/>
      <c r="E252" s="195" t="s">
        <v>1215</v>
      </c>
    </row>
    <row r="253" spans="1:5" x14ac:dyDescent="0.15">
      <c r="A253" s="197" t="s">
        <v>363</v>
      </c>
      <c r="B253" s="198" t="s">
        <v>987</v>
      </c>
      <c r="C253" s="199" t="s">
        <v>1880</v>
      </c>
      <c r="D253" s="200"/>
      <c r="E253" s="198" t="s">
        <v>988</v>
      </c>
    </row>
    <row r="254" spans="1:5" x14ac:dyDescent="0.15">
      <c r="A254" s="201" t="s">
        <v>369</v>
      </c>
      <c r="B254" s="202" t="s">
        <v>987</v>
      </c>
      <c r="C254" s="193" t="s">
        <v>1881</v>
      </c>
      <c r="D254" s="203"/>
      <c r="E254" s="202" t="s">
        <v>989</v>
      </c>
    </row>
    <row r="255" spans="1:5" x14ac:dyDescent="0.15">
      <c r="A255" s="201" t="s">
        <v>377</v>
      </c>
      <c r="B255" s="202" t="s">
        <v>987</v>
      </c>
      <c r="C255" s="193" t="s">
        <v>1882</v>
      </c>
      <c r="D255" s="203"/>
      <c r="E255" s="202" t="s">
        <v>990</v>
      </c>
    </row>
    <row r="256" spans="1:5" x14ac:dyDescent="0.15">
      <c r="A256" s="201" t="s">
        <v>385</v>
      </c>
      <c r="B256" s="202" t="s">
        <v>987</v>
      </c>
      <c r="C256" s="193" t="s">
        <v>1883</v>
      </c>
      <c r="D256" s="203"/>
      <c r="E256" s="202" t="s">
        <v>991</v>
      </c>
    </row>
    <row r="257" spans="1:5" x14ac:dyDescent="0.15">
      <c r="A257" s="201" t="s">
        <v>390</v>
      </c>
      <c r="B257" s="202" t="s">
        <v>987</v>
      </c>
      <c r="C257" s="193" t="s">
        <v>1884</v>
      </c>
      <c r="D257" s="203"/>
      <c r="E257" s="202" t="s">
        <v>992</v>
      </c>
    </row>
    <row r="258" spans="1:5" x14ac:dyDescent="0.15">
      <c r="A258" s="201" t="s">
        <v>398</v>
      </c>
      <c r="B258" s="202" t="s">
        <v>987</v>
      </c>
      <c r="C258" s="193" t="s">
        <v>1885</v>
      </c>
      <c r="D258" s="203"/>
      <c r="E258" s="202" t="s">
        <v>993</v>
      </c>
    </row>
    <row r="259" spans="1:5" x14ac:dyDescent="0.15">
      <c r="A259" s="204" t="s">
        <v>406</v>
      </c>
      <c r="B259" s="205" t="s">
        <v>987</v>
      </c>
      <c r="C259" s="206" t="s">
        <v>1886</v>
      </c>
      <c r="D259" s="207"/>
      <c r="E259" s="205" t="s">
        <v>994</v>
      </c>
    </row>
    <row r="260" spans="1:5" x14ac:dyDescent="0.15">
      <c r="A260" s="208" t="s">
        <v>371</v>
      </c>
      <c r="B260" s="209" t="s">
        <v>987</v>
      </c>
      <c r="C260" s="210" t="s">
        <v>1887</v>
      </c>
      <c r="D260" s="211"/>
      <c r="E260" s="209" t="s">
        <v>995</v>
      </c>
    </row>
    <row r="261" spans="1:5" x14ac:dyDescent="0.15">
      <c r="A261" s="201" t="s">
        <v>379</v>
      </c>
      <c r="B261" s="202" t="s">
        <v>987</v>
      </c>
      <c r="C261" s="193" t="s">
        <v>1888</v>
      </c>
      <c r="D261" s="203"/>
      <c r="E261" s="202" t="s">
        <v>996</v>
      </c>
    </row>
    <row r="262" spans="1:5" x14ac:dyDescent="0.15">
      <c r="A262" s="201" t="s">
        <v>392</v>
      </c>
      <c r="B262" s="202" t="s">
        <v>987</v>
      </c>
      <c r="C262" s="193" t="s">
        <v>1889</v>
      </c>
      <c r="D262" s="203"/>
      <c r="E262" s="202" t="s">
        <v>997</v>
      </c>
    </row>
    <row r="263" spans="1:5" x14ac:dyDescent="0.15">
      <c r="A263" s="201" t="s">
        <v>400</v>
      </c>
      <c r="B263" s="202" t="s">
        <v>987</v>
      </c>
      <c r="C263" s="193" t="s">
        <v>1890</v>
      </c>
      <c r="D263" s="203"/>
      <c r="E263" s="202" t="s">
        <v>998</v>
      </c>
    </row>
    <row r="264" spans="1:5" x14ac:dyDescent="0.15">
      <c r="A264" s="201" t="s">
        <v>408</v>
      </c>
      <c r="B264" s="202" t="s">
        <v>987</v>
      </c>
      <c r="C264" s="193" t="s">
        <v>1891</v>
      </c>
      <c r="D264" s="203"/>
      <c r="E264" s="202" t="s">
        <v>999</v>
      </c>
    </row>
    <row r="265" spans="1:5" x14ac:dyDescent="0.15">
      <c r="A265" s="201" t="s">
        <v>365</v>
      </c>
      <c r="B265" s="202" t="s">
        <v>987</v>
      </c>
      <c r="C265" s="193" t="s">
        <v>1892</v>
      </c>
      <c r="D265" s="203"/>
      <c r="E265" s="202" t="s">
        <v>1000</v>
      </c>
    </row>
    <row r="266" spans="1:5" x14ac:dyDescent="0.15">
      <c r="A266" s="201" t="s">
        <v>373</v>
      </c>
      <c r="B266" s="202" t="s">
        <v>987</v>
      </c>
      <c r="C266" s="193" t="s">
        <v>1893</v>
      </c>
      <c r="D266" s="203"/>
      <c r="E266" s="202" t="s">
        <v>1001</v>
      </c>
    </row>
    <row r="267" spans="1:5" x14ac:dyDescent="0.15">
      <c r="A267" s="201" t="s">
        <v>381</v>
      </c>
      <c r="B267" s="202" t="s">
        <v>987</v>
      </c>
      <c r="C267" s="193" t="s">
        <v>1894</v>
      </c>
      <c r="D267" s="203"/>
      <c r="E267" s="202" t="s">
        <v>1002</v>
      </c>
    </row>
    <row r="268" spans="1:5" x14ac:dyDescent="0.15">
      <c r="A268" s="201" t="s">
        <v>386</v>
      </c>
      <c r="B268" s="202" t="s">
        <v>987</v>
      </c>
      <c r="C268" s="193" t="s">
        <v>1895</v>
      </c>
      <c r="D268" s="203"/>
      <c r="E268" s="202" t="s">
        <v>1003</v>
      </c>
    </row>
    <row r="269" spans="1:5" x14ac:dyDescent="0.15">
      <c r="A269" s="201" t="s">
        <v>394</v>
      </c>
      <c r="B269" s="202" t="s">
        <v>987</v>
      </c>
      <c r="C269" s="193" t="s">
        <v>1896</v>
      </c>
      <c r="D269" s="203"/>
      <c r="E269" s="202" t="s">
        <v>1004</v>
      </c>
    </row>
    <row r="270" spans="1:5" x14ac:dyDescent="0.15">
      <c r="A270" s="201" t="s">
        <v>402</v>
      </c>
      <c r="B270" s="202" t="s">
        <v>987</v>
      </c>
      <c r="C270" s="193" t="s">
        <v>1897</v>
      </c>
      <c r="D270" s="203"/>
      <c r="E270" s="202" t="s">
        <v>1005</v>
      </c>
    </row>
    <row r="271" spans="1:5" x14ac:dyDescent="0.15">
      <c r="A271" s="201" t="s">
        <v>410</v>
      </c>
      <c r="B271" s="202" t="s">
        <v>987</v>
      </c>
      <c r="C271" s="193" t="s">
        <v>1898</v>
      </c>
      <c r="D271" s="203"/>
      <c r="E271" s="202" t="s">
        <v>1006</v>
      </c>
    </row>
    <row r="272" spans="1:5" x14ac:dyDescent="0.15">
      <c r="A272" s="201" t="s">
        <v>413</v>
      </c>
      <c r="B272" s="202" t="s">
        <v>987</v>
      </c>
      <c r="C272" s="193" t="s">
        <v>1899</v>
      </c>
      <c r="D272" s="203"/>
      <c r="E272" s="202" t="s">
        <v>1007</v>
      </c>
    </row>
    <row r="273" spans="1:5" x14ac:dyDescent="0.15">
      <c r="A273" s="201" t="s">
        <v>419</v>
      </c>
      <c r="B273" s="202" t="s">
        <v>987</v>
      </c>
      <c r="C273" s="193" t="s">
        <v>1900</v>
      </c>
      <c r="D273" s="203"/>
      <c r="E273" s="202" t="s">
        <v>1008</v>
      </c>
    </row>
    <row r="274" spans="1:5" x14ac:dyDescent="0.15">
      <c r="A274" s="201" t="s">
        <v>425</v>
      </c>
      <c r="B274" s="202" t="s">
        <v>987</v>
      </c>
      <c r="C274" s="193" t="s">
        <v>1901</v>
      </c>
      <c r="D274" s="203"/>
      <c r="E274" s="202" t="s">
        <v>1009</v>
      </c>
    </row>
    <row r="275" spans="1:5" x14ac:dyDescent="0.15">
      <c r="A275" s="201" t="s">
        <v>431</v>
      </c>
      <c r="B275" s="202" t="s">
        <v>987</v>
      </c>
      <c r="C275" s="193" t="s">
        <v>1902</v>
      </c>
      <c r="D275" s="203"/>
      <c r="E275" s="202" t="s">
        <v>1903</v>
      </c>
    </row>
    <row r="276" spans="1:5" x14ac:dyDescent="0.15">
      <c r="A276" s="201" t="s">
        <v>1904</v>
      </c>
      <c r="B276" s="202" t="s">
        <v>987</v>
      </c>
      <c r="C276" s="193" t="s">
        <v>1905</v>
      </c>
      <c r="D276" s="203"/>
      <c r="E276" s="202" t="s">
        <v>1906</v>
      </c>
    </row>
    <row r="277" spans="1:5" x14ac:dyDescent="0.15">
      <c r="A277" s="201" t="s">
        <v>367</v>
      </c>
      <c r="B277" s="202" t="s">
        <v>987</v>
      </c>
      <c r="C277" s="193" t="s">
        <v>1907</v>
      </c>
      <c r="D277" s="203"/>
      <c r="E277" s="202" t="s">
        <v>1010</v>
      </c>
    </row>
    <row r="278" spans="1:5" x14ac:dyDescent="0.15">
      <c r="A278" s="201" t="s">
        <v>375</v>
      </c>
      <c r="B278" s="202" t="s">
        <v>987</v>
      </c>
      <c r="C278" s="193" t="s">
        <v>1908</v>
      </c>
      <c r="D278" s="203"/>
      <c r="E278" s="202" t="s">
        <v>1011</v>
      </c>
    </row>
    <row r="279" spans="1:5" x14ac:dyDescent="0.15">
      <c r="A279" s="201" t="s">
        <v>383</v>
      </c>
      <c r="B279" s="202" t="s">
        <v>987</v>
      </c>
      <c r="C279" s="193" t="s">
        <v>1909</v>
      </c>
      <c r="D279" s="203"/>
      <c r="E279" s="202" t="s">
        <v>1012</v>
      </c>
    </row>
    <row r="280" spans="1:5" x14ac:dyDescent="0.15">
      <c r="A280" s="201" t="s">
        <v>388</v>
      </c>
      <c r="B280" s="202" t="s">
        <v>987</v>
      </c>
      <c r="C280" s="193" t="s">
        <v>1910</v>
      </c>
      <c r="D280" s="203"/>
      <c r="E280" s="202" t="s">
        <v>1013</v>
      </c>
    </row>
    <row r="281" spans="1:5" x14ac:dyDescent="0.15">
      <c r="A281" s="201" t="s">
        <v>396</v>
      </c>
      <c r="B281" s="202" t="s">
        <v>987</v>
      </c>
      <c r="C281" s="193" t="s">
        <v>1911</v>
      </c>
      <c r="D281" s="203"/>
      <c r="E281" s="202" t="s">
        <v>1014</v>
      </c>
    </row>
    <row r="282" spans="1:5" x14ac:dyDescent="0.15">
      <c r="A282" s="201" t="s">
        <v>404</v>
      </c>
      <c r="B282" s="202" t="s">
        <v>987</v>
      </c>
      <c r="C282" s="193" t="s">
        <v>1912</v>
      </c>
      <c r="D282" s="203"/>
      <c r="E282" s="202" t="s">
        <v>1015</v>
      </c>
    </row>
    <row r="283" spans="1:5" x14ac:dyDescent="0.15">
      <c r="A283" s="201" t="s">
        <v>415</v>
      </c>
      <c r="B283" s="202" t="s">
        <v>987</v>
      </c>
      <c r="C283" s="193" t="s">
        <v>1913</v>
      </c>
      <c r="D283" s="203"/>
      <c r="E283" s="202" t="s">
        <v>1016</v>
      </c>
    </row>
    <row r="284" spans="1:5" x14ac:dyDescent="0.15">
      <c r="A284" s="201" t="s">
        <v>421</v>
      </c>
      <c r="B284" s="202" t="s">
        <v>987</v>
      </c>
      <c r="C284" s="193" t="s">
        <v>1914</v>
      </c>
      <c r="D284" s="203"/>
      <c r="E284" s="202" t="s">
        <v>1017</v>
      </c>
    </row>
    <row r="285" spans="1:5" x14ac:dyDescent="0.15">
      <c r="A285" s="201" t="s">
        <v>427</v>
      </c>
      <c r="B285" s="202" t="s">
        <v>987</v>
      </c>
      <c r="C285" s="193" t="s">
        <v>1915</v>
      </c>
      <c r="D285" s="203"/>
      <c r="E285" s="202" t="s">
        <v>1018</v>
      </c>
    </row>
    <row r="286" spans="1:5" x14ac:dyDescent="0.15">
      <c r="A286" s="201" t="s">
        <v>433</v>
      </c>
      <c r="B286" s="202" t="s">
        <v>987</v>
      </c>
      <c r="C286" s="193" t="s">
        <v>1916</v>
      </c>
      <c r="D286" s="203"/>
      <c r="E286" s="202" t="s">
        <v>1019</v>
      </c>
    </row>
    <row r="287" spans="1:5" x14ac:dyDescent="0.15">
      <c r="A287" s="201" t="s">
        <v>417</v>
      </c>
      <c r="B287" s="202" t="s">
        <v>987</v>
      </c>
      <c r="C287" s="193" t="s">
        <v>1917</v>
      </c>
      <c r="D287" s="203"/>
      <c r="E287" s="202" t="s">
        <v>1020</v>
      </c>
    </row>
    <row r="288" spans="1:5" x14ac:dyDescent="0.15">
      <c r="A288" s="201" t="s">
        <v>423</v>
      </c>
      <c r="B288" s="202" t="s">
        <v>987</v>
      </c>
      <c r="C288" s="193" t="s">
        <v>1918</v>
      </c>
      <c r="D288" s="203"/>
      <c r="E288" s="202" t="s">
        <v>1021</v>
      </c>
    </row>
    <row r="289" spans="1:5" x14ac:dyDescent="0.15">
      <c r="A289" s="201" t="s">
        <v>429</v>
      </c>
      <c r="B289" s="202" t="s">
        <v>987</v>
      </c>
      <c r="C289" s="193" t="s">
        <v>1919</v>
      </c>
      <c r="D289" s="203"/>
      <c r="E289" s="202" t="s">
        <v>1022</v>
      </c>
    </row>
    <row r="290" spans="1:5" x14ac:dyDescent="0.15">
      <c r="A290" s="201" t="s">
        <v>435</v>
      </c>
      <c r="B290" s="202" t="s">
        <v>987</v>
      </c>
      <c r="C290" s="193" t="s">
        <v>1920</v>
      </c>
      <c r="D290" s="203"/>
      <c r="E290" s="202" t="s">
        <v>1023</v>
      </c>
    </row>
    <row r="291" spans="1:5" x14ac:dyDescent="0.15">
      <c r="A291" s="201" t="s">
        <v>437</v>
      </c>
      <c r="B291" s="202" t="s">
        <v>987</v>
      </c>
      <c r="C291" s="193" t="s">
        <v>1921</v>
      </c>
      <c r="D291" s="203"/>
      <c r="E291" s="202" t="s">
        <v>1922</v>
      </c>
    </row>
    <row r="292" spans="1:5" x14ac:dyDescent="0.15">
      <c r="A292" s="201" t="s">
        <v>1923</v>
      </c>
      <c r="B292" s="202" t="s">
        <v>1924</v>
      </c>
      <c r="C292" s="193" t="s">
        <v>1925</v>
      </c>
      <c r="D292" s="192" t="s">
        <v>1190</v>
      </c>
      <c r="E292" s="202" t="s">
        <v>1810</v>
      </c>
    </row>
    <row r="293" spans="1:5" x14ac:dyDescent="0.15">
      <c r="A293" s="201" t="s">
        <v>657</v>
      </c>
      <c r="B293" s="202" t="s">
        <v>1926</v>
      </c>
      <c r="C293" s="193" t="s">
        <v>1216</v>
      </c>
      <c r="D293" s="192" t="s">
        <v>1927</v>
      </c>
      <c r="E293" s="202" t="s">
        <v>1928</v>
      </c>
    </row>
    <row r="294" spans="1:5" x14ac:dyDescent="0.15">
      <c r="A294" s="201" t="s">
        <v>659</v>
      </c>
      <c r="B294" s="202" t="s">
        <v>1929</v>
      </c>
      <c r="C294" s="193" t="s">
        <v>1217</v>
      </c>
      <c r="D294" s="192" t="s">
        <v>1930</v>
      </c>
      <c r="E294" s="202" t="s">
        <v>1931</v>
      </c>
    </row>
    <row r="295" spans="1:5" x14ac:dyDescent="0.15">
      <c r="A295" s="201" t="s">
        <v>661</v>
      </c>
      <c r="B295" s="202" t="s">
        <v>1929</v>
      </c>
      <c r="C295" s="193" t="s">
        <v>1932</v>
      </c>
      <c r="D295" s="192" t="s">
        <v>1933</v>
      </c>
      <c r="E295" s="202" t="s">
        <v>1934</v>
      </c>
    </row>
    <row r="296" spans="1:5" x14ac:dyDescent="0.15">
      <c r="A296" s="201" t="s">
        <v>663</v>
      </c>
      <c r="B296" s="202" t="s">
        <v>1929</v>
      </c>
      <c r="C296" s="193" t="s">
        <v>1935</v>
      </c>
      <c r="D296" s="192" t="s">
        <v>967</v>
      </c>
      <c r="E296" s="202" t="s">
        <v>968</v>
      </c>
    </row>
    <row r="297" spans="1:5" x14ac:dyDescent="0.15">
      <c r="A297" s="201" t="s">
        <v>1936</v>
      </c>
      <c r="B297" s="202" t="s">
        <v>1929</v>
      </c>
      <c r="C297" s="193" t="s">
        <v>1937</v>
      </c>
      <c r="D297" s="192" t="s">
        <v>1938</v>
      </c>
      <c r="E297" s="202" t="s">
        <v>1939</v>
      </c>
    </row>
    <row r="298" spans="1:5" x14ac:dyDescent="0.15">
      <c r="A298" s="201" t="s">
        <v>665</v>
      </c>
      <c r="B298" s="202" t="s">
        <v>1929</v>
      </c>
      <c r="C298" s="193" t="s">
        <v>1218</v>
      </c>
      <c r="D298" s="192" t="s">
        <v>1940</v>
      </c>
      <c r="E298" s="202" t="s">
        <v>1941</v>
      </c>
    </row>
    <row r="299" spans="1:5" x14ac:dyDescent="0.15">
      <c r="A299" s="201" t="s">
        <v>667</v>
      </c>
      <c r="B299" s="202" t="s">
        <v>1929</v>
      </c>
      <c r="C299" s="193" t="s">
        <v>1942</v>
      </c>
      <c r="D299" s="195" t="s">
        <v>1943</v>
      </c>
      <c r="E299" s="202" t="s">
        <v>1944</v>
      </c>
    </row>
    <row r="300" spans="1:5" x14ac:dyDescent="0.15">
      <c r="A300" s="212" t="s">
        <v>669</v>
      </c>
      <c r="B300" s="213" t="s">
        <v>1929</v>
      </c>
      <c r="C300" s="213" t="s">
        <v>1219</v>
      </c>
      <c r="D300" s="213" t="s">
        <v>1945</v>
      </c>
      <c r="E300" s="213" t="s">
        <v>1946</v>
      </c>
    </row>
    <row r="301" spans="1:5" x14ac:dyDescent="0.15">
      <c r="A301" s="189" t="s">
        <v>672</v>
      </c>
      <c r="B301" s="190" t="s">
        <v>1947</v>
      </c>
      <c r="C301" s="190" t="s">
        <v>1948</v>
      </c>
      <c r="D301" s="190" t="s">
        <v>1949</v>
      </c>
      <c r="E301" s="190" t="s">
        <v>1025</v>
      </c>
    </row>
    <row r="302" spans="1:5" x14ac:dyDescent="0.15">
      <c r="A302" s="191" t="s">
        <v>674</v>
      </c>
      <c r="B302" s="192" t="s">
        <v>1947</v>
      </c>
      <c r="C302" s="192" t="s">
        <v>1950</v>
      </c>
      <c r="D302" s="192" t="s">
        <v>1951</v>
      </c>
      <c r="E302" s="192" t="s">
        <v>1952</v>
      </c>
    </row>
    <row r="303" spans="1:5" x14ac:dyDescent="0.15">
      <c r="A303" s="191" t="s">
        <v>676</v>
      </c>
      <c r="B303" s="192" t="s">
        <v>1947</v>
      </c>
      <c r="C303" s="192" t="s">
        <v>1953</v>
      </c>
      <c r="D303" s="192" t="s">
        <v>1949</v>
      </c>
      <c r="E303" s="192" t="s">
        <v>1025</v>
      </c>
    </row>
    <row r="304" spans="1:5" x14ac:dyDescent="0.15">
      <c r="A304" s="191" t="s">
        <v>679</v>
      </c>
      <c r="B304" s="192" t="s">
        <v>1954</v>
      </c>
      <c r="C304" s="192" t="s">
        <v>1955</v>
      </c>
      <c r="D304" s="192" t="s">
        <v>1956</v>
      </c>
      <c r="E304" s="192" t="s">
        <v>1957</v>
      </c>
    </row>
    <row r="305" spans="1:5" x14ac:dyDescent="0.15">
      <c r="A305" s="191" t="s">
        <v>681</v>
      </c>
      <c r="B305" s="192" t="s">
        <v>1954</v>
      </c>
      <c r="C305" s="192" t="s">
        <v>1958</v>
      </c>
      <c r="D305" s="192" t="s">
        <v>1959</v>
      </c>
      <c r="E305" s="192" t="s">
        <v>1960</v>
      </c>
    </row>
    <row r="306" spans="1:5" x14ac:dyDescent="0.15">
      <c r="A306" s="191" t="s">
        <v>683</v>
      </c>
      <c r="B306" s="192" t="s">
        <v>1954</v>
      </c>
      <c r="C306" s="192" t="s">
        <v>1961</v>
      </c>
      <c r="D306" s="192" t="s">
        <v>1962</v>
      </c>
      <c r="E306" s="192" t="s">
        <v>1963</v>
      </c>
    </row>
    <row r="307" spans="1:5" x14ac:dyDescent="0.15">
      <c r="A307" s="194" t="s">
        <v>685</v>
      </c>
      <c r="B307" s="195" t="s">
        <v>1954</v>
      </c>
      <c r="C307" s="195" t="s">
        <v>1026</v>
      </c>
      <c r="D307" s="195" t="s">
        <v>1964</v>
      </c>
      <c r="E307" s="195" t="s">
        <v>1965</v>
      </c>
    </row>
    <row r="308" spans="1:5" x14ac:dyDescent="0.15">
      <c r="A308" s="189" t="s">
        <v>687</v>
      </c>
      <c r="B308" s="190" t="s">
        <v>1954</v>
      </c>
      <c r="C308" s="190" t="s">
        <v>1027</v>
      </c>
      <c r="D308" s="190" t="s">
        <v>1966</v>
      </c>
      <c r="E308" s="190" t="s">
        <v>1967</v>
      </c>
    </row>
    <row r="309" spans="1:5" x14ac:dyDescent="0.15">
      <c r="A309" s="191" t="s">
        <v>689</v>
      </c>
      <c r="B309" s="192" t="s">
        <v>1954</v>
      </c>
      <c r="C309" s="192" t="s">
        <v>1220</v>
      </c>
      <c r="D309" s="192" t="s">
        <v>1968</v>
      </c>
      <c r="E309" s="192" t="s">
        <v>1969</v>
      </c>
    </row>
    <row r="310" spans="1:5" x14ac:dyDescent="0.15">
      <c r="A310" s="362" t="s">
        <v>1518</v>
      </c>
      <c r="B310" s="215" t="s">
        <v>1519</v>
      </c>
      <c r="C310" s="192" t="s">
        <v>1520</v>
      </c>
      <c r="D310" s="192" t="s">
        <v>1521</v>
      </c>
      <c r="E310" s="192" t="s">
        <v>1522</v>
      </c>
    </row>
    <row r="311" spans="1:5" x14ac:dyDescent="0.15">
      <c r="A311" s="362" t="s">
        <v>1028</v>
      </c>
      <c r="B311" s="215" t="s">
        <v>1519</v>
      </c>
      <c r="C311" s="192" t="s">
        <v>1523</v>
      </c>
      <c r="D311" s="192" t="s">
        <v>1524</v>
      </c>
      <c r="E311" s="192" t="s">
        <v>1525</v>
      </c>
    </row>
    <row r="312" spans="1:5" x14ac:dyDescent="0.15">
      <c r="A312" s="362" t="s">
        <v>1029</v>
      </c>
      <c r="B312" s="215" t="s">
        <v>1519</v>
      </c>
      <c r="C312" s="192" t="s">
        <v>1526</v>
      </c>
      <c r="D312" s="192" t="s">
        <v>1527</v>
      </c>
      <c r="E312" s="192" t="s">
        <v>1528</v>
      </c>
    </row>
    <row r="313" spans="1:5" x14ac:dyDescent="0.15">
      <c r="A313" s="362" t="s">
        <v>1030</v>
      </c>
      <c r="B313" s="215" t="s">
        <v>1519</v>
      </c>
      <c r="C313" s="192" t="s">
        <v>1529</v>
      </c>
      <c r="D313" s="192" t="s">
        <v>1530</v>
      </c>
      <c r="E313" s="192" t="s">
        <v>1531</v>
      </c>
    </row>
    <row r="314" spans="1:5" x14ac:dyDescent="0.15">
      <c r="A314" s="362" t="s">
        <v>1031</v>
      </c>
      <c r="B314" s="215" t="s">
        <v>1519</v>
      </c>
      <c r="C314" s="195" t="s">
        <v>1532</v>
      </c>
      <c r="D314" s="195" t="s">
        <v>1533</v>
      </c>
      <c r="E314" s="195" t="s">
        <v>1534</v>
      </c>
    </row>
    <row r="315" spans="1:5" x14ac:dyDescent="0.15">
      <c r="A315" s="362" t="s">
        <v>1535</v>
      </c>
      <c r="B315" s="215" t="s">
        <v>1519</v>
      </c>
      <c r="C315" s="190" t="s">
        <v>1536</v>
      </c>
      <c r="D315" s="190" t="s">
        <v>1537</v>
      </c>
      <c r="E315" s="190" t="s">
        <v>1538</v>
      </c>
    </row>
    <row r="316" spans="1:5" x14ac:dyDescent="0.15">
      <c r="A316" s="362" t="s">
        <v>1539</v>
      </c>
      <c r="B316" s="215" t="s">
        <v>1519</v>
      </c>
      <c r="C316" s="192" t="s">
        <v>1540</v>
      </c>
      <c r="D316" s="192" t="s">
        <v>1541</v>
      </c>
      <c r="E316" s="192" t="s">
        <v>1542</v>
      </c>
    </row>
    <row r="317" spans="1:5" x14ac:dyDescent="0.15">
      <c r="A317" s="362" t="s">
        <v>1543</v>
      </c>
      <c r="B317" s="215" t="s">
        <v>1519</v>
      </c>
      <c r="C317" s="195" t="s">
        <v>1544</v>
      </c>
      <c r="D317" s="195" t="s">
        <v>1545</v>
      </c>
      <c r="E317" s="195" t="s">
        <v>1546</v>
      </c>
    </row>
    <row r="318" spans="1:5" x14ac:dyDescent="0.15">
      <c r="A318" s="362" t="s">
        <v>1547</v>
      </c>
      <c r="B318" s="215" t="s">
        <v>1519</v>
      </c>
      <c r="C318" s="190" t="s">
        <v>1548</v>
      </c>
      <c r="D318" s="190" t="s">
        <v>1549</v>
      </c>
      <c r="E318" s="190" t="s">
        <v>1550</v>
      </c>
    </row>
    <row r="319" spans="1:5" x14ac:dyDescent="0.15">
      <c r="A319" s="362" t="s">
        <v>1551</v>
      </c>
      <c r="B319" s="215" t="s">
        <v>1519</v>
      </c>
      <c r="C319" s="192" t="s">
        <v>1552</v>
      </c>
      <c r="D319" s="192" t="s">
        <v>1553</v>
      </c>
      <c r="E319" s="192" t="s">
        <v>1554</v>
      </c>
    </row>
    <row r="320" spans="1:5" x14ac:dyDescent="0.15">
      <c r="A320" s="362" t="s">
        <v>1032</v>
      </c>
      <c r="B320" s="215" t="s">
        <v>1519</v>
      </c>
      <c r="C320" s="192" t="s">
        <v>1555</v>
      </c>
      <c r="D320" s="192" t="s">
        <v>1556</v>
      </c>
      <c r="E320" s="192" t="s">
        <v>1557</v>
      </c>
    </row>
    <row r="321" spans="1:5" x14ac:dyDescent="0.15">
      <c r="A321" s="362" t="s">
        <v>1033</v>
      </c>
      <c r="B321" s="215" t="s">
        <v>1519</v>
      </c>
      <c r="C321" s="192" t="s">
        <v>1558</v>
      </c>
      <c r="D321" s="192" t="s">
        <v>1559</v>
      </c>
      <c r="E321" s="192" t="s">
        <v>1560</v>
      </c>
    </row>
    <row r="322" spans="1:5" x14ac:dyDescent="0.15">
      <c r="A322" s="362" t="s">
        <v>1034</v>
      </c>
      <c r="B322" s="215" t="s">
        <v>1519</v>
      </c>
      <c r="C322" s="192" t="s">
        <v>1561</v>
      </c>
      <c r="D322" s="192" t="s">
        <v>1559</v>
      </c>
      <c r="E322" s="192" t="s">
        <v>1560</v>
      </c>
    </row>
    <row r="323" spans="1:5" x14ac:dyDescent="0.15">
      <c r="A323" s="362" t="s">
        <v>1035</v>
      </c>
      <c r="B323" s="215" t="s">
        <v>1519</v>
      </c>
      <c r="C323" s="214" t="s">
        <v>1562</v>
      </c>
      <c r="D323" s="214" t="s">
        <v>1559</v>
      </c>
      <c r="E323" s="214" t="s">
        <v>1560</v>
      </c>
    </row>
    <row r="324" spans="1:5" x14ac:dyDescent="0.15">
      <c r="A324" s="362" t="s">
        <v>1036</v>
      </c>
      <c r="B324" s="215" t="s">
        <v>1519</v>
      </c>
      <c r="C324" s="213" t="s">
        <v>1563</v>
      </c>
      <c r="D324" s="213" t="s">
        <v>1037</v>
      </c>
      <c r="E324" s="213" t="s">
        <v>1564</v>
      </c>
    </row>
    <row r="325" spans="1:5" x14ac:dyDescent="0.15">
      <c r="A325" s="362" t="s">
        <v>1038</v>
      </c>
      <c r="B325" s="215" t="s">
        <v>1519</v>
      </c>
      <c r="C325" s="192" t="s">
        <v>1565</v>
      </c>
      <c r="D325" s="192" t="s">
        <v>1039</v>
      </c>
      <c r="E325" s="192" t="s">
        <v>1566</v>
      </c>
    </row>
    <row r="326" spans="1:5" x14ac:dyDescent="0.15">
      <c r="A326" s="362" t="s">
        <v>1040</v>
      </c>
      <c r="B326" s="215" t="s">
        <v>1519</v>
      </c>
      <c r="C326" s="192" t="s">
        <v>1567</v>
      </c>
      <c r="D326" s="192" t="s">
        <v>1041</v>
      </c>
      <c r="E326" s="192" t="s">
        <v>1568</v>
      </c>
    </row>
    <row r="327" spans="1:5" x14ac:dyDescent="0.15">
      <c r="A327" s="362" t="s">
        <v>1042</v>
      </c>
      <c r="B327" s="215" t="s">
        <v>1519</v>
      </c>
      <c r="C327" s="192" t="s">
        <v>1569</v>
      </c>
      <c r="D327" s="192" t="s">
        <v>906</v>
      </c>
      <c r="E327" s="192" t="s">
        <v>1570</v>
      </c>
    </row>
    <row r="328" spans="1:5" x14ac:dyDescent="0.15">
      <c r="A328" s="362" t="s">
        <v>1571</v>
      </c>
      <c r="B328" s="215" t="s">
        <v>1519</v>
      </c>
      <c r="C328" s="192" t="s">
        <v>1572</v>
      </c>
      <c r="D328" s="192" t="s">
        <v>1573</v>
      </c>
      <c r="E328" s="192" t="s">
        <v>1574</v>
      </c>
    </row>
    <row r="329" spans="1:5" x14ac:dyDescent="0.15">
      <c r="A329" s="362" t="s">
        <v>1575</v>
      </c>
      <c r="B329" s="215" t="s">
        <v>1519</v>
      </c>
      <c r="C329" s="192" t="s">
        <v>1576</v>
      </c>
      <c r="D329" s="192" t="s">
        <v>1577</v>
      </c>
      <c r="E329" s="192" t="s">
        <v>1578</v>
      </c>
    </row>
    <row r="330" spans="1:5" x14ac:dyDescent="0.15">
      <c r="A330" s="362" t="s">
        <v>1044</v>
      </c>
      <c r="B330" s="215" t="s">
        <v>1519</v>
      </c>
      <c r="C330" s="192" t="s">
        <v>1579</v>
      </c>
      <c r="D330" s="192" t="s">
        <v>1580</v>
      </c>
      <c r="E330" s="192" t="s">
        <v>1581</v>
      </c>
    </row>
    <row r="331" spans="1:5" x14ac:dyDescent="0.15">
      <c r="A331" s="362" t="s">
        <v>1045</v>
      </c>
      <c r="B331" s="215" t="s">
        <v>1519</v>
      </c>
      <c r="C331" s="192" t="s">
        <v>1582</v>
      </c>
      <c r="D331" s="192" t="s">
        <v>1559</v>
      </c>
      <c r="E331" s="192" t="s">
        <v>1560</v>
      </c>
    </row>
    <row r="332" spans="1:5" x14ac:dyDescent="0.15">
      <c r="A332" s="362" t="s">
        <v>1046</v>
      </c>
      <c r="B332" s="215" t="s">
        <v>1519</v>
      </c>
      <c r="C332" s="192" t="s">
        <v>1583</v>
      </c>
      <c r="D332" s="192" t="s">
        <v>828</v>
      </c>
      <c r="E332" s="192" t="s">
        <v>1584</v>
      </c>
    </row>
    <row r="333" spans="1:5" x14ac:dyDescent="0.15">
      <c r="A333" s="362" t="s">
        <v>1047</v>
      </c>
      <c r="B333" s="215" t="s">
        <v>1519</v>
      </c>
      <c r="C333" s="192" t="s">
        <v>1585</v>
      </c>
      <c r="D333" s="192" t="s">
        <v>1553</v>
      </c>
      <c r="E333" s="192" t="s">
        <v>1554</v>
      </c>
    </row>
    <row r="334" spans="1:5" x14ac:dyDescent="0.15">
      <c r="A334" s="362" t="s">
        <v>1048</v>
      </c>
      <c r="B334" s="215" t="s">
        <v>1519</v>
      </c>
      <c r="C334" s="192" t="s">
        <v>1586</v>
      </c>
      <c r="D334" s="192" t="s">
        <v>1587</v>
      </c>
      <c r="E334" s="192" t="s">
        <v>1578</v>
      </c>
    </row>
    <row r="335" spans="1:5" x14ac:dyDescent="0.15">
      <c r="A335" s="362" t="s">
        <v>1588</v>
      </c>
      <c r="B335" s="215" t="s">
        <v>1519</v>
      </c>
      <c r="C335" s="192" t="s">
        <v>1589</v>
      </c>
      <c r="D335" s="192" t="s">
        <v>1577</v>
      </c>
      <c r="E335" s="192" t="s">
        <v>1578</v>
      </c>
    </row>
    <row r="336" spans="1:5" x14ac:dyDescent="0.15">
      <c r="A336" s="362" t="s">
        <v>1590</v>
      </c>
      <c r="B336" s="215" t="s">
        <v>1519</v>
      </c>
      <c r="C336" s="192" t="s">
        <v>1591</v>
      </c>
      <c r="D336" s="192" t="s">
        <v>1592</v>
      </c>
      <c r="E336" s="192" t="s">
        <v>1593</v>
      </c>
    </row>
    <row r="337" spans="1:5" x14ac:dyDescent="0.15">
      <c r="A337" s="362" t="s">
        <v>1594</v>
      </c>
      <c r="B337" s="215" t="s">
        <v>1519</v>
      </c>
      <c r="C337" s="192" t="s">
        <v>1595</v>
      </c>
      <c r="D337" s="192" t="s">
        <v>830</v>
      </c>
      <c r="E337" s="192" t="s">
        <v>1596</v>
      </c>
    </row>
    <row r="338" spans="1:5" x14ac:dyDescent="0.15">
      <c r="A338" s="362" t="s">
        <v>1049</v>
      </c>
      <c r="B338" s="215" t="s">
        <v>1519</v>
      </c>
      <c r="C338" s="192" t="s">
        <v>1597</v>
      </c>
      <c r="D338" s="192" t="s">
        <v>1050</v>
      </c>
      <c r="E338" s="192" t="s">
        <v>1598</v>
      </c>
    </row>
    <row r="339" spans="1:5" x14ac:dyDescent="0.15">
      <c r="A339" s="362" t="s">
        <v>1051</v>
      </c>
      <c r="B339" s="215" t="s">
        <v>1519</v>
      </c>
      <c r="C339" s="192" t="s">
        <v>1599</v>
      </c>
      <c r="D339" s="192" t="s">
        <v>1600</v>
      </c>
      <c r="E339" s="192" t="s">
        <v>1601</v>
      </c>
    </row>
    <row r="340" spans="1:5" x14ac:dyDescent="0.15">
      <c r="A340" s="362" t="s">
        <v>1052</v>
      </c>
      <c r="B340" s="215" t="s">
        <v>1519</v>
      </c>
      <c r="C340" s="192" t="s">
        <v>1602</v>
      </c>
      <c r="D340" s="192" t="s">
        <v>1603</v>
      </c>
      <c r="E340" s="192" t="s">
        <v>1604</v>
      </c>
    </row>
    <row r="341" spans="1:5" x14ac:dyDescent="0.15">
      <c r="A341" s="362" t="s">
        <v>1053</v>
      </c>
      <c r="B341" s="215" t="s">
        <v>1519</v>
      </c>
      <c r="C341" s="192" t="s">
        <v>1605</v>
      </c>
      <c r="D341" s="192" t="s">
        <v>1054</v>
      </c>
      <c r="E341" s="192" t="s">
        <v>1606</v>
      </c>
    </row>
    <row r="342" spans="1:5" x14ac:dyDescent="0.15">
      <c r="A342" s="362" t="s">
        <v>1055</v>
      </c>
      <c r="B342" s="215" t="s">
        <v>1519</v>
      </c>
      <c r="C342" s="192" t="s">
        <v>1607</v>
      </c>
      <c r="D342" s="192" t="s">
        <v>1559</v>
      </c>
      <c r="E342" s="192" t="s">
        <v>1560</v>
      </c>
    </row>
    <row r="343" spans="1:5" x14ac:dyDescent="0.15">
      <c r="A343" s="362" t="s">
        <v>1056</v>
      </c>
      <c r="B343" s="215" t="s">
        <v>1519</v>
      </c>
      <c r="C343" s="192" t="s">
        <v>1608</v>
      </c>
      <c r="D343" s="192" t="s">
        <v>1609</v>
      </c>
      <c r="E343" s="192" t="s">
        <v>1610</v>
      </c>
    </row>
    <row r="344" spans="1:5" x14ac:dyDescent="0.15">
      <c r="A344" s="362" t="s">
        <v>1057</v>
      </c>
      <c r="B344" s="215" t="s">
        <v>1519</v>
      </c>
      <c r="C344" s="192" t="s">
        <v>1611</v>
      </c>
      <c r="D344" s="192" t="s">
        <v>1058</v>
      </c>
      <c r="E344" s="192" t="s">
        <v>1612</v>
      </c>
    </row>
    <row r="345" spans="1:5" x14ac:dyDescent="0.15">
      <c r="A345" s="362" t="s">
        <v>1059</v>
      </c>
      <c r="B345" s="215" t="s">
        <v>1519</v>
      </c>
      <c r="C345" s="192" t="s">
        <v>1613</v>
      </c>
      <c r="D345" s="192" t="s">
        <v>1609</v>
      </c>
      <c r="E345" s="192" t="s">
        <v>1610</v>
      </c>
    </row>
    <row r="346" spans="1:5" x14ac:dyDescent="0.15">
      <c r="A346" s="362" t="s">
        <v>1614</v>
      </c>
      <c r="B346" s="215" t="s">
        <v>1519</v>
      </c>
      <c r="C346" s="192" t="s">
        <v>1615</v>
      </c>
      <c r="D346" s="192" t="s">
        <v>754</v>
      </c>
      <c r="E346" s="192" t="s">
        <v>1616</v>
      </c>
    </row>
    <row r="347" spans="1:5" x14ac:dyDescent="0.15">
      <c r="A347" s="362" t="s">
        <v>1617</v>
      </c>
      <c r="B347" s="215" t="s">
        <v>1519</v>
      </c>
      <c r="C347" s="192" t="s">
        <v>1618</v>
      </c>
      <c r="D347" s="192" t="s">
        <v>754</v>
      </c>
      <c r="E347" s="192" t="s">
        <v>1616</v>
      </c>
    </row>
    <row r="348" spans="1:5" x14ac:dyDescent="0.15">
      <c r="A348" s="362" t="s">
        <v>1060</v>
      </c>
      <c r="B348" s="215" t="s">
        <v>1519</v>
      </c>
      <c r="C348" s="192" t="s">
        <v>1619</v>
      </c>
      <c r="D348" s="192" t="s">
        <v>1054</v>
      </c>
      <c r="E348" s="192" t="s">
        <v>1606</v>
      </c>
    </row>
    <row r="349" spans="1:5" x14ac:dyDescent="0.15">
      <c r="A349" s="362" t="s">
        <v>1061</v>
      </c>
      <c r="B349" s="215" t="s">
        <v>1519</v>
      </c>
      <c r="C349" s="192" t="s">
        <v>1620</v>
      </c>
      <c r="D349" s="192" t="s">
        <v>1527</v>
      </c>
      <c r="E349" s="192" t="s">
        <v>1528</v>
      </c>
    </row>
    <row r="350" spans="1:5" x14ac:dyDescent="0.15">
      <c r="A350" s="362" t="s">
        <v>1062</v>
      </c>
      <c r="B350" s="215" t="s">
        <v>1519</v>
      </c>
      <c r="C350" s="192" t="s">
        <v>1621</v>
      </c>
      <c r="D350" s="192" t="s">
        <v>1054</v>
      </c>
      <c r="E350" s="192" t="s">
        <v>1606</v>
      </c>
    </row>
    <row r="351" spans="1:5" x14ac:dyDescent="0.15">
      <c r="A351" s="362" t="s">
        <v>1063</v>
      </c>
      <c r="B351" s="215" t="s">
        <v>1519</v>
      </c>
      <c r="C351" s="192" t="s">
        <v>1622</v>
      </c>
      <c r="D351" s="192" t="s">
        <v>1559</v>
      </c>
      <c r="E351" s="192" t="s">
        <v>1560</v>
      </c>
    </row>
    <row r="352" spans="1:5" x14ac:dyDescent="0.15">
      <c r="A352" s="362" t="s">
        <v>1064</v>
      </c>
      <c r="B352" s="215" t="s">
        <v>1519</v>
      </c>
      <c r="C352" s="192" t="s">
        <v>1623</v>
      </c>
      <c r="D352" s="192" t="s">
        <v>1065</v>
      </c>
      <c r="E352" s="192" t="s">
        <v>1624</v>
      </c>
    </row>
    <row r="353" spans="1:5" x14ac:dyDescent="0.15">
      <c r="A353" s="362" t="s">
        <v>1066</v>
      </c>
      <c r="B353" s="215" t="s">
        <v>1519</v>
      </c>
      <c r="C353" s="192" t="s">
        <v>1625</v>
      </c>
      <c r="D353" s="192" t="s">
        <v>1067</v>
      </c>
      <c r="E353" s="192" t="s">
        <v>1626</v>
      </c>
    </row>
    <row r="354" spans="1:5" x14ac:dyDescent="0.15">
      <c r="A354" s="362" t="s">
        <v>1068</v>
      </c>
      <c r="B354" s="215" t="s">
        <v>1519</v>
      </c>
      <c r="C354" s="192" t="s">
        <v>1627</v>
      </c>
      <c r="D354" s="192" t="s">
        <v>1628</v>
      </c>
      <c r="E354" s="192" t="s">
        <v>1629</v>
      </c>
    </row>
    <row r="355" spans="1:5" x14ac:dyDescent="0.15">
      <c r="A355" s="362" t="s">
        <v>1069</v>
      </c>
      <c r="B355" s="215" t="s">
        <v>1519</v>
      </c>
      <c r="C355" s="192" t="s">
        <v>1630</v>
      </c>
      <c r="D355" s="192" t="s">
        <v>1628</v>
      </c>
      <c r="E355" s="192" t="s">
        <v>1631</v>
      </c>
    </row>
    <row r="356" spans="1:5" x14ac:dyDescent="0.15">
      <c r="A356" s="362" t="s">
        <v>1632</v>
      </c>
      <c r="B356" s="215" t="s">
        <v>1519</v>
      </c>
      <c r="C356" s="192" t="s">
        <v>1633</v>
      </c>
      <c r="D356" s="192" t="s">
        <v>1634</v>
      </c>
      <c r="E356" s="192" t="s">
        <v>1635</v>
      </c>
    </row>
    <row r="357" spans="1:5" x14ac:dyDescent="0.15">
      <c r="A357" s="362" t="s">
        <v>1636</v>
      </c>
      <c r="B357" s="215" t="s">
        <v>1519</v>
      </c>
      <c r="C357" s="192" t="s">
        <v>1637</v>
      </c>
      <c r="D357" s="192" t="s">
        <v>1634</v>
      </c>
      <c r="E357" s="192" t="s">
        <v>1635</v>
      </c>
    </row>
    <row r="358" spans="1:5" x14ac:dyDescent="0.15">
      <c r="A358" s="362" t="s">
        <v>1638</v>
      </c>
      <c r="B358" s="215" t="s">
        <v>1519</v>
      </c>
      <c r="C358" s="192" t="s">
        <v>1639</v>
      </c>
      <c r="D358" s="192" t="s">
        <v>1640</v>
      </c>
      <c r="E358" s="192" t="s">
        <v>1641</v>
      </c>
    </row>
    <row r="359" spans="1:5" x14ac:dyDescent="0.15">
      <c r="A359" s="362" t="s">
        <v>1642</v>
      </c>
      <c r="B359" s="215" t="s">
        <v>1519</v>
      </c>
      <c r="C359" s="192" t="s">
        <v>1643</v>
      </c>
      <c r="D359" s="192" t="s">
        <v>1577</v>
      </c>
      <c r="E359" s="192" t="s">
        <v>1644</v>
      </c>
    </row>
    <row r="360" spans="1:5" x14ac:dyDescent="0.15">
      <c r="A360" s="362" t="s">
        <v>1645</v>
      </c>
      <c r="B360" s="215" t="s">
        <v>1519</v>
      </c>
      <c r="C360" s="192" t="s">
        <v>1646</v>
      </c>
      <c r="D360" s="192" t="s">
        <v>1577</v>
      </c>
      <c r="E360" s="192" t="s">
        <v>1644</v>
      </c>
    </row>
    <row r="361" spans="1:5" x14ac:dyDescent="0.15">
      <c r="A361" s="362" t="s">
        <v>1647</v>
      </c>
      <c r="B361" s="215" t="s">
        <v>1519</v>
      </c>
      <c r="C361" s="192" t="s">
        <v>1648</v>
      </c>
      <c r="D361" s="192" t="s">
        <v>754</v>
      </c>
      <c r="E361" s="192" t="s">
        <v>1616</v>
      </c>
    </row>
    <row r="362" spans="1:5" x14ac:dyDescent="0.15">
      <c r="A362" s="362" t="s">
        <v>1649</v>
      </c>
      <c r="B362" s="363" t="s">
        <v>1519</v>
      </c>
      <c r="C362" s="192" t="s">
        <v>1650</v>
      </c>
      <c r="D362" s="214" t="s">
        <v>1559</v>
      </c>
      <c r="E362" s="192" t="s">
        <v>1560</v>
      </c>
    </row>
    <row r="363" spans="1:5" x14ac:dyDescent="0.15">
      <c r="A363" s="362" t="s">
        <v>1070</v>
      </c>
      <c r="B363" s="215" t="s">
        <v>1519</v>
      </c>
      <c r="C363" s="192" t="s">
        <v>1651</v>
      </c>
      <c r="D363" s="192" t="s">
        <v>1537</v>
      </c>
      <c r="E363" s="192" t="s">
        <v>1652</v>
      </c>
    </row>
    <row r="364" spans="1:5" x14ac:dyDescent="0.15">
      <c r="A364" s="362" t="s">
        <v>1653</v>
      </c>
      <c r="B364" s="215" t="s">
        <v>1519</v>
      </c>
      <c r="C364" s="192" t="s">
        <v>1654</v>
      </c>
      <c r="D364" s="192" t="s">
        <v>1655</v>
      </c>
      <c r="E364" s="192" t="s">
        <v>1656</v>
      </c>
    </row>
    <row r="365" spans="1:5" x14ac:dyDescent="0.15">
      <c r="A365" s="362" t="s">
        <v>1657</v>
      </c>
      <c r="B365" s="215" t="s">
        <v>1519</v>
      </c>
      <c r="C365" s="192" t="s">
        <v>1658</v>
      </c>
      <c r="D365" s="192" t="s">
        <v>867</v>
      </c>
      <c r="E365" s="192" t="s">
        <v>1659</v>
      </c>
    </row>
    <row r="366" spans="1:5" x14ac:dyDescent="0.15">
      <c r="A366" s="362" t="s">
        <v>1071</v>
      </c>
      <c r="B366" s="215" t="s">
        <v>1660</v>
      </c>
      <c r="C366" s="192" t="s">
        <v>1661</v>
      </c>
      <c r="D366" s="192" t="s">
        <v>1662</v>
      </c>
      <c r="E366" s="192" t="s">
        <v>1663</v>
      </c>
    </row>
    <row r="367" spans="1:5" x14ac:dyDescent="0.15">
      <c r="A367" s="362" t="s">
        <v>1072</v>
      </c>
      <c r="B367" s="215" t="s">
        <v>1660</v>
      </c>
      <c r="C367" s="192" t="s">
        <v>1664</v>
      </c>
      <c r="D367" s="192" t="s">
        <v>1073</v>
      </c>
      <c r="E367" s="192" t="s">
        <v>1665</v>
      </c>
    </row>
    <row r="368" spans="1:5" x14ac:dyDescent="0.15">
      <c r="A368" s="362" t="s">
        <v>1074</v>
      </c>
      <c r="B368" s="215" t="s">
        <v>1660</v>
      </c>
      <c r="C368" s="192" t="s">
        <v>1666</v>
      </c>
      <c r="D368" s="192" t="s">
        <v>906</v>
      </c>
      <c r="E368" s="214" t="s">
        <v>1667</v>
      </c>
    </row>
    <row r="369" spans="1:5" x14ac:dyDescent="0.15">
      <c r="A369" s="362" t="s">
        <v>1075</v>
      </c>
      <c r="B369" s="215" t="s">
        <v>1660</v>
      </c>
      <c r="C369" s="192" t="s">
        <v>1668</v>
      </c>
      <c r="D369" s="192" t="s">
        <v>1076</v>
      </c>
      <c r="E369" s="192" t="s">
        <v>1669</v>
      </c>
    </row>
    <row r="370" spans="1:5" x14ac:dyDescent="0.15">
      <c r="A370" s="362" t="s">
        <v>1670</v>
      </c>
      <c r="B370" s="215" t="s">
        <v>1660</v>
      </c>
      <c r="C370" s="192" t="s">
        <v>1671</v>
      </c>
      <c r="D370" s="192" t="s">
        <v>1672</v>
      </c>
      <c r="E370" s="192" t="s">
        <v>1673</v>
      </c>
    </row>
    <row r="371" spans="1:5" x14ac:dyDescent="0.15">
      <c r="A371" s="362" t="s">
        <v>1077</v>
      </c>
      <c r="B371" s="215" t="s">
        <v>1660</v>
      </c>
      <c r="C371" s="192" t="s">
        <v>1674</v>
      </c>
      <c r="D371" s="192" t="s">
        <v>1675</v>
      </c>
      <c r="E371" s="192" t="s">
        <v>1676</v>
      </c>
    </row>
    <row r="372" spans="1:5" x14ac:dyDescent="0.15">
      <c r="A372" s="362" t="s">
        <v>1078</v>
      </c>
      <c r="B372" s="215" t="s">
        <v>1660</v>
      </c>
      <c r="C372" s="192" t="s">
        <v>1677</v>
      </c>
      <c r="D372" s="192" t="s">
        <v>1678</v>
      </c>
      <c r="E372" s="192" t="s">
        <v>1679</v>
      </c>
    </row>
    <row r="373" spans="1:5" x14ac:dyDescent="0.15">
      <c r="A373" s="362" t="s">
        <v>1079</v>
      </c>
      <c r="B373" s="215" t="s">
        <v>1660</v>
      </c>
      <c r="C373" s="192" t="s">
        <v>1680</v>
      </c>
      <c r="D373" s="192" t="s">
        <v>1681</v>
      </c>
      <c r="E373" s="192" t="s">
        <v>1682</v>
      </c>
    </row>
    <row r="374" spans="1:5" x14ac:dyDescent="0.15">
      <c r="A374" s="362" t="s">
        <v>1683</v>
      </c>
      <c r="B374" s="215" t="s">
        <v>1660</v>
      </c>
      <c r="C374" s="192" t="s">
        <v>1684</v>
      </c>
      <c r="D374" s="192" t="s">
        <v>1685</v>
      </c>
      <c r="E374" s="192" t="s">
        <v>1686</v>
      </c>
    </row>
    <row r="375" spans="1:5" x14ac:dyDescent="0.15">
      <c r="A375" s="362" t="s">
        <v>343</v>
      </c>
      <c r="B375" s="215" t="s">
        <v>1660</v>
      </c>
      <c r="C375" s="192" t="s">
        <v>1687</v>
      </c>
      <c r="D375" s="192" t="s">
        <v>1688</v>
      </c>
      <c r="E375" s="192" t="s">
        <v>1689</v>
      </c>
    </row>
    <row r="376" spans="1:5" x14ac:dyDescent="0.15">
      <c r="A376" s="362" t="s">
        <v>344</v>
      </c>
      <c r="B376" s="215" t="s">
        <v>1660</v>
      </c>
      <c r="C376" s="192" t="s">
        <v>1690</v>
      </c>
      <c r="D376" s="192" t="s">
        <v>1691</v>
      </c>
      <c r="E376" s="192" t="s">
        <v>1692</v>
      </c>
    </row>
    <row r="377" spans="1:5" x14ac:dyDescent="0.15">
      <c r="A377" s="362" t="s">
        <v>345</v>
      </c>
      <c r="B377" s="215" t="s">
        <v>1660</v>
      </c>
      <c r="C377" s="192" t="s">
        <v>1693</v>
      </c>
      <c r="D377" s="192" t="s">
        <v>1694</v>
      </c>
      <c r="E377" s="192" t="s">
        <v>1695</v>
      </c>
    </row>
    <row r="378" spans="1:5" x14ac:dyDescent="0.15">
      <c r="A378" s="362" t="s">
        <v>1696</v>
      </c>
      <c r="B378" s="215" t="s">
        <v>1660</v>
      </c>
      <c r="C378" s="192" t="s">
        <v>1697</v>
      </c>
      <c r="D378" s="192" t="s">
        <v>1698</v>
      </c>
      <c r="E378" s="192" t="s">
        <v>1699</v>
      </c>
    </row>
    <row r="379" spans="1:5" x14ac:dyDescent="0.15">
      <c r="A379" s="362" t="s">
        <v>1080</v>
      </c>
      <c r="B379" s="215" t="s">
        <v>1660</v>
      </c>
      <c r="C379" s="192" t="s">
        <v>1700</v>
      </c>
      <c r="D379" s="192" t="s">
        <v>1701</v>
      </c>
      <c r="E379" s="192" t="s">
        <v>1702</v>
      </c>
    </row>
    <row r="380" spans="1:5" x14ac:dyDescent="0.15">
      <c r="A380" s="362" t="s">
        <v>1703</v>
      </c>
      <c r="B380" s="215" t="s">
        <v>1704</v>
      </c>
      <c r="C380" s="192" t="s">
        <v>1705</v>
      </c>
      <c r="D380" s="192" t="s">
        <v>1706</v>
      </c>
      <c r="E380" s="192" t="s">
        <v>1707</v>
      </c>
    </row>
    <row r="381" spans="1:5" x14ac:dyDescent="0.15">
      <c r="A381" s="362" t="s">
        <v>1708</v>
      </c>
      <c r="B381" s="215" t="s">
        <v>1704</v>
      </c>
      <c r="C381" s="192" t="s">
        <v>1709</v>
      </c>
      <c r="D381" s="192" t="s">
        <v>910</v>
      </c>
      <c r="E381" s="192" t="s">
        <v>1710</v>
      </c>
    </row>
    <row r="382" spans="1:5" x14ac:dyDescent="0.15">
      <c r="A382" s="362" t="s">
        <v>1711</v>
      </c>
      <c r="B382" s="215" t="s">
        <v>1704</v>
      </c>
      <c r="C382" s="192" t="s">
        <v>1712</v>
      </c>
      <c r="D382" s="192" t="s">
        <v>734</v>
      </c>
      <c r="E382" s="192" t="s">
        <v>1713</v>
      </c>
    </row>
    <row r="383" spans="1:5" x14ac:dyDescent="0.15">
      <c r="A383" s="362" t="s">
        <v>1081</v>
      </c>
      <c r="B383" s="215" t="s">
        <v>1704</v>
      </c>
      <c r="C383" s="192" t="s">
        <v>1714</v>
      </c>
      <c r="D383" s="192" t="s">
        <v>1715</v>
      </c>
      <c r="E383" s="192" t="s">
        <v>1716</v>
      </c>
    </row>
    <row r="384" spans="1:5" x14ac:dyDescent="0.15">
      <c r="A384" s="362" t="s">
        <v>1082</v>
      </c>
      <c r="B384" s="215" t="s">
        <v>1704</v>
      </c>
      <c r="C384" s="192" t="s">
        <v>1717</v>
      </c>
      <c r="D384" s="192" t="s">
        <v>1083</v>
      </c>
      <c r="E384" s="192" t="s">
        <v>1718</v>
      </c>
    </row>
    <row r="385" spans="1:5" x14ac:dyDescent="0.15">
      <c r="A385" s="362" t="s">
        <v>1719</v>
      </c>
      <c r="B385" s="215" t="s">
        <v>1704</v>
      </c>
      <c r="C385" s="192" t="s">
        <v>1720</v>
      </c>
      <c r="D385" s="192" t="s">
        <v>1721</v>
      </c>
      <c r="E385" s="192" t="s">
        <v>1722</v>
      </c>
    </row>
    <row r="386" spans="1:5" x14ac:dyDescent="0.15">
      <c r="A386" s="362" t="s">
        <v>1723</v>
      </c>
      <c r="B386" s="215" t="s">
        <v>1704</v>
      </c>
      <c r="C386" s="192" t="s">
        <v>1724</v>
      </c>
      <c r="D386" s="192" t="s">
        <v>1721</v>
      </c>
      <c r="E386" s="192" t="s">
        <v>1722</v>
      </c>
    </row>
    <row r="387" spans="1:5" x14ac:dyDescent="0.15">
      <c r="A387" s="362" t="s">
        <v>1725</v>
      </c>
      <c r="B387" s="215" t="s">
        <v>1704</v>
      </c>
      <c r="C387" s="192" t="s">
        <v>1726</v>
      </c>
      <c r="D387" s="192" t="s">
        <v>1727</v>
      </c>
      <c r="E387" s="192" t="s">
        <v>1728</v>
      </c>
    </row>
    <row r="388" spans="1:5" x14ac:dyDescent="0.15">
      <c r="A388" s="362" t="s">
        <v>1353</v>
      </c>
      <c r="B388" s="215" t="s">
        <v>1704</v>
      </c>
      <c r="C388" s="192" t="s">
        <v>1729</v>
      </c>
      <c r="D388" s="192" t="s">
        <v>1730</v>
      </c>
      <c r="E388" s="192" t="s">
        <v>1731</v>
      </c>
    </row>
    <row r="389" spans="1:5" x14ac:dyDescent="0.15">
      <c r="A389" s="362" t="s">
        <v>1360</v>
      </c>
      <c r="B389" s="215" t="s">
        <v>1704</v>
      </c>
      <c r="C389" s="192" t="s">
        <v>1732</v>
      </c>
      <c r="D389" s="192" t="s">
        <v>818</v>
      </c>
      <c r="E389" s="192" t="s">
        <v>1733</v>
      </c>
    </row>
    <row r="390" spans="1:5" x14ac:dyDescent="0.15">
      <c r="A390" s="362" t="s">
        <v>1365</v>
      </c>
      <c r="B390" s="215" t="s">
        <v>1704</v>
      </c>
      <c r="C390" s="192" t="s">
        <v>1734</v>
      </c>
      <c r="D390" s="192" t="s">
        <v>812</v>
      </c>
      <c r="E390" s="192" t="s">
        <v>1735</v>
      </c>
    </row>
    <row r="391" spans="1:5" x14ac:dyDescent="0.15">
      <c r="A391" s="362" t="s">
        <v>1370</v>
      </c>
      <c r="B391" s="215" t="s">
        <v>1704</v>
      </c>
      <c r="C391" s="192" t="s">
        <v>1371</v>
      </c>
      <c r="D391" s="192" t="s">
        <v>938</v>
      </c>
      <c r="E391" s="192" t="s">
        <v>1736</v>
      </c>
    </row>
    <row r="392" spans="1:5" x14ac:dyDescent="0.15">
      <c r="A392" s="362" t="s">
        <v>1376</v>
      </c>
      <c r="B392" s="215" t="s">
        <v>1704</v>
      </c>
      <c r="C392" s="192" t="s">
        <v>1737</v>
      </c>
      <c r="D392" s="192" t="s">
        <v>1727</v>
      </c>
      <c r="E392" s="192" t="s">
        <v>1738</v>
      </c>
    </row>
    <row r="393" spans="1:5" x14ac:dyDescent="0.15">
      <c r="A393" s="362" t="s">
        <v>1381</v>
      </c>
      <c r="B393" s="215" t="s">
        <v>1704</v>
      </c>
      <c r="C393" s="192" t="s">
        <v>1739</v>
      </c>
      <c r="D393" s="192" t="s">
        <v>811</v>
      </c>
      <c r="E393" s="192" t="s">
        <v>1740</v>
      </c>
    </row>
    <row r="394" spans="1:5" x14ac:dyDescent="0.15">
      <c r="A394" s="362" t="s">
        <v>1385</v>
      </c>
      <c r="B394" s="215" t="s">
        <v>1704</v>
      </c>
      <c r="C394" s="192" t="s">
        <v>1741</v>
      </c>
      <c r="D394" s="192" t="s">
        <v>1043</v>
      </c>
      <c r="E394" s="192" t="s">
        <v>1742</v>
      </c>
    </row>
    <row r="395" spans="1:5" x14ac:dyDescent="0.15">
      <c r="A395" s="362" t="s">
        <v>1084</v>
      </c>
      <c r="B395" s="363" t="s">
        <v>1704</v>
      </c>
      <c r="C395" s="192" t="s">
        <v>1743</v>
      </c>
      <c r="D395" s="214" t="s">
        <v>1083</v>
      </c>
      <c r="E395" s="192" t="s">
        <v>1718</v>
      </c>
    </row>
    <row r="396" spans="1:5" x14ac:dyDescent="0.15">
      <c r="A396" s="362" t="s">
        <v>1085</v>
      </c>
      <c r="B396" s="215" t="s">
        <v>1704</v>
      </c>
      <c r="C396" s="192" t="s">
        <v>1744</v>
      </c>
      <c r="D396" s="192" t="s">
        <v>1745</v>
      </c>
      <c r="E396" s="192" t="s">
        <v>1746</v>
      </c>
    </row>
    <row r="397" spans="1:5" x14ac:dyDescent="0.15">
      <c r="A397" s="362" t="s">
        <v>1747</v>
      </c>
      <c r="B397" s="215" t="s">
        <v>1704</v>
      </c>
      <c r="C397" s="192" t="s">
        <v>1748</v>
      </c>
      <c r="D397" s="192" t="s">
        <v>1749</v>
      </c>
      <c r="E397" s="192" t="s">
        <v>1750</v>
      </c>
    </row>
    <row r="398" spans="1:5" x14ac:dyDescent="0.15">
      <c r="A398" s="362" t="s">
        <v>351</v>
      </c>
      <c r="B398" s="215" t="s">
        <v>1704</v>
      </c>
      <c r="C398" s="192" t="s">
        <v>1751</v>
      </c>
      <c r="D398" s="192" t="s">
        <v>1752</v>
      </c>
      <c r="E398" s="192" t="s">
        <v>1753</v>
      </c>
    </row>
    <row r="399" spans="1:5" x14ac:dyDescent="0.15">
      <c r="A399" s="362" t="s">
        <v>352</v>
      </c>
      <c r="B399" s="215" t="s">
        <v>1704</v>
      </c>
      <c r="C399" s="192" t="s">
        <v>1754</v>
      </c>
      <c r="D399" s="192" t="s">
        <v>1706</v>
      </c>
      <c r="E399" s="192" t="s">
        <v>1707</v>
      </c>
    </row>
    <row r="400" spans="1:5" x14ac:dyDescent="0.15">
      <c r="A400" s="362" t="s">
        <v>353</v>
      </c>
      <c r="B400" s="215" t="s">
        <v>1704</v>
      </c>
      <c r="C400" s="192" t="s">
        <v>1755</v>
      </c>
      <c r="D400" s="192" t="s">
        <v>1706</v>
      </c>
      <c r="E400" s="192" t="s">
        <v>1707</v>
      </c>
    </row>
    <row r="401" spans="1:5" x14ac:dyDescent="0.15">
      <c r="A401" s="362" t="s">
        <v>354</v>
      </c>
      <c r="B401" s="215" t="s">
        <v>1704</v>
      </c>
      <c r="C401" s="192" t="s">
        <v>1756</v>
      </c>
      <c r="D401" s="192" t="s">
        <v>1757</v>
      </c>
      <c r="E401" s="214" t="s">
        <v>1718</v>
      </c>
    </row>
    <row r="402" spans="1:5" x14ac:dyDescent="0.15">
      <c r="A402" s="362" t="s">
        <v>1758</v>
      </c>
      <c r="B402" s="215" t="s">
        <v>1704</v>
      </c>
      <c r="C402" s="192" t="s">
        <v>1759</v>
      </c>
      <c r="D402" s="192" t="s">
        <v>854</v>
      </c>
      <c r="E402" s="192" t="s">
        <v>1760</v>
      </c>
    </row>
    <row r="403" spans="1:5" x14ac:dyDescent="0.15">
      <c r="A403" s="362" t="s">
        <v>1761</v>
      </c>
      <c r="B403" s="215" t="s">
        <v>1704</v>
      </c>
      <c r="C403" s="192" t="s">
        <v>1762</v>
      </c>
      <c r="D403" s="192" t="s">
        <v>1763</v>
      </c>
      <c r="E403" s="192" t="s">
        <v>1764</v>
      </c>
    </row>
    <row r="404" spans="1:5" x14ac:dyDescent="0.15">
      <c r="A404" s="362" t="s">
        <v>356</v>
      </c>
      <c r="B404" s="215" t="s">
        <v>1704</v>
      </c>
      <c r="C404" s="192" t="s">
        <v>1765</v>
      </c>
      <c r="D404" s="192" t="s">
        <v>1766</v>
      </c>
      <c r="E404" s="192" t="s">
        <v>1767</v>
      </c>
    </row>
    <row r="405" spans="1:5" x14ac:dyDescent="0.15">
      <c r="A405" s="362" t="s">
        <v>357</v>
      </c>
      <c r="B405" s="215" t="s">
        <v>1704</v>
      </c>
      <c r="C405" s="192" t="s">
        <v>1768</v>
      </c>
      <c r="D405" s="192" t="s">
        <v>1769</v>
      </c>
      <c r="E405" s="192" t="s">
        <v>1770</v>
      </c>
    </row>
    <row r="406" spans="1:5" x14ac:dyDescent="0.15">
      <c r="A406" s="362" t="s">
        <v>1771</v>
      </c>
      <c r="B406" s="215" t="s">
        <v>1704</v>
      </c>
      <c r="C406" s="192" t="s">
        <v>1772</v>
      </c>
      <c r="D406" s="192" t="s">
        <v>797</v>
      </c>
      <c r="E406" s="192" t="s">
        <v>1773</v>
      </c>
    </row>
    <row r="407" spans="1:5" x14ac:dyDescent="0.15">
      <c r="A407" s="362" t="s">
        <v>1086</v>
      </c>
      <c r="B407" s="215" t="s">
        <v>1704</v>
      </c>
      <c r="C407" s="192" t="s">
        <v>1774</v>
      </c>
      <c r="D407" s="192" t="s">
        <v>1775</v>
      </c>
      <c r="E407" s="192" t="s">
        <v>1776</v>
      </c>
    </row>
    <row r="408" spans="1:5" x14ac:dyDescent="0.15">
      <c r="A408" s="362" t="s">
        <v>1777</v>
      </c>
      <c r="B408" s="215" t="s">
        <v>1704</v>
      </c>
      <c r="C408" s="192" t="s">
        <v>1778</v>
      </c>
      <c r="D408" s="192" t="s">
        <v>1779</v>
      </c>
      <c r="E408" s="192" t="s">
        <v>1780</v>
      </c>
    </row>
    <row r="409" spans="1:5" x14ac:dyDescent="0.15">
      <c r="A409" s="362" t="s">
        <v>1781</v>
      </c>
      <c r="B409" s="215" t="s">
        <v>1704</v>
      </c>
      <c r="C409" s="192" t="s">
        <v>1782</v>
      </c>
      <c r="D409" s="192" t="s">
        <v>1783</v>
      </c>
      <c r="E409" s="192" t="s">
        <v>1784</v>
      </c>
    </row>
    <row r="410" spans="1:5" x14ac:dyDescent="0.15">
      <c r="A410" s="362" t="s">
        <v>1785</v>
      </c>
      <c r="B410" s="215" t="s">
        <v>1704</v>
      </c>
      <c r="C410" s="192" t="s">
        <v>1786</v>
      </c>
      <c r="D410" s="192" t="s">
        <v>867</v>
      </c>
      <c r="E410" s="192" t="s">
        <v>1787</v>
      </c>
    </row>
    <row r="411" spans="1:5" x14ac:dyDescent="0.15">
      <c r="A411" s="362" t="s">
        <v>1788</v>
      </c>
      <c r="B411" s="215" t="s">
        <v>1704</v>
      </c>
      <c r="C411" s="192" t="s">
        <v>1789</v>
      </c>
      <c r="D411" s="192" t="s">
        <v>863</v>
      </c>
      <c r="E411" s="192" t="s">
        <v>1790</v>
      </c>
    </row>
    <row r="412" spans="1:5" x14ac:dyDescent="0.15">
      <c r="A412" s="362" t="s">
        <v>1791</v>
      </c>
      <c r="B412" s="215" t="s">
        <v>1704</v>
      </c>
      <c r="C412" s="192" t="s">
        <v>1792</v>
      </c>
      <c r="D412" s="192" t="s">
        <v>1779</v>
      </c>
      <c r="E412" s="192" t="s">
        <v>1780</v>
      </c>
    </row>
    <row r="413" spans="1:5" x14ac:dyDescent="0.15">
      <c r="A413" s="362" t="s">
        <v>1793</v>
      </c>
      <c r="B413" s="363" t="s">
        <v>1704</v>
      </c>
      <c r="C413" s="192" t="s">
        <v>1794</v>
      </c>
      <c r="D413" s="214" t="s">
        <v>973</v>
      </c>
      <c r="E413" s="192" t="s">
        <v>1795</v>
      </c>
    </row>
    <row r="414" spans="1:5" x14ac:dyDescent="0.15">
      <c r="A414" s="362" t="s">
        <v>1796</v>
      </c>
      <c r="B414" s="215" t="s">
        <v>1704</v>
      </c>
      <c r="C414" s="192" t="s">
        <v>1797</v>
      </c>
      <c r="D414" s="192" t="s">
        <v>1798</v>
      </c>
      <c r="E414" s="192" t="s">
        <v>1707</v>
      </c>
    </row>
    <row r="415" spans="1:5" x14ac:dyDescent="0.15">
      <c r="A415" s="38" t="s">
        <v>1087</v>
      </c>
      <c r="B415" s="39" t="s">
        <v>1088</v>
      </c>
      <c r="C415" s="40" t="s">
        <v>1089</v>
      </c>
      <c r="D415" s="41" t="s">
        <v>1090</v>
      </c>
      <c r="E415" s="41" t="s">
        <v>1091</v>
      </c>
    </row>
  </sheetData>
  <sheetProtection password="C016" sheet="1" objects="1" scenarios="1"/>
  <autoFilter ref="A1:E415"/>
  <phoneticPr fontId="8"/>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6</vt:i4>
      </vt:variant>
    </vt:vector>
  </HeadingPairs>
  <TitlesOfParts>
    <vt:vector size="13" baseType="lpstr">
      <vt:lpstr>一番最初に入力</vt:lpstr>
      <vt:lpstr>【様式10】実績報告書</vt:lpstr>
      <vt:lpstr>【様式10別添１】賃金改善明細書（職員別）</vt:lpstr>
      <vt:lpstr>【様式10別添２】配分変更一覧表</vt:lpstr>
      <vt:lpstr>【様式10別添３】賃金改善確認書</vt:lpstr>
      <vt:lpstr>処遇Ⅲ_賃金改善額確認書の差込用データ（提出不要）</vt:lpstr>
      <vt:lpstr>【適宜更新してください】法人情報</vt:lpstr>
      <vt:lpstr>【様式10】実績報告書!Print_Area</vt:lpstr>
      <vt:lpstr>'【様式10別添１】賃金改善明細書（職員別）'!Print_Area</vt:lpstr>
      <vt:lpstr>【様式10別添２】配分変更一覧表!Print_Area</vt:lpstr>
      <vt:lpstr>【様式10別添３】賃金改善確認書!Print_Area</vt:lpstr>
      <vt:lpstr>一番最初に入力!Print_Area</vt:lpstr>
      <vt:lpstr>'処遇Ⅲ_賃金改善額確認書の差込用データ（提出不要）'!Print_Area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2021-07-16T09:55:31Z</dcterms:created>
  <dcterms:modified xsi:type="dcterms:W3CDTF">2024-09-18T02:27:21Z</dcterms:modified>
</cp:coreProperties>
</file>