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2_地域型（補助金）\R7\1_R7補助金申請案内\1-イ_延長保育事業費補助金\"/>
    </mc:Choice>
  </mc:AlternateContent>
  <workbookProtection workbookAlgorithmName="SHA-512" workbookHashValue="A9OPqZ8LA0hrgUDzRwWcVmlBcB+SIFRVel1pShq+13rz5omjc7STZtaisinWqnG9E99yPRVbyvk+a4wAo+beFQ==" workbookSaltValue="FqWMkUL2KgwhoB7aLcj5pg==" workbookSpinCount="100000" lockStructure="1"/>
  <bookViews>
    <workbookView xWindow="120" yWindow="15" windowWidth="14955" windowHeight="8445" tabRatio="751"/>
  </bookViews>
  <sheets>
    <sheet name="一番最初に入力" sheetId="28" r:id="rId1"/>
    <sheet name="様式第４号" sheetId="29" r:id="rId2"/>
    <sheet name="収支予算書" sheetId="30" r:id="rId3"/>
    <sheet name="別表１" sheetId="31" r:id="rId4"/>
    <sheet name="別表２-①" sheetId="32" r:id="rId5"/>
    <sheet name="別表２-②" sheetId="33" r:id="rId6"/>
    <sheet name="別紙1【延長保育料減免分】" sheetId="34" r:id="rId7"/>
    <sheet name="補助金基準額表 " sheetId="36" r:id="rId8"/>
    <sheet name="【適宜更新してください】法人情報" sheetId="38" state="hidden" r:id="rId9"/>
  </sheets>
  <externalReferences>
    <externalReference r:id="rId10"/>
  </externalReferences>
  <definedNames>
    <definedName name="_1_45">'[1]別表２（検便費）'!$P$55</definedName>
    <definedName name="_121_150">'[1]別表２（検便費）'!$P$59</definedName>
    <definedName name="_151_180">'[1]別表２（検便費）'!$P$60</definedName>
    <definedName name="_181">'[1]別表２（検便費）'!$P$61</definedName>
    <definedName name="_45_60">'[1]別表２（検便費）'!$P$56</definedName>
    <definedName name="_61_90">'[1]別表２（検便費）'!$P$57</definedName>
    <definedName name="_91_120">'[1]別表２（検便費）'!$P$58</definedName>
    <definedName name="_xlnm._FilterDatabase" localSheetId="8" hidden="1">【適宜更新してください】法人情報!$A$1:$F$166</definedName>
    <definedName name="_xlnm.Print_Area" localSheetId="0">一番最初に入力!$A$1:$P$110</definedName>
    <definedName name="_xlnm.Print_Area" localSheetId="2">収支予算書!$A$1:$I$40</definedName>
    <definedName name="_xlnm.Print_Area" localSheetId="6">別紙1【延長保育料減免分】!$A$1:$V$41</definedName>
    <definedName name="_xlnm.Print_Area" localSheetId="3">別表１!$A$1:$L$28</definedName>
    <definedName name="_xlnm.Print_Area" localSheetId="4">'別表２-①'!$A$1:$S$21</definedName>
    <definedName name="_xlnm.Print_Area" localSheetId="5">'別表２-②'!$A$1:$P$53</definedName>
    <definedName name="_xlnm.Print_Area" localSheetId="7">'補助金基準額表 '!$A$1:$G$66</definedName>
    <definedName name="_xlnm.Print_Area" localSheetId="1">様式第４号!$A$1:$T$35</definedName>
    <definedName name="定員">'[1]別表２（検便費）'!$O$55:$O$61</definedName>
  </definedNames>
  <calcPr calcId="162913"/>
  <fileRecoveryPr autoRecover="0"/>
</workbook>
</file>

<file path=xl/calcChain.xml><?xml version="1.0" encoding="utf-8"?>
<calcChain xmlns="http://schemas.openxmlformats.org/spreadsheetml/2006/main">
  <c r="M10" i="29" l="1"/>
  <c r="N36" i="33" l="1"/>
  <c r="I36" i="33"/>
  <c r="D36" i="33"/>
  <c r="N37" i="33"/>
  <c r="I37" i="33"/>
  <c r="D37" i="33"/>
  <c r="N40" i="33"/>
  <c r="I40" i="33"/>
  <c r="D40" i="33"/>
  <c r="N39" i="33"/>
  <c r="I39" i="33"/>
  <c r="D39" i="33"/>
  <c r="N38" i="33"/>
  <c r="I38" i="33"/>
  <c r="D38" i="33"/>
  <c r="N35" i="33"/>
  <c r="I35" i="33"/>
  <c r="D35" i="33"/>
  <c r="N34" i="33"/>
  <c r="I34" i="33"/>
  <c r="D34" i="33"/>
  <c r="E51" i="32"/>
  <c r="E41" i="32"/>
  <c r="E31" i="32"/>
  <c r="E50" i="32"/>
  <c r="E40" i="32"/>
  <c r="E30" i="32"/>
  <c r="E49" i="32"/>
  <c r="E39" i="32"/>
  <c r="E29" i="32"/>
  <c r="E48" i="32"/>
  <c r="E38" i="32"/>
  <c r="E28" i="32"/>
  <c r="E47" i="32"/>
  <c r="E37" i="32"/>
  <c r="E27" i="32"/>
  <c r="E46" i="32"/>
  <c r="E36" i="32"/>
  <c r="E26" i="32"/>
  <c r="E45" i="32"/>
  <c r="E35" i="32"/>
  <c r="E25" i="32"/>
  <c r="C9" i="33" l="1"/>
  <c r="Q2" i="29" l="1"/>
  <c r="M11" i="29" l="1"/>
  <c r="K9" i="29"/>
  <c r="K8" i="29"/>
  <c r="C3" i="34" l="1"/>
  <c r="B3" i="33"/>
  <c r="B3" i="32"/>
  <c r="B3" i="31"/>
  <c r="C3" i="30"/>
  <c r="F15" i="29"/>
  <c r="F24" i="29" s="1"/>
  <c r="I5" i="31"/>
  <c r="M5" i="33"/>
  <c r="G30" i="33" s="1"/>
  <c r="T32" i="34"/>
  <c r="J32" i="34"/>
  <c r="T30" i="34"/>
  <c r="J30" i="34"/>
  <c r="T28" i="34"/>
  <c r="J28" i="34"/>
  <c r="T26" i="34"/>
  <c r="J26" i="34"/>
  <c r="T24" i="34"/>
  <c r="J24" i="34"/>
  <c r="T22" i="34"/>
  <c r="J22" i="34"/>
  <c r="T20" i="34"/>
  <c r="J20" i="34"/>
  <c r="T18" i="34"/>
  <c r="J18" i="34"/>
  <c r="T16" i="34"/>
  <c r="J16" i="34"/>
  <c r="T14" i="34"/>
  <c r="J14" i="34"/>
  <c r="T12" i="34"/>
  <c r="J12" i="34"/>
  <c r="T10" i="34"/>
  <c r="T34" i="34" s="1"/>
  <c r="H39" i="34" s="1"/>
  <c r="J10" i="34"/>
  <c r="L25" i="33"/>
  <c r="G13" i="32"/>
  <c r="Q15" i="32" s="1"/>
  <c r="E14" i="31"/>
  <c r="E12" i="31"/>
  <c r="F38" i="30"/>
  <c r="C14" i="31" s="1"/>
  <c r="E38" i="30"/>
  <c r="C12" i="31" s="1"/>
  <c r="G37" i="30"/>
  <c r="G36" i="30"/>
  <c r="G35" i="30"/>
  <c r="G34" i="30"/>
  <c r="G33" i="30"/>
  <c r="G32" i="30"/>
  <c r="G31" i="30"/>
  <c r="G30" i="30"/>
  <c r="G29" i="30"/>
  <c r="G28" i="30"/>
  <c r="G27" i="30"/>
  <c r="G26" i="30"/>
  <c r="G25" i="30"/>
  <c r="G24" i="30"/>
  <c r="G23" i="30"/>
  <c r="G17" i="30"/>
  <c r="G16" i="30"/>
  <c r="G15" i="30"/>
  <c r="G14" i="30"/>
  <c r="G13" i="30"/>
  <c r="D30" i="33" l="1"/>
  <c r="J34" i="34"/>
  <c r="E39" i="34" s="1"/>
  <c r="J12" i="31" s="1"/>
  <c r="D12" i="31" s="1"/>
  <c r="F12" i="31" s="1"/>
  <c r="C16" i="31"/>
  <c r="G38" i="30"/>
  <c r="E16" i="31"/>
  <c r="F23" i="29"/>
  <c r="M6" i="33"/>
  <c r="S5" i="34"/>
  <c r="F6" i="30"/>
  <c r="N4" i="32"/>
  <c r="N13" i="32" s="1"/>
  <c r="I4" i="31"/>
  <c r="J14" i="31"/>
  <c r="N5" i="32"/>
  <c r="S4" i="34"/>
  <c r="F5" i="30"/>
  <c r="G14" i="31" l="1"/>
  <c r="D14" i="31"/>
  <c r="F14" i="31" s="1"/>
  <c r="N17" i="32"/>
  <c r="N15" i="32"/>
  <c r="J16" i="31"/>
  <c r="K39" i="34"/>
  <c r="Q13" i="32"/>
  <c r="Q17" i="32"/>
  <c r="D16" i="31"/>
  <c r="H14" i="31" l="1"/>
  <c r="I14" i="31" s="1"/>
  <c r="K14" i="31" s="1"/>
  <c r="F12" i="30" s="1"/>
  <c r="F18" i="30" s="1"/>
  <c r="Q19" i="32"/>
  <c r="G12" i="31" s="1"/>
  <c r="H12" i="31" s="1"/>
  <c r="I12" i="31" s="1"/>
  <c r="K12" i="31" s="1"/>
  <c r="F16" i="31"/>
  <c r="K16" i="31" l="1"/>
  <c r="J22" i="29" s="1"/>
  <c r="G16" i="31"/>
  <c r="E12" i="30"/>
  <c r="H16" i="31"/>
  <c r="I16" i="31" l="1"/>
  <c r="G12" i="30" l="1"/>
  <c r="G18" i="30" s="1"/>
  <c r="E18" i="30"/>
</calcChain>
</file>

<file path=xl/comments1.xml><?xml version="1.0" encoding="utf-8"?>
<comments xmlns="http://schemas.openxmlformats.org/spreadsheetml/2006/main">
  <authors>
    <author>仙台市</author>
  </authors>
  <commentList>
    <comment ref="C14" authorId="0" shapeId="0">
      <text>
        <r>
          <rPr>
            <b/>
            <sz val="9"/>
            <color indexed="81"/>
            <rFont val="游ゴシック"/>
            <family val="3"/>
            <charset val="128"/>
          </rPr>
          <t>令和7年度
→7で入力</t>
        </r>
      </text>
    </comment>
  </commentList>
</comments>
</file>

<file path=xl/comments2.xml><?xml version="1.0" encoding="utf-8"?>
<comments xmlns="http://schemas.openxmlformats.org/spreadsheetml/2006/main">
  <authors>
    <author>仙台市</author>
  </authors>
  <commentList>
    <comment ref="S5" authorId="0" shapeId="0">
      <text>
        <r>
          <rPr>
            <b/>
            <sz val="18"/>
            <color indexed="81"/>
            <rFont val="游ゴシック"/>
            <family val="3"/>
            <charset val="128"/>
          </rPr>
          <t>提出日を記載してください。</t>
        </r>
      </text>
    </comment>
    <comment ref="M10" authorId="0" shapeId="0">
      <text>
        <r>
          <rPr>
            <b/>
            <sz val="16"/>
            <color indexed="81"/>
            <rFont val="游ゴシック"/>
            <family val="3"/>
            <charset val="128"/>
          </rPr>
          <t>設置者（法人等）の所在地が自動入力されます。
法人の住所等が変更となった場合は直接入力してください。
家庭的保育事業・小規模保育事業C型の方は直接債権者登録されているご自宅の住所を入力してください。</t>
        </r>
      </text>
    </comment>
    <comment ref="M12" authorId="0" shapeId="0">
      <text>
        <r>
          <rPr>
            <b/>
            <sz val="16"/>
            <color indexed="81"/>
            <rFont val="游ゴシック"/>
            <family val="3"/>
            <charset val="128"/>
          </rPr>
          <t>代表者役職及び代表者名をご記載ください。
家庭的保育事業・小規模保育事業C型の方は記載不要です。</t>
        </r>
      </text>
    </comment>
    <comment ref="R12" authorId="0" shapeId="0">
      <text>
        <r>
          <rPr>
            <b/>
            <sz val="18"/>
            <color indexed="81"/>
            <rFont val="游ゴシック"/>
            <family val="3"/>
            <charset val="128"/>
          </rPr>
          <t>R7.4～　押印不要となりました。</t>
        </r>
      </text>
    </comment>
    <comment ref="N33" authorId="0" shapeId="0">
      <text>
        <r>
          <rPr>
            <b/>
            <sz val="16"/>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C7" authorId="0" shapeId="0">
      <text>
        <r>
          <rPr>
            <b/>
            <sz val="9"/>
            <color indexed="81"/>
            <rFont val="游ゴシック"/>
            <family val="3"/>
            <charset val="128"/>
          </rPr>
          <t>プルダウンより選択</t>
        </r>
      </text>
    </comment>
    <comment ref="P7" authorId="0" shapeId="0">
      <text>
        <r>
          <rPr>
            <b/>
            <sz val="11"/>
            <color indexed="81"/>
            <rFont val="游ゴシック"/>
            <family val="3"/>
            <charset val="128"/>
          </rPr>
          <t>２．短時間延長保育平均利用児童が0.5人未満
４．保育短時間平均在籍児童数が0.5人未満で
補助金が非該当の場合、「該当なし」を選択してください。</t>
        </r>
      </text>
    </comment>
  </commentList>
</comments>
</file>

<file path=xl/comments4.xml><?xml version="1.0" encoding="utf-8"?>
<comments xmlns="http://schemas.openxmlformats.org/spreadsheetml/2006/main">
  <authors>
    <author>仙台市</author>
  </authors>
  <commentList>
    <comment ref="C9" authorId="0" shapeId="0">
      <text>
        <r>
          <rPr>
            <b/>
            <sz val="12"/>
            <color indexed="81"/>
            <rFont val="游ゴシック"/>
            <family val="3"/>
            <charset val="128"/>
          </rPr>
          <t>自動入力</t>
        </r>
      </text>
    </comment>
  </commentList>
</comments>
</file>

<file path=xl/sharedStrings.xml><?xml version="1.0" encoding="utf-8"?>
<sst xmlns="http://schemas.openxmlformats.org/spreadsheetml/2006/main" count="1758" uniqueCount="946">
  <si>
    <t>Ａ　</t>
  </si>
  <si>
    <t>収入</t>
    <rPh sb="0" eb="2">
      <t>シュウニュウ</t>
    </rPh>
    <phoneticPr fontId="3"/>
  </si>
  <si>
    <t>項　　目</t>
    <rPh sb="0" eb="1">
      <t>コウ</t>
    </rPh>
    <rPh sb="3" eb="4">
      <t>メ</t>
    </rPh>
    <phoneticPr fontId="3"/>
  </si>
  <si>
    <t>収入額</t>
    <rPh sb="0" eb="2">
      <t>シュウニュウ</t>
    </rPh>
    <rPh sb="2" eb="3">
      <t>ガク</t>
    </rPh>
    <phoneticPr fontId="3"/>
  </si>
  <si>
    <t>合　　計</t>
    <rPh sb="0" eb="1">
      <t>ゴウ</t>
    </rPh>
    <rPh sb="3" eb="4">
      <t>ケイ</t>
    </rPh>
    <phoneticPr fontId="3"/>
  </si>
  <si>
    <t>支出</t>
    <rPh sb="0" eb="2">
      <t>シシュツ</t>
    </rPh>
    <phoneticPr fontId="3"/>
  </si>
  <si>
    <t>支出額</t>
    <rPh sb="0" eb="2">
      <t>シシュツ</t>
    </rPh>
    <rPh sb="2" eb="3">
      <t>ガク</t>
    </rPh>
    <phoneticPr fontId="3"/>
  </si>
  <si>
    <t>職員俸給</t>
    <rPh sb="0" eb="2">
      <t>ショクイン</t>
    </rPh>
    <rPh sb="2" eb="4">
      <t>ホウキュウ</t>
    </rPh>
    <phoneticPr fontId="3"/>
  </si>
  <si>
    <t>職員諸手当</t>
    <rPh sb="0" eb="2">
      <t>ショクイン</t>
    </rPh>
    <rPh sb="2" eb="5">
      <t>ショテアテ</t>
    </rPh>
    <phoneticPr fontId="3"/>
  </si>
  <si>
    <t>非常勤職員給与</t>
    <rPh sb="0" eb="3">
      <t>ヒジョウキン</t>
    </rPh>
    <rPh sb="3" eb="5">
      <t>ショクイン</t>
    </rPh>
    <rPh sb="5" eb="7">
      <t>キュウヨ</t>
    </rPh>
    <phoneticPr fontId="3"/>
  </si>
  <si>
    <t>法定福利費</t>
    <rPh sb="0" eb="2">
      <t>ホウテイ</t>
    </rPh>
    <rPh sb="2" eb="4">
      <t>フクリ</t>
    </rPh>
    <rPh sb="4" eb="5">
      <t>ヒ</t>
    </rPh>
    <phoneticPr fontId="3"/>
  </si>
  <si>
    <t>消耗品費</t>
    <rPh sb="0" eb="2">
      <t>ショウモウ</t>
    </rPh>
    <rPh sb="2" eb="3">
      <t>ヒン</t>
    </rPh>
    <rPh sb="3" eb="4">
      <t>ヒ</t>
    </rPh>
    <phoneticPr fontId="3"/>
  </si>
  <si>
    <t>印刷製本費</t>
    <rPh sb="0" eb="2">
      <t>インサツ</t>
    </rPh>
    <rPh sb="2" eb="4">
      <t>セイホン</t>
    </rPh>
    <rPh sb="4" eb="5">
      <t>ヒ</t>
    </rPh>
    <phoneticPr fontId="3"/>
  </si>
  <si>
    <t>通信運搬費</t>
    <rPh sb="0" eb="2">
      <t>ツウシン</t>
    </rPh>
    <rPh sb="2" eb="4">
      <t>ウンパン</t>
    </rPh>
    <rPh sb="4" eb="5">
      <t>ヒ</t>
    </rPh>
    <phoneticPr fontId="3"/>
  </si>
  <si>
    <t>保育材料費</t>
    <rPh sb="0" eb="2">
      <t>ホイク</t>
    </rPh>
    <rPh sb="2" eb="5">
      <t>ザイリョウヒ</t>
    </rPh>
    <phoneticPr fontId="3"/>
  </si>
  <si>
    <t>水道光熱費</t>
    <rPh sb="0" eb="2">
      <t>スイドウ</t>
    </rPh>
    <rPh sb="2" eb="5">
      <t>コウネツヒ</t>
    </rPh>
    <phoneticPr fontId="3"/>
  </si>
  <si>
    <t>燃料費</t>
    <rPh sb="0" eb="3">
      <t>ネンリョウヒ</t>
    </rPh>
    <phoneticPr fontId="3"/>
  </si>
  <si>
    <t>給食費</t>
    <rPh sb="0" eb="3">
      <t>キュウショクヒ</t>
    </rPh>
    <phoneticPr fontId="3"/>
  </si>
  <si>
    <t>損害保険料</t>
    <rPh sb="0" eb="2">
      <t>ソンガイ</t>
    </rPh>
    <rPh sb="2" eb="4">
      <t>ホケン</t>
    </rPh>
    <rPh sb="4" eb="5">
      <t>リョウ</t>
    </rPh>
    <phoneticPr fontId="3"/>
  </si>
  <si>
    <t>常勤・非常勤の別</t>
    <rPh sb="0" eb="2">
      <t>ジョウキン</t>
    </rPh>
    <rPh sb="3" eb="6">
      <t>ヒジョウキン</t>
    </rPh>
    <rPh sb="7" eb="8">
      <t>ベツ</t>
    </rPh>
    <phoneticPr fontId="3"/>
  </si>
  <si>
    <t>（単位：円）</t>
  </si>
  <si>
    <t>実施類型</t>
    <rPh sb="0" eb="2">
      <t>ジッシ</t>
    </rPh>
    <rPh sb="2" eb="3">
      <t>ルイ</t>
    </rPh>
    <rPh sb="3" eb="4">
      <t>ガタ</t>
    </rPh>
    <phoneticPr fontId="3"/>
  </si>
  <si>
    <t>１時間延長型</t>
    <rPh sb="3" eb="5">
      <t>エンチョウ</t>
    </rPh>
    <rPh sb="5" eb="6">
      <t>カタ</t>
    </rPh>
    <phoneticPr fontId="3"/>
  </si>
  <si>
    <t>２時間延長型</t>
    <rPh sb="3" eb="5">
      <t>エンチョウ</t>
    </rPh>
    <rPh sb="5" eb="6">
      <t>カタ</t>
    </rPh>
    <phoneticPr fontId="3"/>
  </si>
  <si>
    <t>３時間延長型</t>
    <rPh sb="3" eb="5">
      <t>エンチョウ</t>
    </rPh>
    <rPh sb="5" eb="6">
      <t>カタ</t>
    </rPh>
    <phoneticPr fontId="3"/>
  </si>
  <si>
    <t>基本分</t>
    <rPh sb="0" eb="2">
      <t>キホン</t>
    </rPh>
    <rPh sb="2" eb="3">
      <t>ブン</t>
    </rPh>
    <phoneticPr fontId="3"/>
  </si>
  <si>
    <t>補助金（所要額）</t>
    <rPh sb="0" eb="3">
      <t>ホジョキン</t>
    </rPh>
    <rPh sb="4" eb="6">
      <t>ショヨウ</t>
    </rPh>
    <rPh sb="6" eb="7">
      <t>ガク</t>
    </rPh>
    <phoneticPr fontId="3"/>
  </si>
  <si>
    <t>備考　※2</t>
    <rPh sb="0" eb="2">
      <t>ビコウ</t>
    </rPh>
    <phoneticPr fontId="3"/>
  </si>
  <si>
    <t>２．事業担当職員の状況</t>
    <rPh sb="2" eb="4">
      <t>ジギョウ</t>
    </rPh>
    <rPh sb="4" eb="6">
      <t>タントウ</t>
    </rPh>
    <rPh sb="6" eb="8">
      <t>ショクイン</t>
    </rPh>
    <rPh sb="9" eb="11">
      <t>ジョウキョウ</t>
    </rPh>
    <phoneticPr fontId="3"/>
  </si>
  <si>
    <t>保育短時間
延長</t>
    <rPh sb="0" eb="2">
      <t>ホイク</t>
    </rPh>
    <rPh sb="2" eb="5">
      <t>タンジカン</t>
    </rPh>
    <rPh sb="6" eb="8">
      <t>エンチョウ</t>
    </rPh>
    <phoneticPr fontId="3"/>
  </si>
  <si>
    <t>合計</t>
    <rPh sb="0" eb="2">
      <t>ゴウケイ</t>
    </rPh>
    <phoneticPr fontId="3"/>
  </si>
  <si>
    <t>保育短時間に
かかる延長</t>
    <rPh sb="0" eb="2">
      <t>ホイク</t>
    </rPh>
    <rPh sb="2" eb="5">
      <t>タンジカン</t>
    </rPh>
    <rPh sb="10" eb="12">
      <t>エンチョウ</t>
    </rPh>
    <phoneticPr fontId="3"/>
  </si>
  <si>
    <t>保育標準時間にかかる延長</t>
    <rPh sb="0" eb="2">
      <t>ホイク</t>
    </rPh>
    <rPh sb="2" eb="4">
      <t>ヒョウジュン</t>
    </rPh>
    <rPh sb="4" eb="6">
      <t>ジカン</t>
    </rPh>
    <rPh sb="10" eb="12">
      <t>エンチョウ</t>
    </rPh>
    <phoneticPr fontId="3"/>
  </si>
  <si>
    <t>合　計</t>
    <rPh sb="0" eb="1">
      <t>ア</t>
    </rPh>
    <rPh sb="2" eb="3">
      <t>ケイ</t>
    </rPh>
    <phoneticPr fontId="3"/>
  </si>
  <si>
    <t>延長保育利用料</t>
    <rPh sb="0" eb="2">
      <t>エンチョウ</t>
    </rPh>
    <rPh sb="2" eb="4">
      <t>ホイク</t>
    </rPh>
    <rPh sb="4" eb="6">
      <t>リヨウ</t>
    </rPh>
    <rPh sb="6" eb="7">
      <t>リョウ</t>
    </rPh>
    <phoneticPr fontId="3"/>
  </si>
  <si>
    <t>寄付金等</t>
    <rPh sb="0" eb="3">
      <t>キフキン</t>
    </rPh>
    <rPh sb="3" eb="4">
      <t>ナド</t>
    </rPh>
    <phoneticPr fontId="3"/>
  </si>
  <si>
    <t xml:space="preserve">       　       　　　　　　　　　　　　　  法人名又は氏名　　○○会</t>
    <rPh sb="41" eb="42">
      <t>カイ</t>
    </rPh>
    <phoneticPr fontId="3"/>
  </si>
  <si>
    <t>＝</t>
    <phoneticPr fontId="3"/>
  </si>
  <si>
    <t>No ※1</t>
    <phoneticPr fontId="3"/>
  </si>
  <si>
    <t>多子減免</t>
    <rPh sb="0" eb="2">
      <t>タシ</t>
    </rPh>
    <rPh sb="2" eb="4">
      <t>ゲンメン</t>
    </rPh>
    <phoneticPr fontId="3"/>
  </si>
  <si>
    <t>その他の収入</t>
    <rPh sb="2" eb="3">
      <t>ホカ</t>
    </rPh>
    <rPh sb="4" eb="6">
      <t>シュウニュウ</t>
    </rPh>
    <phoneticPr fontId="3"/>
  </si>
  <si>
    <t>※２　職員のローテーションにより事業を実施する場合には，保育士等名を省略し，その旨を備考欄に明記すること。</t>
    <rPh sb="28" eb="31">
      <t>ホイクシ</t>
    </rPh>
    <rPh sb="31" eb="32">
      <t>トウ</t>
    </rPh>
    <rPh sb="32" eb="33">
      <t>ナ</t>
    </rPh>
    <rPh sb="34" eb="36">
      <t>ショウリャク</t>
    </rPh>
    <phoneticPr fontId="3"/>
  </si>
  <si>
    <t>保育士等名</t>
    <rPh sb="0" eb="3">
      <t>ホイクシ</t>
    </rPh>
    <rPh sb="3" eb="4">
      <t>トウ</t>
    </rPh>
    <rPh sb="4" eb="5">
      <t>ナ</t>
    </rPh>
    <phoneticPr fontId="3"/>
  </si>
  <si>
    <t>※１　保育士等以外の者は番号を○で囲み，備考欄に職種を記入すること。</t>
    <rPh sb="3" eb="6">
      <t>ホイクシ</t>
    </rPh>
    <rPh sb="6" eb="7">
      <t>トウ</t>
    </rPh>
    <rPh sb="7" eb="9">
      <t>イガイ</t>
    </rPh>
    <phoneticPr fontId="3"/>
  </si>
  <si>
    <t>30分延長型</t>
    <rPh sb="2" eb="3">
      <t>プン</t>
    </rPh>
    <rPh sb="3" eb="5">
      <t>エンチョウ</t>
    </rPh>
    <rPh sb="5" eb="6">
      <t>ガタ</t>
    </rPh>
    <phoneticPr fontId="3"/>
  </si>
  <si>
    <t>施設類型</t>
    <rPh sb="0" eb="2">
      <t>シセツ</t>
    </rPh>
    <phoneticPr fontId="3"/>
  </si>
  <si>
    <t>施設名</t>
  </si>
  <si>
    <t>Ａ階層</t>
    <rPh sb="1" eb="3">
      <t>カイソウ</t>
    </rPh>
    <phoneticPr fontId="3"/>
  </si>
  <si>
    <t>階層</t>
    <rPh sb="0" eb="2">
      <t>カイソウ</t>
    </rPh>
    <phoneticPr fontId="3"/>
  </si>
  <si>
    <t>実施類型</t>
    <rPh sb="0" eb="2">
      <t>ジッシ</t>
    </rPh>
    <rPh sb="2" eb="4">
      <t>ルイケイ</t>
    </rPh>
    <phoneticPr fontId="3"/>
  </si>
  <si>
    <t>Ｂ階層</t>
    <rPh sb="1" eb="3">
      <t>カイソウ</t>
    </rPh>
    <phoneticPr fontId="3"/>
  </si>
  <si>
    <t>Ａ
延べ人数</t>
    <rPh sb="2" eb="3">
      <t>ノ</t>
    </rPh>
    <rPh sb="4" eb="6">
      <t>ニンズウ</t>
    </rPh>
    <phoneticPr fontId="3"/>
  </si>
  <si>
    <t>1時間延長型</t>
    <phoneticPr fontId="3"/>
  </si>
  <si>
    <t>2時間延長型</t>
  </si>
  <si>
    <t>3時間延長型</t>
  </si>
  <si>
    <t>（Ａ×Ｂ）
減免額計</t>
    <rPh sb="6" eb="8">
      <t>ゲンメン</t>
    </rPh>
    <rPh sb="8" eb="9">
      <t>ガク</t>
    </rPh>
    <rPh sb="9" eb="10">
      <t>ケイ</t>
    </rPh>
    <phoneticPr fontId="3"/>
  </si>
  <si>
    <t>Ａ
短時間延長保育
平均利用児童数
（人）　　　　　　　　　　</t>
    <rPh sb="3" eb="6">
      <t>タンジカン</t>
    </rPh>
    <rPh sb="6" eb="8">
      <t>エンチョウ</t>
    </rPh>
    <rPh sb="8" eb="10">
      <t>ホイク</t>
    </rPh>
    <rPh sb="11" eb="13">
      <t>ヘイキン</t>
    </rPh>
    <rPh sb="13" eb="15">
      <t>リヨウ</t>
    </rPh>
    <rPh sb="15" eb="17">
      <t>ジドウ</t>
    </rPh>
    <rPh sb="17" eb="18">
      <t>カズ</t>
    </rPh>
    <rPh sb="20" eb="21">
      <t>ニン</t>
    </rPh>
    <phoneticPr fontId="3"/>
  </si>
  <si>
    <t>×</t>
    <phoneticPr fontId="3"/>
  </si>
  <si>
    <t>基準延長時間</t>
    <phoneticPr fontId="3"/>
  </si>
  <si>
    <t>Ｂ
基準延長時間</t>
    <rPh sb="3" eb="5">
      <t>キジュン</t>
    </rPh>
    <rPh sb="5" eb="7">
      <t>エンチョウ</t>
    </rPh>
    <rPh sb="7" eb="9">
      <t>ジカン</t>
    </rPh>
    <phoneticPr fontId="3"/>
  </si>
  <si>
    <t>Ｃ
保育短時間平均
在籍児童数
（人）　　　　　　　　　　</t>
    <rPh sb="3" eb="5">
      <t>ホイク</t>
    </rPh>
    <rPh sb="5" eb="8">
      <t>タンジカン</t>
    </rPh>
    <rPh sb="8" eb="10">
      <t>ヘイキン</t>
    </rPh>
    <rPh sb="11" eb="13">
      <t>ザイセキ</t>
    </rPh>
    <rPh sb="13" eb="15">
      <t>ジドウ</t>
    </rPh>
    <rPh sb="15" eb="16">
      <t>カズ</t>
    </rPh>
    <rPh sb="18" eb="19">
      <t>ニン</t>
    </rPh>
    <phoneticPr fontId="3"/>
  </si>
  <si>
    <t>Ｄ
補助基準額</t>
    <rPh sb="3" eb="5">
      <t>ホジョ</t>
    </rPh>
    <rPh sb="5" eb="7">
      <t>キジュン</t>
    </rPh>
    <rPh sb="7" eb="8">
      <t>ガク</t>
    </rPh>
    <phoneticPr fontId="3"/>
  </si>
  <si>
    <t>Ｃ×Ｄ
交付額</t>
    <rPh sb="5" eb="7">
      <t>コウフ</t>
    </rPh>
    <rPh sb="7" eb="8">
      <t>ガク</t>
    </rPh>
    <phoneticPr fontId="3"/>
  </si>
  <si>
    <t>５.補助基準額</t>
    <rPh sb="2" eb="4">
      <t>ホジョ</t>
    </rPh>
    <rPh sb="4" eb="6">
      <t>キジュン</t>
    </rPh>
    <rPh sb="6" eb="7">
      <t>ガク</t>
    </rPh>
    <phoneticPr fontId="3"/>
  </si>
  <si>
    <t>６.基本分</t>
    <rPh sb="2" eb="4">
      <t>キホン</t>
    </rPh>
    <rPh sb="4" eb="5">
      <t>ブン</t>
    </rPh>
    <phoneticPr fontId="3"/>
  </si>
  <si>
    <t>1時間延長型</t>
    <rPh sb="1" eb="3">
      <t>ジカン</t>
    </rPh>
    <rPh sb="3" eb="5">
      <t>エンチョウ</t>
    </rPh>
    <rPh sb="5" eb="6">
      <t>ガタ</t>
    </rPh>
    <phoneticPr fontId="3"/>
  </si>
  <si>
    <t>2時間延長型</t>
    <rPh sb="1" eb="3">
      <t>ジカン</t>
    </rPh>
    <rPh sb="3" eb="5">
      <t>エンチョウ</t>
    </rPh>
    <rPh sb="5" eb="6">
      <t>ガタ</t>
    </rPh>
    <phoneticPr fontId="3"/>
  </si>
  <si>
    <t>3時間以上延長型</t>
    <rPh sb="1" eb="3">
      <t>ジカン</t>
    </rPh>
    <rPh sb="3" eb="5">
      <t>イジョウ</t>
    </rPh>
    <rPh sb="5" eb="7">
      <t>エンチョウ</t>
    </rPh>
    <rPh sb="7" eb="8">
      <t>ガタ</t>
    </rPh>
    <phoneticPr fontId="3"/>
  </si>
  <si>
    <t>合計額</t>
    <rPh sb="0" eb="2">
      <t>ゴウケイ</t>
    </rPh>
    <rPh sb="2" eb="3">
      <t>ガク</t>
    </rPh>
    <phoneticPr fontId="3"/>
  </si>
  <si>
    <t>＋</t>
    <phoneticPr fontId="3"/>
  </si>
  <si>
    <t>３．延長保育料減免補助額</t>
    <rPh sb="2" eb="4">
      <t>エンチョウ</t>
    </rPh>
    <rPh sb="4" eb="6">
      <t>ホイク</t>
    </rPh>
    <rPh sb="6" eb="7">
      <t>リョウ</t>
    </rPh>
    <rPh sb="7" eb="9">
      <t>ゲンメン</t>
    </rPh>
    <rPh sb="9" eb="11">
      <t>ホジョ</t>
    </rPh>
    <rPh sb="11" eb="12">
      <t>ゲンガク</t>
    </rPh>
    <phoneticPr fontId="3"/>
  </si>
  <si>
    <t>別紙1</t>
    <rPh sb="0" eb="2">
      <t>ベッシ</t>
    </rPh>
    <phoneticPr fontId="3"/>
  </si>
  <si>
    <t>３．実施基準</t>
    <rPh sb="2" eb="4">
      <t>ジッシ</t>
    </rPh>
    <rPh sb="4" eb="6">
      <t>キジュン</t>
    </rPh>
    <phoneticPr fontId="3"/>
  </si>
  <si>
    <t>（注）　１．「Ｆ」欄は，「Ｄ」欄と「Ｅ」欄を比較して少ない方の額を記入すること。　</t>
    <phoneticPr fontId="3"/>
  </si>
  <si>
    <t>　（あて先） 仙 台 市 長</t>
    <phoneticPr fontId="3"/>
  </si>
  <si>
    <t>（施設名：</t>
    <phoneticPr fontId="3"/>
  </si>
  <si>
    <t>）</t>
    <phoneticPr fontId="3"/>
  </si>
  <si>
    <t xml:space="preserve">設置者 </t>
    <rPh sb="0" eb="3">
      <t>セッチシャ</t>
    </rPh>
    <phoneticPr fontId="3"/>
  </si>
  <si>
    <t>所在地又は住所</t>
    <rPh sb="0" eb="3">
      <t>ショザイチ</t>
    </rPh>
    <rPh sb="3" eb="4">
      <t>マタ</t>
    </rPh>
    <rPh sb="5" eb="7">
      <t>ジュウショ</t>
    </rPh>
    <phoneticPr fontId="3"/>
  </si>
  <si>
    <t xml:space="preserve">       　　　　　　　　　　　　　　</t>
    <phoneticPr fontId="3"/>
  </si>
  <si>
    <t>法人名または氏名</t>
    <rPh sb="0" eb="2">
      <t>ホウジン</t>
    </rPh>
    <rPh sb="2" eb="3">
      <t>メイ</t>
    </rPh>
    <rPh sb="6" eb="8">
      <t>シメイ</t>
    </rPh>
    <phoneticPr fontId="3"/>
  </si>
  <si>
    <t>代表者名</t>
    <rPh sb="0" eb="3">
      <t>ダイヒョウシャ</t>
    </rPh>
    <rPh sb="3" eb="4">
      <t>メイ</t>
    </rPh>
    <phoneticPr fontId="3"/>
  </si>
  <si>
    <t>１</t>
    <phoneticPr fontId="3"/>
  </si>
  <si>
    <t>・その他参考となる書類</t>
    <phoneticPr fontId="3"/>
  </si>
  <si>
    <t>②</t>
    <phoneticPr fontId="3"/>
  </si>
  <si>
    <t>①</t>
    <phoneticPr fontId="3"/>
  </si>
  <si>
    <t>③</t>
    <phoneticPr fontId="3"/>
  </si>
  <si>
    <t>まず初めに</t>
    <rPh sb="2" eb="3">
      <t>ハジ</t>
    </rPh>
    <phoneticPr fontId="3"/>
  </si>
  <si>
    <t>保育標準時間
延長</t>
    <rPh sb="0" eb="2">
      <t>ホイク</t>
    </rPh>
    <rPh sb="2" eb="4">
      <t>ヒョウジュン</t>
    </rPh>
    <rPh sb="4" eb="6">
      <t>ジカン</t>
    </rPh>
    <rPh sb="7" eb="9">
      <t>エンチョウ</t>
    </rPh>
    <phoneticPr fontId="3"/>
  </si>
  <si>
    <t>事業費</t>
    <rPh sb="0" eb="2">
      <t>ジギョウ</t>
    </rPh>
    <rPh sb="2" eb="3">
      <t>ヒ</t>
    </rPh>
    <phoneticPr fontId="3"/>
  </si>
  <si>
    <t>補助金
交付基準額</t>
    <rPh sb="0" eb="2">
      <t>ホジョ</t>
    </rPh>
    <rPh sb="2" eb="3">
      <t>キン</t>
    </rPh>
    <rPh sb="4" eb="6">
      <t>コウフ</t>
    </rPh>
    <rPh sb="6" eb="8">
      <t>キジュン</t>
    </rPh>
    <phoneticPr fontId="3"/>
  </si>
  <si>
    <t>平均利用児童数
（人）</t>
    <rPh sb="0" eb="2">
      <t>ヘイキン</t>
    </rPh>
    <rPh sb="2" eb="4">
      <t>リヨウ</t>
    </rPh>
    <rPh sb="4" eb="6">
      <t>ジドウ</t>
    </rPh>
    <rPh sb="6" eb="7">
      <t>カズ</t>
    </rPh>
    <rPh sb="9" eb="10">
      <t>ニン</t>
    </rPh>
    <phoneticPr fontId="3"/>
  </si>
  <si>
    <t>Ｂ
基本保育料
（補助単価）</t>
    <rPh sb="2" eb="4">
      <t>キホン</t>
    </rPh>
    <rPh sb="4" eb="7">
      <t>ホイクリョウ</t>
    </rPh>
    <rPh sb="9" eb="11">
      <t>ホジョ</t>
    </rPh>
    <rPh sb="11" eb="13">
      <t>タンカ</t>
    </rPh>
    <phoneticPr fontId="3"/>
  </si>
  <si>
    <t xml:space="preserve">Ｂ
3歳未満児基本保育料
（補助単価）※
</t>
    <rPh sb="7" eb="9">
      <t>キホン</t>
    </rPh>
    <rPh sb="9" eb="12">
      <t>ホイクリョウ</t>
    </rPh>
    <rPh sb="14" eb="16">
      <t>ホジョ</t>
    </rPh>
    <rPh sb="16" eb="18">
      <t>タンカ</t>
    </rPh>
    <phoneticPr fontId="3"/>
  </si>
  <si>
    <t>④</t>
    <phoneticPr fontId="3"/>
  </si>
  <si>
    <t>１．実施類型（承認時間）</t>
    <phoneticPr fontId="3"/>
  </si>
  <si>
    <t>「２．事業担当職員の状況」を記載してください。</t>
    <rPh sb="3" eb="5">
      <t>ジギョウ</t>
    </rPh>
    <rPh sb="5" eb="7">
      <t>タントウ</t>
    </rPh>
    <rPh sb="7" eb="9">
      <t>ショクイン</t>
    </rPh>
    <rPh sb="10" eb="12">
      <t>ジョウキョウ</t>
    </rPh>
    <rPh sb="14" eb="16">
      <t>キサイ</t>
    </rPh>
    <phoneticPr fontId="3"/>
  </si>
  <si>
    <t>（施設類型：</t>
    <rPh sb="1" eb="3">
      <t>シセツ</t>
    </rPh>
    <rPh sb="3" eb="5">
      <t>ルイケイ</t>
    </rPh>
    <phoneticPr fontId="3"/>
  </si>
  <si>
    <t>黄色いセルのみ記載</t>
    <rPh sb="0" eb="2">
      <t>キイロ</t>
    </rPh>
    <rPh sb="7" eb="9">
      <t>キサイ</t>
    </rPh>
    <phoneticPr fontId="3"/>
  </si>
  <si>
    <t>保育短時間認定
に係る延長減免額</t>
    <rPh sb="2" eb="3">
      <t>ミジカ</t>
    </rPh>
    <rPh sb="13" eb="15">
      <t>ゲンメン</t>
    </rPh>
    <rPh sb="15" eb="16">
      <t>ガク</t>
    </rPh>
    <phoneticPr fontId="3"/>
  </si>
  <si>
    <t>保育標準時間認定
に係る延長減免額</t>
    <rPh sb="14" eb="16">
      <t>ゲンメン</t>
    </rPh>
    <rPh sb="16" eb="17">
      <t>ガク</t>
    </rPh>
    <phoneticPr fontId="3"/>
  </si>
  <si>
    <t>愛児園</t>
  </si>
  <si>
    <t>保育ルーム　きらきら</t>
  </si>
  <si>
    <t>おおぞら保育園</t>
  </si>
  <si>
    <t>小羊園</t>
  </si>
  <si>
    <t>南中山すいせん保育園</t>
  </si>
  <si>
    <t>令和</t>
    <rPh sb="0" eb="1">
      <t>レイ</t>
    </rPh>
    <rPh sb="1" eb="2">
      <t>ワ</t>
    </rPh>
    <phoneticPr fontId="3"/>
  </si>
  <si>
    <t>（10）</t>
    <phoneticPr fontId="3"/>
  </si>
  <si>
    <t>２.平均利用児童数</t>
    <rPh sb="2" eb="4">
      <t>ヘイキン</t>
    </rPh>
    <rPh sb="4" eb="6">
      <t>リヨウ</t>
    </rPh>
    <rPh sb="6" eb="8">
      <t>ジドウ</t>
    </rPh>
    <rPh sb="8" eb="9">
      <t>スウ</t>
    </rPh>
    <phoneticPr fontId="3"/>
  </si>
  <si>
    <t>３.基準延長時間</t>
    <rPh sb="2" eb="4">
      <t>キジュン</t>
    </rPh>
    <rPh sb="4" eb="6">
      <t>エンチョウ</t>
    </rPh>
    <rPh sb="6" eb="8">
      <t>ジカン</t>
    </rPh>
    <phoneticPr fontId="3"/>
  </si>
  <si>
    <t>事業種別</t>
  </si>
  <si>
    <t>短時間延長保育</t>
  </si>
  <si>
    <t>標準時間延長保育</t>
  </si>
  <si>
    <t>延長時間区別</t>
  </si>
  <si>
    <t>小規模保育事業Ａ型</t>
  </si>
  <si>
    <t>延長時間１時間</t>
  </si>
  <si>
    <t>延長時間30分</t>
  </si>
  <si>
    <t>延長時間２時間</t>
  </si>
  <si>
    <t>延長時間３時間</t>
  </si>
  <si>
    <t>延長時間２～３時間</t>
  </si>
  <si>
    <t>延長時間４～５時間</t>
  </si>
  <si>
    <t>延長時間6時間以上</t>
  </si>
  <si>
    <t>小規模保育事業Ｂ型</t>
  </si>
  <si>
    <t>小規模保育事業Ｃ型</t>
  </si>
  <si>
    <t>１時間延長</t>
    <rPh sb="3" eb="5">
      <t>エンチョウ</t>
    </rPh>
    <phoneticPr fontId="3"/>
  </si>
  <si>
    <t>２時間延長</t>
    <rPh sb="3" eb="5">
      <t>エンチョウ</t>
    </rPh>
    <phoneticPr fontId="3"/>
  </si>
  <si>
    <t>３時間延長</t>
    <rPh sb="3" eb="5">
      <t>エンチョウ</t>
    </rPh>
    <phoneticPr fontId="3"/>
  </si>
  <si>
    <t>利用時間</t>
    <rPh sb="0" eb="2">
      <t>リヨウ</t>
    </rPh>
    <rPh sb="2" eb="4">
      <t>ジカン</t>
    </rPh>
    <phoneticPr fontId="3"/>
  </si>
  <si>
    <t>４．保育短時間平均在籍児童数は、
現年度の4月～3月の通常保育時の各月初日の保育短時間児童数の平均を算出します。
（小数点以下第1位四捨五入）</t>
    <rPh sb="2" eb="4">
      <t>ホイク</t>
    </rPh>
    <rPh sb="4" eb="7">
      <t>タンジカン</t>
    </rPh>
    <rPh sb="7" eb="9">
      <t>ヘイキン</t>
    </rPh>
    <rPh sb="9" eb="11">
      <t>ザイセキ</t>
    </rPh>
    <rPh sb="11" eb="13">
      <t>ジドウ</t>
    </rPh>
    <rPh sb="13" eb="14">
      <t>スウ</t>
    </rPh>
    <phoneticPr fontId="3"/>
  </si>
  <si>
    <t>そのため、４．保育短時間平均在籍児童数が0.5人未満の場合、保育短時間の補助金は非該当となります。</t>
    <rPh sb="7" eb="9">
      <t>ホイク</t>
    </rPh>
    <rPh sb="9" eb="12">
      <t>タンジカン</t>
    </rPh>
    <rPh sb="12" eb="14">
      <t>ヘイキン</t>
    </rPh>
    <rPh sb="14" eb="16">
      <t>ザイセキ</t>
    </rPh>
    <rPh sb="16" eb="18">
      <t>ジドウ</t>
    </rPh>
    <rPh sb="18" eb="19">
      <t>スウ</t>
    </rPh>
    <rPh sb="23" eb="24">
      <t>ニン</t>
    </rPh>
    <rPh sb="24" eb="26">
      <t>ミマン</t>
    </rPh>
    <rPh sb="27" eb="29">
      <t>バアイ</t>
    </rPh>
    <rPh sb="30" eb="32">
      <t>ホイク</t>
    </rPh>
    <rPh sb="32" eb="35">
      <t>タンジカン</t>
    </rPh>
    <rPh sb="36" eb="39">
      <t>ホジョキン</t>
    </rPh>
    <rPh sb="40" eb="43">
      <t>ヒガイトウ</t>
    </rPh>
    <phoneticPr fontId="3"/>
  </si>
  <si>
    <t>令和</t>
    <rPh sb="0" eb="2">
      <t>レイワ</t>
    </rPh>
    <phoneticPr fontId="3"/>
  </si>
  <si>
    <t>【30分延長型】</t>
    <rPh sb="3" eb="4">
      <t>ブン</t>
    </rPh>
    <rPh sb="4" eb="6">
      <t>エンチョウ</t>
    </rPh>
    <rPh sb="6" eb="7">
      <t>ガタ</t>
    </rPh>
    <phoneticPr fontId="3"/>
  </si>
  <si>
    <t>【1時間延長型】</t>
    <rPh sb="2" eb="4">
      <t>ジカン</t>
    </rPh>
    <rPh sb="4" eb="6">
      <t>エンチョウ</t>
    </rPh>
    <rPh sb="6" eb="7">
      <t>ガタ</t>
    </rPh>
    <phoneticPr fontId="3"/>
  </si>
  <si>
    <t>小規模保育事業Ａ型</t>
    <phoneticPr fontId="3"/>
  </si>
  <si>
    <t>小規模保育事業Ｂ型</t>
    <phoneticPr fontId="3"/>
  </si>
  <si>
    <t>担当者連絡先</t>
    <rPh sb="0" eb="3">
      <t>タントウシャ</t>
    </rPh>
    <rPh sb="3" eb="6">
      <t>レンラクサキ</t>
    </rPh>
    <phoneticPr fontId="3"/>
  </si>
  <si>
    <t>TEL：</t>
    <phoneticPr fontId="3"/>
  </si>
  <si>
    <t xml:space="preserve">担当： </t>
    <rPh sb="0" eb="2">
      <t>タントウ</t>
    </rPh>
    <phoneticPr fontId="3"/>
  </si>
  <si>
    <t xml:space="preserve"> 　　　　　　　円</t>
  </si>
  <si>
    <t xml:space="preserve"> 　　　　　　　円</t>
    <phoneticPr fontId="3"/>
  </si>
  <si>
    <r>
      <rPr>
        <sz val="14"/>
        <rFont val="HGｺﾞｼｯｸM"/>
        <family val="3"/>
        <charset val="128"/>
      </rPr>
      <t>補助金基本分</t>
    </r>
    <r>
      <rPr>
        <sz val="12"/>
        <rFont val="HGｺﾞｼｯｸM"/>
        <family val="3"/>
        <charset val="128"/>
      </rPr>
      <t xml:space="preserve">
（注２）</t>
    </r>
    <rPh sb="0" eb="3">
      <t>ホジョキン</t>
    </rPh>
    <rPh sb="3" eb="5">
      <t>キホン</t>
    </rPh>
    <rPh sb="5" eb="6">
      <t>ブン</t>
    </rPh>
    <rPh sb="8" eb="9">
      <t>チュウ</t>
    </rPh>
    <phoneticPr fontId="3"/>
  </si>
  <si>
    <r>
      <rPr>
        <sz val="14"/>
        <rFont val="HGｺﾞｼｯｸM"/>
        <family val="3"/>
        <charset val="128"/>
      </rPr>
      <t>選定額</t>
    </r>
    <r>
      <rPr>
        <sz val="12"/>
        <rFont val="HGｺﾞｼｯｸM"/>
        <family val="3"/>
        <charset val="128"/>
      </rPr>
      <t xml:space="preserve">
（ＤとＥを比較し
少ない方の額）
（注１）</t>
    </r>
    <rPh sb="9" eb="11">
      <t>ヒカク</t>
    </rPh>
    <rPh sb="13" eb="14">
      <t>スク</t>
    </rPh>
    <rPh sb="16" eb="17">
      <t>ホウ</t>
    </rPh>
    <rPh sb="18" eb="19">
      <t>ガク</t>
    </rPh>
    <rPh sb="22" eb="23">
      <t>チュウ</t>
    </rPh>
    <phoneticPr fontId="3"/>
  </si>
  <si>
    <t>４.保育短時間
　 平均在籍児童数</t>
    <rPh sb="2" eb="4">
      <t>ホイク</t>
    </rPh>
    <rPh sb="4" eb="7">
      <t>タンジカン</t>
    </rPh>
    <rPh sb="10" eb="12">
      <t>ヘイキン</t>
    </rPh>
    <rPh sb="12" eb="14">
      <t>ザイセキ</t>
    </rPh>
    <rPh sb="14" eb="16">
      <t>ジドウ</t>
    </rPh>
    <rPh sb="16" eb="17">
      <t>スウ</t>
    </rPh>
    <phoneticPr fontId="3"/>
  </si>
  <si>
    <t>【2時間延長型】</t>
    <rPh sb="2" eb="4">
      <t>ジカン</t>
    </rPh>
    <rPh sb="4" eb="6">
      <t>エンチョウ</t>
    </rPh>
    <rPh sb="6" eb="7">
      <t>ガタ</t>
    </rPh>
    <phoneticPr fontId="3"/>
  </si>
  <si>
    <t>【3時間延長型】</t>
    <rPh sb="2" eb="4">
      <t>ジカン</t>
    </rPh>
    <rPh sb="4" eb="6">
      <t>エンチョウ</t>
    </rPh>
    <rPh sb="6" eb="7">
      <t>ガタ</t>
    </rPh>
    <phoneticPr fontId="3"/>
  </si>
  <si>
    <t>30分延長型</t>
    <rPh sb="2" eb="3">
      <t>プン</t>
    </rPh>
    <rPh sb="3" eb="5">
      <t>エンチョウ</t>
    </rPh>
    <rPh sb="5" eb="6">
      <t>カタ</t>
    </rPh>
    <phoneticPr fontId="3"/>
  </si>
  <si>
    <t>Ｃ1～
Ｃ5階層</t>
    <rPh sb="6" eb="8">
      <t>カイソウ</t>
    </rPh>
    <phoneticPr fontId="3"/>
  </si>
  <si>
    <t>　参考</t>
    <rPh sb="1" eb="3">
      <t>サンコウ</t>
    </rPh>
    <phoneticPr fontId="3"/>
  </si>
  <si>
    <t>別表２</t>
  </si>
  <si>
    <t>補助基準額</t>
  </si>
  <si>
    <t>別表３</t>
  </si>
  <si>
    <t>区分</t>
  </si>
  <si>
    <t>延長保育料</t>
  </si>
  <si>
    <t>１　最初の１時間</t>
  </si>
  <si>
    <t>ア．月額の場合</t>
  </si>
  <si>
    <t>第１子3,000円/月　第２子以降1,500円/月</t>
  </si>
  <si>
    <t>イ．日額の場合</t>
  </si>
  <si>
    <t>上記アに定める月額を上限として，補助対象事業者の定めにより，日額で設定することができる。</t>
  </si>
  <si>
    <t>※ただし，仙台市子ども・子育て支援法施行細則（平成27年仙台市規則第２号）別表に規定する教育・保育給付認定保護者の属する世帯の区分の例により，対象児童の保護者の属する世帯を判定した場合の属する世帯の区分（以下「階層区分」という。）がＡ又はＢに区分された対象児童にかかる延長保育料は減免し無料とする。</t>
  </si>
  <si>
    <t>２　１以降の時間</t>
  </si>
  <si>
    <t>　補助対象事業者の定めによる</t>
  </si>
  <si>
    <t>３歳以上児　第１子400円/月　　第２子以降200円/月</t>
  </si>
  <si>
    <t>３歳未満児　第１子1,000円/月　第２子以降500円/月</t>
  </si>
  <si>
    <t>※ただし，階層区分においてＡ，Ｂ及びＣ１からＣ５階層に区分された対象児童にかかる延長保育料は減免し無料とする。</t>
  </si>
  <si>
    <t>※利用時間が保育標準時間利用時間帯を超えた場合は，「標準時間延長保育」に記載の料金。</t>
  </si>
  <si>
    <t>※第２子以降とは，本市内で現に運営している特定教育・保育施設及び特定地域型保育事業を利用している補助対象児童が同一世帯から２人以上いたときの当該世帯の２子目以降の児童をいう。</t>
  </si>
  <si>
    <t>※事業の開始が年度の途中となる場合及び事業の廃止又は中止が年度の途中となる場合は，別表２の補助基準額を１２で除した額（百円未満切捨て）に実施月数を乗じて算定した額とする。</t>
    <phoneticPr fontId="3"/>
  </si>
  <si>
    <t>家庭的保育事業
（定員３人以下）</t>
    <phoneticPr fontId="3"/>
  </si>
  <si>
    <t>家庭的保育事業
（定員４人以上）</t>
    <phoneticPr fontId="3"/>
  </si>
  <si>
    <t>事業所内保育事業
（定員19人以下・小規模Ｂ型）</t>
    <phoneticPr fontId="3"/>
  </si>
  <si>
    <t>事業所内保育事業
（定員19人以下・小規模Ａ型）</t>
    <phoneticPr fontId="3"/>
  </si>
  <si>
    <t>事業所内保育事業
（定員20人以上）</t>
    <phoneticPr fontId="3"/>
  </si>
  <si>
    <t>仙台市家庭的保育事業等延長保育事業費補助金　基準額表</t>
    <rPh sb="22" eb="24">
      <t>キジュン</t>
    </rPh>
    <rPh sb="24" eb="25">
      <t>ガク</t>
    </rPh>
    <rPh sb="25" eb="26">
      <t>ヒョウ</t>
    </rPh>
    <phoneticPr fontId="3"/>
  </si>
  <si>
    <t>※短時間認定かつ特例給付枠児童の基本料は第1子400円、第2子以降200円</t>
    <rPh sb="1" eb="4">
      <t>タンジカン</t>
    </rPh>
    <rPh sb="4" eb="6">
      <t>ニンテイ</t>
    </rPh>
    <rPh sb="8" eb="10">
      <t>トクレイ</t>
    </rPh>
    <rPh sb="10" eb="12">
      <t>キュウフ</t>
    </rPh>
    <rPh sb="12" eb="13">
      <t>ワク</t>
    </rPh>
    <rPh sb="13" eb="15">
      <t>ジドウ</t>
    </rPh>
    <rPh sb="16" eb="19">
      <t>キホンリョウ</t>
    </rPh>
    <rPh sb="20" eb="21">
      <t>ダイ</t>
    </rPh>
    <rPh sb="22" eb="23">
      <t>コ</t>
    </rPh>
    <rPh sb="26" eb="27">
      <t>エン</t>
    </rPh>
    <rPh sb="28" eb="29">
      <t>ダイ</t>
    </rPh>
    <rPh sb="30" eb="31">
      <t>コ</t>
    </rPh>
    <rPh sb="31" eb="33">
      <t>イコウ</t>
    </rPh>
    <rPh sb="36" eb="37">
      <t>エン</t>
    </rPh>
    <phoneticPr fontId="3"/>
  </si>
  <si>
    <t>「３．基準延長時間」が自動的に表示されます。</t>
    <rPh sb="3" eb="5">
      <t>キジュン</t>
    </rPh>
    <rPh sb="5" eb="7">
      <t>エンチョウ</t>
    </rPh>
    <rPh sb="7" eb="9">
      <t>ジカン</t>
    </rPh>
    <rPh sb="11" eb="14">
      <t>ジドウテキ</t>
    </rPh>
    <rPh sb="15" eb="17">
      <t>ヒョウジ</t>
    </rPh>
    <phoneticPr fontId="3"/>
  </si>
  <si>
    <t>【延長保育事業費補助金交付申請書】　作成の手引き</t>
    <rPh sb="1" eb="3">
      <t>エンチョウ</t>
    </rPh>
    <rPh sb="3" eb="5">
      <t>ホイク</t>
    </rPh>
    <rPh sb="5" eb="7">
      <t>ジギョウ</t>
    </rPh>
    <rPh sb="7" eb="8">
      <t>ヒ</t>
    </rPh>
    <rPh sb="8" eb="11">
      <t>ホジョキン</t>
    </rPh>
    <rPh sb="11" eb="13">
      <t>コウフ</t>
    </rPh>
    <rPh sb="13" eb="16">
      <t>シンセイショ</t>
    </rPh>
    <rPh sb="18" eb="20">
      <t>サクセイ</t>
    </rPh>
    <rPh sb="21" eb="23">
      <t>テビ</t>
    </rPh>
    <phoneticPr fontId="3"/>
  </si>
  <si>
    <t>申請年度を入力してください。</t>
    <rPh sb="0" eb="2">
      <t>シンセイ</t>
    </rPh>
    <rPh sb="2" eb="4">
      <t>ネンド</t>
    </rPh>
    <rPh sb="5" eb="7">
      <t>ニュウリョク</t>
    </rPh>
    <phoneticPr fontId="3"/>
  </si>
  <si>
    <t>収入額は，実際に保護者から徴収する予定の延長保育料と，その他の収入を入力してください。</t>
    <rPh sb="0" eb="2">
      <t>シュウニュウ</t>
    </rPh>
    <rPh sb="2" eb="3">
      <t>ガク</t>
    </rPh>
    <rPh sb="5" eb="7">
      <t>ジッサイ</t>
    </rPh>
    <rPh sb="8" eb="11">
      <t>ホゴシャ</t>
    </rPh>
    <rPh sb="13" eb="15">
      <t>チョウシュウ</t>
    </rPh>
    <rPh sb="17" eb="19">
      <t>ヨテイ</t>
    </rPh>
    <rPh sb="20" eb="22">
      <t>エンチョウ</t>
    </rPh>
    <rPh sb="22" eb="24">
      <t>ホイク</t>
    </rPh>
    <rPh sb="24" eb="25">
      <t>リョウ</t>
    </rPh>
    <rPh sb="29" eb="30">
      <t>タ</t>
    </rPh>
    <rPh sb="31" eb="33">
      <t>シュウニュウ</t>
    </rPh>
    <phoneticPr fontId="3"/>
  </si>
  <si>
    <r>
      <t>支出額は，それぞれの項目について入力してください。あん分計算については作成例をご覧ください。
　</t>
    </r>
    <r>
      <rPr>
        <b/>
        <sz val="11"/>
        <rFont val="HGSｺﾞｼｯｸM"/>
        <family val="3"/>
        <charset val="128"/>
      </rPr>
      <t>※現時点では年間の見込み金額のため，おおよその数字でもかまいません。</t>
    </r>
    <rPh sb="0" eb="3">
      <t>シシュツガク</t>
    </rPh>
    <rPh sb="10" eb="12">
      <t>コウモク</t>
    </rPh>
    <rPh sb="27" eb="28">
      <t>ブン</t>
    </rPh>
    <rPh sb="28" eb="30">
      <t>ケイサン</t>
    </rPh>
    <rPh sb="35" eb="37">
      <t>サクセイ</t>
    </rPh>
    <rPh sb="37" eb="38">
      <t>レイ</t>
    </rPh>
    <rPh sb="40" eb="41">
      <t>ラン</t>
    </rPh>
    <rPh sb="49" eb="52">
      <t>ゲンジテン</t>
    </rPh>
    <rPh sb="54" eb="56">
      <t>ネンカン</t>
    </rPh>
    <rPh sb="57" eb="59">
      <t>ミコ</t>
    </rPh>
    <rPh sb="60" eb="62">
      <t>キンガク</t>
    </rPh>
    <rPh sb="71" eb="73">
      <t>スウジ</t>
    </rPh>
    <phoneticPr fontId="3"/>
  </si>
  <si>
    <t xml:space="preserve">次に，別表２-①「延長保育事業計画書」（保育短時間の前後の時間における延長保育）を作成します。
</t>
    <rPh sb="0" eb="1">
      <t>ツギ</t>
    </rPh>
    <rPh sb="9" eb="11">
      <t>エンチョウ</t>
    </rPh>
    <rPh sb="11" eb="13">
      <t>ホイク</t>
    </rPh>
    <rPh sb="15" eb="18">
      <t>ケイカクショ</t>
    </rPh>
    <phoneticPr fontId="3"/>
  </si>
  <si>
    <r>
      <t xml:space="preserve">「２．平均利用児童数」を記載してください。平均利用児童数は，一年間の各週で一番利用児童数が多い日を拾っていき，その総和を年間の週数で割ります。詳しい方法は作成例をご覧ください。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ヘイキン</t>
    </rPh>
    <rPh sb="5" eb="7">
      <t>リヨウ</t>
    </rPh>
    <rPh sb="7" eb="9">
      <t>ジドウ</t>
    </rPh>
    <rPh sb="9" eb="10">
      <t>スウ</t>
    </rPh>
    <rPh sb="12" eb="14">
      <t>キサイ</t>
    </rPh>
    <rPh sb="21" eb="23">
      <t>ヘイキン</t>
    </rPh>
    <rPh sb="23" eb="25">
      <t>リヨウ</t>
    </rPh>
    <rPh sb="25" eb="27">
      <t>ジドウ</t>
    </rPh>
    <rPh sb="27" eb="28">
      <t>スウ</t>
    </rPh>
    <rPh sb="30" eb="33">
      <t>イチネンカン</t>
    </rPh>
    <rPh sb="34" eb="35">
      <t>カク</t>
    </rPh>
    <rPh sb="35" eb="36">
      <t>シュウ</t>
    </rPh>
    <rPh sb="37" eb="39">
      <t>イチバン</t>
    </rPh>
    <rPh sb="39" eb="41">
      <t>リヨウ</t>
    </rPh>
    <rPh sb="41" eb="43">
      <t>ジドウ</t>
    </rPh>
    <rPh sb="43" eb="44">
      <t>スウ</t>
    </rPh>
    <rPh sb="45" eb="46">
      <t>オオ</t>
    </rPh>
    <rPh sb="47" eb="48">
      <t>ヒ</t>
    </rPh>
    <rPh sb="49" eb="50">
      <t>ヒロ</t>
    </rPh>
    <rPh sb="57" eb="59">
      <t>ソウワ</t>
    </rPh>
    <rPh sb="60" eb="62">
      <t>ネンカン</t>
    </rPh>
    <rPh sb="63" eb="65">
      <t>シュウスウ</t>
    </rPh>
    <rPh sb="66" eb="67">
      <t>ワ</t>
    </rPh>
    <rPh sb="71" eb="72">
      <t>クワ</t>
    </rPh>
    <rPh sb="74" eb="76">
      <t>ホウホウ</t>
    </rPh>
    <rPh sb="77" eb="79">
      <t>サクセイ</t>
    </rPh>
    <rPh sb="79" eb="80">
      <t>レイ</t>
    </rPh>
    <rPh sb="82" eb="83">
      <t>ラン</t>
    </rPh>
    <phoneticPr fontId="3"/>
  </si>
  <si>
    <r>
      <t>「４．保育短時間平均在籍児童数」を入力してください。延長保育の利用の有無に関わらず，各月初日時点で在籍している短時間認定児童の数を足してゆき，総和を12で割ります。（小数点以下第１位を四捨五入）そのため，ここが0.5未満であれば，補助対象にはなりませんので，対象児童がいない場合には，対象児童なしと記載してください。
　</t>
    </r>
    <r>
      <rPr>
        <b/>
        <sz val="11"/>
        <color theme="1"/>
        <rFont val="HGSｺﾞｼｯｸM"/>
        <family val="3"/>
        <charset val="128"/>
      </rPr>
      <t>※現時点では年間の見込み人数のため，おおよその数字でもかまいません。</t>
    </r>
    <rPh sb="3" eb="5">
      <t>ホイク</t>
    </rPh>
    <rPh sb="5" eb="8">
      <t>タンジカン</t>
    </rPh>
    <rPh sb="8" eb="10">
      <t>ヘイキン</t>
    </rPh>
    <rPh sb="10" eb="12">
      <t>ザイセキ</t>
    </rPh>
    <rPh sb="12" eb="14">
      <t>ジドウ</t>
    </rPh>
    <rPh sb="14" eb="15">
      <t>スウ</t>
    </rPh>
    <rPh sb="17" eb="19">
      <t>ニュウリョク</t>
    </rPh>
    <rPh sb="26" eb="28">
      <t>エンチョウ</t>
    </rPh>
    <rPh sb="28" eb="30">
      <t>ホイク</t>
    </rPh>
    <rPh sb="31" eb="33">
      <t>リヨウ</t>
    </rPh>
    <rPh sb="34" eb="36">
      <t>ウム</t>
    </rPh>
    <rPh sb="37" eb="38">
      <t>カカ</t>
    </rPh>
    <rPh sb="42" eb="44">
      <t>カクツキ</t>
    </rPh>
    <rPh sb="44" eb="46">
      <t>ショニチ</t>
    </rPh>
    <rPh sb="46" eb="48">
      <t>ジテン</t>
    </rPh>
    <rPh sb="49" eb="51">
      <t>ザイセキ</t>
    </rPh>
    <rPh sb="55" eb="56">
      <t>タン</t>
    </rPh>
    <rPh sb="56" eb="58">
      <t>ジカン</t>
    </rPh>
    <rPh sb="58" eb="60">
      <t>ニンテイ</t>
    </rPh>
    <rPh sb="60" eb="62">
      <t>ジドウ</t>
    </rPh>
    <rPh sb="63" eb="64">
      <t>カズ</t>
    </rPh>
    <rPh sb="65" eb="66">
      <t>タ</t>
    </rPh>
    <rPh sb="71" eb="73">
      <t>ソウワ</t>
    </rPh>
    <rPh sb="77" eb="78">
      <t>ワ</t>
    </rPh>
    <rPh sb="83" eb="86">
      <t>ショウスウテン</t>
    </rPh>
    <rPh sb="86" eb="88">
      <t>イカ</t>
    </rPh>
    <rPh sb="88" eb="89">
      <t>ダイ</t>
    </rPh>
    <rPh sb="90" eb="91">
      <t>イ</t>
    </rPh>
    <rPh sb="92" eb="96">
      <t>シシャゴニュウ</t>
    </rPh>
    <rPh sb="108" eb="110">
      <t>ミマン</t>
    </rPh>
    <rPh sb="115" eb="117">
      <t>ホジョ</t>
    </rPh>
    <rPh sb="117" eb="119">
      <t>タイショウ</t>
    </rPh>
    <rPh sb="161" eb="164">
      <t>ゲンジテン</t>
    </rPh>
    <rPh sb="166" eb="168">
      <t>ネンカン</t>
    </rPh>
    <rPh sb="169" eb="171">
      <t>ミコ</t>
    </rPh>
    <rPh sb="172" eb="174">
      <t>ニンズウ</t>
    </rPh>
    <rPh sb="183" eb="185">
      <t>スウジ</t>
    </rPh>
    <phoneticPr fontId="3"/>
  </si>
  <si>
    <t>次に，別表２-②「延長保育事業計画書」（保育標準時間の前後の時間における延長保育）を作成します。</t>
    <rPh sb="0" eb="1">
      <t>ツギ</t>
    </rPh>
    <rPh sb="9" eb="11">
      <t>エンチョウ</t>
    </rPh>
    <rPh sb="11" eb="13">
      <t>ホイク</t>
    </rPh>
    <rPh sb="15" eb="18">
      <t>ケイカクショ</t>
    </rPh>
    <phoneticPr fontId="3"/>
  </si>
  <si>
    <r>
      <t xml:space="preserve">「３．実施基準」に，利用した児童の人数を入力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ジッシ</t>
    </rPh>
    <rPh sb="5" eb="7">
      <t>キジュン</t>
    </rPh>
    <rPh sb="10" eb="12">
      <t>リヨウ</t>
    </rPh>
    <rPh sb="14" eb="16">
      <t>ジドウ</t>
    </rPh>
    <rPh sb="17" eb="18">
      <t>ニン</t>
    </rPh>
    <rPh sb="18" eb="19">
      <t>カズ</t>
    </rPh>
    <rPh sb="20" eb="22">
      <t>ニュウリョク</t>
    </rPh>
    <rPh sb="68" eb="70">
      <t>ネンカン</t>
    </rPh>
    <rPh sb="71" eb="73">
      <t>シュウスウ</t>
    </rPh>
    <phoneticPr fontId="3"/>
  </si>
  <si>
    <t>※対象児童がいない場合には，作成は不要です。</t>
    <rPh sb="1" eb="3">
      <t>タイショウ</t>
    </rPh>
    <rPh sb="3" eb="5">
      <t>ジドウ</t>
    </rPh>
    <rPh sb="9" eb="11">
      <t>バアイ</t>
    </rPh>
    <rPh sb="14" eb="16">
      <t>サクセイ</t>
    </rPh>
    <rPh sb="17" eb="19">
      <t>フヨウ</t>
    </rPh>
    <phoneticPr fontId="3"/>
  </si>
  <si>
    <t>次に，別表１に戻り，「延長保育事業費補助金所要額調書」を作成します。</t>
    <rPh sb="0" eb="1">
      <t>ツギ</t>
    </rPh>
    <rPh sb="11" eb="13">
      <t>エンチョウ</t>
    </rPh>
    <rPh sb="13" eb="15">
      <t>ホイク</t>
    </rPh>
    <rPh sb="18" eb="21">
      <t>ホジョキン</t>
    </rPh>
    <rPh sb="21" eb="23">
      <t>ショヨウ</t>
    </rPh>
    <rPh sb="23" eb="24">
      <t>ガク</t>
    </rPh>
    <rPh sb="24" eb="26">
      <t>チョウショ</t>
    </rPh>
    <phoneticPr fontId="3"/>
  </si>
  <si>
    <t>様式第４号</t>
    <rPh sb="0" eb="2">
      <t>ヨウシキ</t>
    </rPh>
    <rPh sb="2" eb="3">
      <t>ダイ</t>
    </rPh>
    <rPh sb="4" eb="5">
      <t>ゴウ</t>
    </rPh>
    <phoneticPr fontId="3"/>
  </si>
  <si>
    <t xml:space="preserve">       　       　　　　　　　　　　　　</t>
    <phoneticPr fontId="3"/>
  </si>
  <si>
    <t>標記について，仙台市家庭的保育事業等延長保育事業費補助金交付要綱第８条第１項の規定に基づき，</t>
    <rPh sb="0" eb="2">
      <t>ヒョウキ</t>
    </rPh>
    <rPh sb="7" eb="10">
      <t>センダイシ</t>
    </rPh>
    <rPh sb="10" eb="13">
      <t>カテイテキ</t>
    </rPh>
    <rPh sb="13" eb="15">
      <t>ホイク</t>
    </rPh>
    <rPh sb="15" eb="17">
      <t>ジギョウ</t>
    </rPh>
    <rPh sb="17" eb="18">
      <t>トウ</t>
    </rPh>
    <rPh sb="18" eb="20">
      <t>エンチョウ</t>
    </rPh>
    <rPh sb="20" eb="22">
      <t>ホイク</t>
    </rPh>
    <rPh sb="22" eb="24">
      <t>ジギョウ</t>
    </rPh>
    <rPh sb="24" eb="25">
      <t>ヒ</t>
    </rPh>
    <rPh sb="25" eb="28">
      <t>ホジョキン</t>
    </rPh>
    <rPh sb="28" eb="30">
      <t>コウフ</t>
    </rPh>
    <rPh sb="30" eb="32">
      <t>ヨウコウ</t>
    </rPh>
    <rPh sb="32" eb="33">
      <t>ダイ</t>
    </rPh>
    <rPh sb="34" eb="35">
      <t>ジョウ</t>
    </rPh>
    <rPh sb="35" eb="36">
      <t>ダイ</t>
    </rPh>
    <rPh sb="37" eb="38">
      <t>コウ</t>
    </rPh>
    <rPh sb="39" eb="41">
      <t>キテイ</t>
    </rPh>
    <rPh sb="42" eb="43">
      <t>モト</t>
    </rPh>
    <phoneticPr fontId="3"/>
  </si>
  <si>
    <t>　関係書類を添えて，下記の通り申請します。</t>
    <rPh sb="1" eb="3">
      <t>カンケイ</t>
    </rPh>
    <rPh sb="3" eb="5">
      <t>ショルイ</t>
    </rPh>
    <rPh sb="6" eb="7">
      <t>ソ</t>
    </rPh>
    <rPh sb="10" eb="12">
      <t>カキ</t>
    </rPh>
    <rPh sb="13" eb="14">
      <t>トオ</t>
    </rPh>
    <rPh sb="15" eb="17">
      <t>シンセイ</t>
    </rPh>
    <phoneticPr fontId="3"/>
  </si>
  <si>
    <t>補助金申請額</t>
    <rPh sb="0" eb="3">
      <t>ホジョキン</t>
    </rPh>
    <rPh sb="3" eb="6">
      <t>シンセイガク</t>
    </rPh>
    <phoneticPr fontId="3"/>
  </si>
  <si>
    <t>金</t>
    <rPh sb="0" eb="1">
      <t>キン</t>
    </rPh>
    <phoneticPr fontId="3"/>
  </si>
  <si>
    <t>円</t>
    <rPh sb="0" eb="1">
      <t>エン</t>
    </rPh>
    <phoneticPr fontId="3"/>
  </si>
  <si>
    <t>２</t>
  </si>
  <si>
    <t>年度　延長保育事業費補助金所要額調書（別表1）</t>
    <rPh sb="0" eb="1">
      <t>ネン</t>
    </rPh>
    <rPh sb="1" eb="2">
      <t>ド</t>
    </rPh>
    <rPh sb="3" eb="5">
      <t>エンチョウ</t>
    </rPh>
    <rPh sb="5" eb="7">
      <t>ホイク</t>
    </rPh>
    <rPh sb="7" eb="9">
      <t>ジギョウ</t>
    </rPh>
    <rPh sb="9" eb="10">
      <t>ヒ</t>
    </rPh>
    <rPh sb="10" eb="13">
      <t>ホジョキン</t>
    </rPh>
    <rPh sb="13" eb="15">
      <t>ショヨウ</t>
    </rPh>
    <rPh sb="15" eb="16">
      <t>ガク</t>
    </rPh>
    <rPh sb="16" eb="18">
      <t>チョウショ</t>
    </rPh>
    <rPh sb="19" eb="20">
      <t>ベツ</t>
    </rPh>
    <rPh sb="20" eb="21">
      <t>ヒョウ</t>
    </rPh>
    <phoneticPr fontId="3"/>
  </si>
  <si>
    <t>３</t>
  </si>
  <si>
    <t>年度　延長保育事業計画書（別表2）</t>
    <rPh sb="0" eb="1">
      <t>ネン</t>
    </rPh>
    <rPh sb="1" eb="2">
      <t>ド</t>
    </rPh>
    <rPh sb="3" eb="5">
      <t>エンチョウ</t>
    </rPh>
    <rPh sb="5" eb="7">
      <t>ホイク</t>
    </rPh>
    <rPh sb="7" eb="9">
      <t>ジギョウ</t>
    </rPh>
    <rPh sb="9" eb="12">
      <t>ケイカクショ</t>
    </rPh>
    <rPh sb="13" eb="14">
      <t>ベツ</t>
    </rPh>
    <rPh sb="14" eb="15">
      <t>ヒョウ</t>
    </rPh>
    <phoneticPr fontId="3"/>
  </si>
  <si>
    <t>・当該年度の延長保育事業に係る収支予算（見込）書</t>
    <rPh sb="6" eb="8">
      <t>エンチョウ</t>
    </rPh>
    <rPh sb="8" eb="10">
      <t>ホイク</t>
    </rPh>
    <rPh sb="10" eb="12">
      <t>ジギョウ</t>
    </rPh>
    <rPh sb="13" eb="14">
      <t>カカ</t>
    </rPh>
    <rPh sb="15" eb="17">
      <t>シュウシ</t>
    </rPh>
    <rPh sb="17" eb="19">
      <t>ヨサン</t>
    </rPh>
    <rPh sb="20" eb="22">
      <t>ミコ</t>
    </rPh>
    <rPh sb="23" eb="24">
      <t>ショ</t>
    </rPh>
    <phoneticPr fontId="3"/>
  </si>
  <si>
    <t>・実施施設における延長保育事業実施要綱</t>
    <rPh sb="1" eb="3">
      <t>ジッシ</t>
    </rPh>
    <rPh sb="3" eb="5">
      <t>シセツ</t>
    </rPh>
    <rPh sb="9" eb="11">
      <t>エンチョウ</t>
    </rPh>
    <rPh sb="11" eb="13">
      <t>ホイク</t>
    </rPh>
    <rPh sb="13" eb="15">
      <t>ジギョウ</t>
    </rPh>
    <rPh sb="15" eb="17">
      <t>ジッシ</t>
    </rPh>
    <rPh sb="17" eb="19">
      <t>ヨウコウ</t>
    </rPh>
    <phoneticPr fontId="3"/>
  </si>
  <si>
    <t>様式第４号添書</t>
    <rPh sb="4" eb="5">
      <t>ゴウ</t>
    </rPh>
    <phoneticPr fontId="3"/>
  </si>
  <si>
    <t>様式第４号（別表１）</t>
    <phoneticPr fontId="3"/>
  </si>
  <si>
    <t>年度　延長保育事業費補助金所要額調書</t>
    <rPh sb="13" eb="15">
      <t>ショヨウ</t>
    </rPh>
    <rPh sb="15" eb="16">
      <t>ガク</t>
    </rPh>
    <rPh sb="16" eb="18">
      <t>チョウショ</t>
    </rPh>
    <phoneticPr fontId="3"/>
  </si>
  <si>
    <t>単位：円</t>
    <rPh sb="0" eb="2">
      <t>タンイ</t>
    </rPh>
    <rPh sb="3" eb="4">
      <t>エン</t>
    </rPh>
    <phoneticPr fontId="3"/>
  </si>
  <si>
    <t>対象経費の　　　　　　　　　　　　　支出額</t>
    <phoneticPr fontId="3"/>
  </si>
  <si>
    <t>差引額　　　　　　　　　　　　　　　　（Ａ－Ｂ－Ｃ）</t>
    <phoneticPr fontId="3"/>
  </si>
  <si>
    <t>Ｂ　</t>
    <phoneticPr fontId="3"/>
  </si>
  <si>
    <t>Ｃ</t>
    <phoneticPr fontId="3"/>
  </si>
  <si>
    <t>Ｄ</t>
    <phoneticPr fontId="3"/>
  </si>
  <si>
    <t>Ｅ</t>
    <phoneticPr fontId="3"/>
  </si>
  <si>
    <t>Ｆ</t>
    <phoneticPr fontId="3"/>
  </si>
  <si>
    <t>Ｇ</t>
    <phoneticPr fontId="3"/>
  </si>
  <si>
    <t>Ｈ</t>
    <phoneticPr fontId="3"/>
  </si>
  <si>
    <t>Ｉ</t>
    <phoneticPr fontId="3"/>
  </si>
  <si>
    <t xml:space="preserve"> 　　　　　　　円</t>
    <phoneticPr fontId="3"/>
  </si>
  <si>
    <t>　　　　２．「Ｇ」欄は，「Ｆ」欄の額を記入すること。その額に百円未満の端数がある場合には，これを切り捨てた額を記入すること。</t>
    <phoneticPr fontId="3"/>
  </si>
  <si>
    <t>様式第４号（別表２-①）</t>
    <phoneticPr fontId="3"/>
  </si>
  <si>
    <t>年度　延長保育事業計画書（保育短時間の前後の時間における延長保育）</t>
    <rPh sb="9" eb="11">
      <t>ケイカク</t>
    </rPh>
    <phoneticPr fontId="3"/>
  </si>
  <si>
    <t>様式第４号（別表２-②）</t>
    <phoneticPr fontId="3"/>
  </si>
  <si>
    <t>年度　延長保育事業計画書（保育標準時間の前後の時間における延長保育）</t>
    <rPh sb="9" eb="11">
      <t>ケイカク</t>
    </rPh>
    <phoneticPr fontId="3"/>
  </si>
  <si>
    <t>１．実施類型（承認時間）</t>
    <phoneticPr fontId="3"/>
  </si>
  <si>
    <t>雇用期間（定めがある場合）</t>
    <rPh sb="0" eb="2">
      <t>コヨウ</t>
    </rPh>
    <rPh sb="2" eb="4">
      <t>キカン</t>
    </rPh>
    <rPh sb="5" eb="6">
      <t>サダ</t>
    </rPh>
    <rPh sb="10" eb="12">
      <t>バアイ</t>
    </rPh>
    <phoneticPr fontId="3"/>
  </si>
  <si>
    <t>４．交付基準額</t>
    <phoneticPr fontId="3"/>
  </si>
  <si>
    <t>　　ア　1時間延長</t>
    <rPh sb="5" eb="7">
      <t>ジカン</t>
    </rPh>
    <rPh sb="7" eb="9">
      <t>エンチョウ</t>
    </rPh>
    <phoneticPr fontId="3"/>
  </si>
  <si>
    <t>11時間の開所時間を超えて1時間以上の延長保育（閉所時間後の31分～1時間30分まで）を実施しており，延長時間内の1日当たり平均対象児童数が2人以上いること
※　事業所内保育施設（保育所型）の場合は平均対象児童数が6人以上いること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2" eb="33">
      <t>プン</t>
    </rPh>
    <rPh sb="35" eb="37">
      <t>ジカン</t>
    </rPh>
    <rPh sb="39" eb="40">
      <t>プン</t>
    </rPh>
    <rPh sb="44" eb="46">
      <t>ジッシ</t>
    </rPh>
    <rPh sb="51" eb="53">
      <t>エンチョウ</t>
    </rPh>
    <rPh sb="53" eb="55">
      <t>ジカン</t>
    </rPh>
    <rPh sb="55" eb="56">
      <t>ナイ</t>
    </rPh>
    <rPh sb="58" eb="59">
      <t>ニチ</t>
    </rPh>
    <rPh sb="59" eb="60">
      <t>ア</t>
    </rPh>
    <rPh sb="68" eb="69">
      <t>スウ</t>
    </rPh>
    <rPh sb="71" eb="72">
      <t>ニン</t>
    </rPh>
    <rPh sb="72" eb="74">
      <t>イジョウ</t>
    </rPh>
    <rPh sb="81" eb="84">
      <t>ジギョウショ</t>
    </rPh>
    <rPh sb="84" eb="85">
      <t>ナイ</t>
    </rPh>
    <rPh sb="85" eb="87">
      <t>ホイク</t>
    </rPh>
    <rPh sb="87" eb="89">
      <t>シセツ</t>
    </rPh>
    <rPh sb="90" eb="92">
      <t>ホイク</t>
    </rPh>
    <rPh sb="92" eb="93">
      <t>ショ</t>
    </rPh>
    <rPh sb="93" eb="94">
      <t>ガタ</t>
    </rPh>
    <rPh sb="96" eb="98">
      <t>バアイ</t>
    </rPh>
    <rPh sb="99" eb="101">
      <t>ヘイキン</t>
    </rPh>
    <rPh sb="101" eb="103">
      <t>タイショウ</t>
    </rPh>
    <rPh sb="103" eb="105">
      <t>ジドウ</t>
    </rPh>
    <rPh sb="105" eb="106">
      <t>スウ</t>
    </rPh>
    <rPh sb="108" eb="109">
      <t>ニン</t>
    </rPh>
    <rPh sb="109" eb="111">
      <t>イジョウ</t>
    </rPh>
    <phoneticPr fontId="3"/>
  </si>
  <si>
    <t>　　イ　2時間延長</t>
    <rPh sb="5" eb="7">
      <t>ジカン</t>
    </rPh>
    <rPh sb="7" eb="9">
      <t>エンチョウ</t>
    </rPh>
    <phoneticPr fontId="3"/>
  </si>
  <si>
    <t>11時間の開所時間を超えて2時間以上の延長保育（閉所時間後の1時間31分～2時間30分まで）を実施しており，延長時間内の1日当たり平均対象児童数が1人以上いること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5" eb="88">
      <t>ジギョウショ</t>
    </rPh>
    <rPh sb="88" eb="89">
      <t>ナイ</t>
    </rPh>
    <rPh sb="89" eb="91">
      <t>ホイク</t>
    </rPh>
    <rPh sb="91" eb="93">
      <t>シセツ</t>
    </rPh>
    <rPh sb="94" eb="96">
      <t>ホイク</t>
    </rPh>
    <rPh sb="96" eb="97">
      <t>ショ</t>
    </rPh>
    <rPh sb="97" eb="98">
      <t>ガタ</t>
    </rPh>
    <phoneticPr fontId="3"/>
  </si>
  <si>
    <t>　　ウ　3～4時間延長</t>
    <rPh sb="7" eb="9">
      <t>ジカン</t>
    </rPh>
    <rPh sb="9" eb="11">
      <t>エンチョウ</t>
    </rPh>
    <phoneticPr fontId="3"/>
  </si>
  <si>
    <t>　　エ　30分延長</t>
    <rPh sb="6" eb="7">
      <t>プン</t>
    </rPh>
    <rPh sb="7" eb="9">
      <t>エンチョウ</t>
    </rPh>
    <phoneticPr fontId="3"/>
  </si>
  <si>
    <r>
      <rPr>
        <u/>
        <sz val="12"/>
        <rFont val="HGSｺﾞｼｯｸM"/>
        <family val="3"/>
        <charset val="128"/>
      </rPr>
      <t>※注意　閉所時間後の1分～14分までの延長保育は当該補助の対象児童数にはカウントしません。</t>
    </r>
    <r>
      <rPr>
        <sz val="12"/>
        <rFont val="HGSｺﾞｼｯｸM"/>
        <family val="3"/>
        <charset val="128"/>
      </rPr>
      <t xml:space="preserve">
      　　</t>
    </r>
    <r>
      <rPr>
        <u/>
        <sz val="12"/>
        <rFont val="HGSｺﾞｼｯｸM"/>
        <family val="3"/>
        <charset val="128"/>
      </rPr>
      <t>当該補助の対象児童は15分以上延長を行った児童です。</t>
    </r>
    <rPh sb="1" eb="3">
      <t>チュウイ</t>
    </rPh>
    <rPh sb="4" eb="6">
      <t>ヘイショ</t>
    </rPh>
    <rPh sb="6" eb="8">
      <t>ジカン</t>
    </rPh>
    <rPh sb="8" eb="9">
      <t>アト</t>
    </rPh>
    <rPh sb="11" eb="12">
      <t>プン</t>
    </rPh>
    <rPh sb="15" eb="16">
      <t>プン</t>
    </rPh>
    <rPh sb="19" eb="21">
      <t>エンチョウ</t>
    </rPh>
    <rPh sb="21" eb="23">
      <t>ホイク</t>
    </rPh>
    <rPh sb="24" eb="26">
      <t>トウガイ</t>
    </rPh>
    <rPh sb="26" eb="28">
      <t>ホジョ</t>
    </rPh>
    <rPh sb="29" eb="31">
      <t>タイショウ</t>
    </rPh>
    <rPh sb="31" eb="33">
      <t>ジドウ</t>
    </rPh>
    <rPh sb="33" eb="34">
      <t>スウ</t>
    </rPh>
    <rPh sb="54" eb="56">
      <t>トウガイ</t>
    </rPh>
    <rPh sb="56" eb="58">
      <t>ホジョ</t>
    </rPh>
    <rPh sb="59" eb="61">
      <t>タイショウ</t>
    </rPh>
    <rPh sb="61" eb="63">
      <t>ジドウ</t>
    </rPh>
    <rPh sb="66" eb="67">
      <t>フン</t>
    </rPh>
    <rPh sb="67" eb="69">
      <t>イジョウ</t>
    </rPh>
    <rPh sb="69" eb="71">
      <t>エンチョウ</t>
    </rPh>
    <rPh sb="72" eb="73">
      <t>オコナ</t>
    </rPh>
    <rPh sb="75" eb="77">
      <t>ジドウ</t>
    </rPh>
    <phoneticPr fontId="3"/>
  </si>
  <si>
    <t>1時間延長型</t>
    <phoneticPr fontId="3"/>
  </si>
  <si>
    <t>1時間延長型</t>
    <phoneticPr fontId="3"/>
  </si>
  <si>
    <t>＝</t>
    <phoneticPr fontId="3"/>
  </si>
  <si>
    <t>キッズ・マークトゥエイン</t>
    <phoneticPr fontId="53"/>
  </si>
  <si>
    <t>年度　        延長保育事業に係る収支予算（見込）書</t>
    <rPh sb="11" eb="13">
      <t>エンチョウ</t>
    </rPh>
    <rPh sb="13" eb="15">
      <t>ホイク</t>
    </rPh>
    <rPh sb="22" eb="24">
      <t>ヨサン</t>
    </rPh>
    <phoneticPr fontId="3"/>
  </si>
  <si>
    <t>これによって，自動的に施設名や施設情報，年度などが各様式に入力されますので，「収支予算書」以降のシートは，黄色の網掛けになっているセルのみ入力してください。</t>
    <rPh sb="7" eb="10">
      <t>ジドウテキ</t>
    </rPh>
    <rPh sb="11" eb="13">
      <t>シセツ</t>
    </rPh>
    <rPh sb="13" eb="14">
      <t>メイ</t>
    </rPh>
    <rPh sb="15" eb="17">
      <t>シセツ</t>
    </rPh>
    <rPh sb="17" eb="19">
      <t>ジョウホウ</t>
    </rPh>
    <rPh sb="20" eb="22">
      <t>ネンド</t>
    </rPh>
    <rPh sb="25" eb="26">
      <t>カク</t>
    </rPh>
    <rPh sb="26" eb="28">
      <t>ヨウシキ</t>
    </rPh>
    <rPh sb="29" eb="31">
      <t>ニュウリョク</t>
    </rPh>
    <rPh sb="41" eb="43">
      <t>ヨサン</t>
    </rPh>
    <phoneticPr fontId="3"/>
  </si>
  <si>
    <t>「収支予算（見込）書」を作成します。</t>
    <rPh sb="3" eb="5">
      <t>ヨサン</t>
    </rPh>
    <phoneticPr fontId="3"/>
  </si>
  <si>
    <r>
      <t>最後に，申請日，年度，法人名等に間違いがないことを確認して印刷し，様式第4号，様式第4号添書（収支予算書），別表１，別表２-①，２-②，別紙１（対象児童有の場合のみ）の順に並べ，押印の上（</t>
    </r>
    <r>
      <rPr>
        <b/>
        <sz val="11"/>
        <rFont val="HGSｺﾞｼｯｸM"/>
        <family val="3"/>
        <charset val="128"/>
      </rPr>
      <t>捨印もお願いします</t>
    </r>
    <r>
      <rPr>
        <sz val="11"/>
        <rFont val="HGSｺﾞｼｯｸM"/>
        <family val="3"/>
        <charset val="128"/>
      </rPr>
      <t>）ご提出ください。</t>
    </r>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8" eb="70">
      <t>ベッシ</t>
    </rPh>
    <rPh sb="72" eb="74">
      <t>タイショウ</t>
    </rPh>
    <rPh sb="74" eb="76">
      <t>ジドウ</t>
    </rPh>
    <rPh sb="76" eb="77">
      <t>アリ</t>
    </rPh>
    <rPh sb="78" eb="80">
      <t>バアイ</t>
    </rPh>
    <rPh sb="84" eb="85">
      <t>ジュン</t>
    </rPh>
    <rPh sb="86" eb="87">
      <t>ナラ</t>
    </rPh>
    <rPh sb="89" eb="91">
      <t>オウイン</t>
    </rPh>
    <rPh sb="92" eb="93">
      <t>ウエ</t>
    </rPh>
    <rPh sb="94" eb="96">
      <t>ステイン</t>
    </rPh>
    <rPh sb="98" eb="99">
      <t>ネガ</t>
    </rPh>
    <rPh sb="105" eb="107">
      <t>テイシュツ</t>
    </rPh>
    <phoneticPr fontId="3"/>
  </si>
  <si>
    <t>さくらんぼ保育園</t>
  </si>
  <si>
    <t>（１）</t>
    <phoneticPr fontId="3"/>
  </si>
  <si>
    <t>貴園の施設コードを入力してください（下記施設コード一覧参照）。</t>
    <rPh sb="0" eb="1">
      <t>キ</t>
    </rPh>
    <rPh sb="1" eb="2">
      <t>エン</t>
    </rPh>
    <rPh sb="3" eb="5">
      <t>シセツ</t>
    </rPh>
    <rPh sb="9" eb="11">
      <t>ニュウリョク</t>
    </rPh>
    <rPh sb="18" eb="20">
      <t>カキ</t>
    </rPh>
    <rPh sb="20" eb="22">
      <t>シセツ</t>
    </rPh>
    <rPh sb="25" eb="27">
      <t>イチラン</t>
    </rPh>
    <rPh sb="27" eb="29">
      <t>サンショウ</t>
    </rPh>
    <phoneticPr fontId="3"/>
  </si>
  <si>
    <t>（２）</t>
    <phoneticPr fontId="3"/>
  </si>
  <si>
    <t>（３）</t>
    <phoneticPr fontId="3"/>
  </si>
  <si>
    <t>（４）</t>
    <phoneticPr fontId="3"/>
  </si>
  <si>
    <t>（５）</t>
    <phoneticPr fontId="3"/>
  </si>
  <si>
    <t>（６）</t>
    <phoneticPr fontId="3"/>
  </si>
  <si>
    <t>（７）</t>
    <phoneticPr fontId="3"/>
  </si>
  <si>
    <t>（８）</t>
    <phoneticPr fontId="3"/>
  </si>
  <si>
    <t>（９）</t>
    <phoneticPr fontId="3"/>
  </si>
  <si>
    <t>様式第４号に自動入力されている法人の情報が正しいかどうかを確認し，申請日及び代表者役職・代表者氏名，担当者連絡先を入力してください。</t>
    <rPh sb="0" eb="2">
      <t>ヨウシキ</t>
    </rPh>
    <rPh sb="2" eb="3">
      <t>ダイ</t>
    </rPh>
    <rPh sb="4" eb="5">
      <t>ゴウ</t>
    </rPh>
    <rPh sb="6" eb="8">
      <t>ジドウ</t>
    </rPh>
    <rPh sb="8" eb="10">
      <t>ニュウリョク</t>
    </rPh>
    <rPh sb="15" eb="17">
      <t>ホウジン</t>
    </rPh>
    <rPh sb="18" eb="20">
      <t>ジョウホウ</t>
    </rPh>
    <rPh sb="21" eb="22">
      <t>タダ</t>
    </rPh>
    <rPh sb="29" eb="31">
      <t>カクニン</t>
    </rPh>
    <rPh sb="33" eb="35">
      <t>シンセイ</t>
    </rPh>
    <rPh sb="35" eb="36">
      <t>ビ</t>
    </rPh>
    <rPh sb="36" eb="37">
      <t>オヨ</t>
    </rPh>
    <rPh sb="38" eb="41">
      <t>ダイヒョウシャ</t>
    </rPh>
    <rPh sb="41" eb="43">
      <t>ヤクショク</t>
    </rPh>
    <rPh sb="44" eb="47">
      <t>ダイヒョウシャ</t>
    </rPh>
    <rPh sb="47" eb="49">
      <t>シメイ</t>
    </rPh>
    <rPh sb="50" eb="53">
      <t>タントウシャ</t>
    </rPh>
    <rPh sb="53" eb="55">
      <t>レンラク</t>
    </rPh>
    <rPh sb="55" eb="56">
      <t>サキ</t>
    </rPh>
    <rPh sb="57" eb="59">
      <t>ニュウリョク</t>
    </rPh>
    <phoneticPr fontId="3"/>
  </si>
  <si>
    <t>施設コード一覧</t>
    <rPh sb="0" eb="2">
      <t>シセツ</t>
    </rPh>
    <rPh sb="5" eb="7">
      <t>イチラン</t>
    </rPh>
    <phoneticPr fontId="55"/>
  </si>
  <si>
    <t>家庭的保育事業</t>
    <rPh sb="0" eb="7">
      <t>カテイテキホイクジギョウ</t>
    </rPh>
    <phoneticPr fontId="55"/>
  </si>
  <si>
    <t>青葉区</t>
    <rPh sb="0" eb="3">
      <t>アオバク</t>
    </rPh>
    <phoneticPr fontId="53"/>
  </si>
  <si>
    <t>宮城野区</t>
    <rPh sb="0" eb="4">
      <t>ミヤギノク</t>
    </rPh>
    <phoneticPr fontId="53"/>
  </si>
  <si>
    <t>太白区</t>
    <rPh sb="0" eb="2">
      <t>タイハク</t>
    </rPh>
    <rPh sb="2" eb="3">
      <t>ク</t>
    </rPh>
    <phoneticPr fontId="53"/>
  </si>
  <si>
    <t>泉区</t>
    <rPh sb="0" eb="2">
      <t>イズミク</t>
    </rPh>
    <phoneticPr fontId="53"/>
  </si>
  <si>
    <t>石川　信子</t>
    <rPh sb="0" eb="2">
      <t>イシカワ</t>
    </rPh>
    <rPh sb="3" eb="5">
      <t>ノブコ</t>
    </rPh>
    <phoneticPr fontId="57"/>
  </si>
  <si>
    <t>菊地　美夏</t>
    <rPh sb="0" eb="2">
      <t>キクチ</t>
    </rPh>
    <rPh sb="3" eb="5">
      <t>ミカ</t>
    </rPh>
    <phoneticPr fontId="57"/>
  </si>
  <si>
    <t>佐藤　恵美子</t>
    <rPh sb="0" eb="2">
      <t>サトウ</t>
    </rPh>
    <rPh sb="3" eb="6">
      <t>エミコ</t>
    </rPh>
    <phoneticPr fontId="57"/>
  </si>
  <si>
    <t>戸田　由美</t>
    <rPh sb="0" eb="2">
      <t>トダ</t>
    </rPh>
    <rPh sb="3" eb="5">
      <t>ユミ</t>
    </rPh>
    <phoneticPr fontId="57"/>
  </si>
  <si>
    <t>伊藤　由美子</t>
    <rPh sb="0" eb="2">
      <t>イトウ</t>
    </rPh>
    <rPh sb="3" eb="6">
      <t>ユミコ</t>
    </rPh>
    <phoneticPr fontId="57"/>
  </si>
  <si>
    <t>矢澤　要子</t>
    <rPh sb="0" eb="2">
      <t>ヤザワ</t>
    </rPh>
    <rPh sb="3" eb="4">
      <t>ヨウ</t>
    </rPh>
    <rPh sb="4" eb="5">
      <t>コ</t>
    </rPh>
    <phoneticPr fontId="57"/>
  </si>
  <si>
    <t>宇佐美　恵子</t>
    <rPh sb="0" eb="3">
      <t>ウサミ</t>
    </rPh>
    <rPh sb="4" eb="6">
      <t>ケイコ</t>
    </rPh>
    <phoneticPr fontId="57"/>
  </si>
  <si>
    <t>木村　和子</t>
    <rPh sb="0" eb="2">
      <t>キ　ムラ</t>
    </rPh>
    <rPh sb="3" eb="5">
      <t>カズコ</t>
    </rPh>
    <phoneticPr fontId="57"/>
  </si>
  <si>
    <t>多田　直美</t>
    <rPh sb="0" eb="2">
      <t>タダ</t>
    </rPh>
    <rPh sb="3" eb="5">
      <t>ナオミ</t>
    </rPh>
    <phoneticPr fontId="57"/>
  </si>
  <si>
    <t>若林区</t>
    <rPh sb="0" eb="2">
      <t>ワカバヤシ</t>
    </rPh>
    <rPh sb="2" eb="3">
      <t>ク</t>
    </rPh>
    <phoneticPr fontId="53"/>
  </si>
  <si>
    <t>鎌田　優子</t>
    <rPh sb="0" eb="2">
      <t>カマタ</t>
    </rPh>
    <rPh sb="3" eb="5">
      <t>ユウコ</t>
    </rPh>
    <phoneticPr fontId="57"/>
  </si>
  <si>
    <t>佐藤　勇介</t>
    <rPh sb="0" eb="2">
      <t>サトウ</t>
    </rPh>
    <rPh sb="3" eb="5">
      <t>ユウスケ</t>
    </rPh>
    <phoneticPr fontId="57"/>
  </si>
  <si>
    <t>小林　希</t>
    <rPh sb="0" eb="2">
      <t>コバヤシ</t>
    </rPh>
    <rPh sb="3" eb="4">
      <t>ノゾミ</t>
    </rPh>
    <phoneticPr fontId="57"/>
  </si>
  <si>
    <t>佐藤　弘美</t>
    <rPh sb="0" eb="2">
      <t>サトウ</t>
    </rPh>
    <rPh sb="3" eb="5">
      <t>ヒロミ</t>
    </rPh>
    <phoneticPr fontId="57"/>
  </si>
  <si>
    <t>菊地　恵子</t>
    <rPh sb="0" eb="2">
      <t>キクチ</t>
    </rPh>
    <rPh sb="3" eb="5">
      <t>ケイコ</t>
    </rPh>
    <phoneticPr fontId="57"/>
  </si>
  <si>
    <t>飛内　侑里</t>
    <rPh sb="0" eb="2">
      <t>トビナイ</t>
    </rPh>
    <rPh sb="3" eb="5">
      <t>ユウリ</t>
    </rPh>
    <phoneticPr fontId="57"/>
  </si>
  <si>
    <t>齊藤　あゆみ</t>
    <rPh sb="0" eb="2">
      <t>サイトウ</t>
    </rPh>
    <phoneticPr fontId="57"/>
  </si>
  <si>
    <t>及川　文子</t>
    <rPh sb="0" eb="1">
      <t>オイカワ　　　アヤコ</t>
    </rPh>
    <phoneticPr fontId="57"/>
  </si>
  <si>
    <t>41114</t>
  </si>
  <si>
    <t>小出　美知子</t>
    <rPh sb="0" eb="2">
      <t>コイデ</t>
    </rPh>
    <rPh sb="3" eb="6">
      <t>ミチコ</t>
    </rPh>
    <phoneticPr fontId="57"/>
  </si>
  <si>
    <t>藤垣　祐子</t>
    <rPh sb="0" eb="2">
      <t>フジガキ</t>
    </rPh>
    <rPh sb="3" eb="5">
      <t>ユウコ</t>
    </rPh>
    <phoneticPr fontId="57"/>
  </si>
  <si>
    <t>青葉区・宮城総合支所</t>
    <rPh sb="0" eb="3">
      <t>アオバク</t>
    </rPh>
    <rPh sb="4" eb="6">
      <t>ミヤギ</t>
    </rPh>
    <rPh sb="6" eb="8">
      <t>ソウゴウ</t>
    </rPh>
    <rPh sb="8" eb="10">
      <t>シショ</t>
    </rPh>
    <phoneticPr fontId="53"/>
  </si>
  <si>
    <t>石山　立身</t>
    <rPh sb="0" eb="2">
      <t>イシヤマ</t>
    </rPh>
    <rPh sb="3" eb="4">
      <t>タ</t>
    </rPh>
    <rPh sb="4" eb="5">
      <t>ミ</t>
    </rPh>
    <phoneticPr fontId="57"/>
  </si>
  <si>
    <t>鈴木　明子</t>
    <rPh sb="0" eb="2">
      <t>スズキ</t>
    </rPh>
    <rPh sb="3" eb="5">
      <t>アキコ</t>
    </rPh>
    <phoneticPr fontId="57"/>
  </si>
  <si>
    <t>志小田　舞子</t>
    <rPh sb="0" eb="3">
      <t>シコダ</t>
    </rPh>
    <rPh sb="4" eb="6">
      <t>マイコ</t>
    </rPh>
    <phoneticPr fontId="57"/>
  </si>
  <si>
    <t>村田　寿恵</t>
    <rPh sb="0" eb="2">
      <t>ムラタ</t>
    </rPh>
    <rPh sb="3" eb="5">
      <t>ヒサエ</t>
    </rPh>
    <phoneticPr fontId="57"/>
  </si>
  <si>
    <t>伊藤　美樹</t>
    <rPh sb="0" eb="2">
      <t>イトウ</t>
    </rPh>
    <rPh sb="3" eb="5">
      <t>ミキ</t>
    </rPh>
    <phoneticPr fontId="57"/>
  </si>
  <si>
    <t>41604</t>
  </si>
  <si>
    <t>佐藤　礼子</t>
    <rPh sb="0" eb="2">
      <t>サトウ</t>
    </rPh>
    <rPh sb="3" eb="5">
      <t>レイコ</t>
    </rPh>
    <phoneticPr fontId="57"/>
  </si>
  <si>
    <t>41605</t>
  </si>
  <si>
    <t>佐藤　かおり</t>
    <rPh sb="0" eb="2">
      <t>サトウ</t>
    </rPh>
    <phoneticPr fontId="57"/>
  </si>
  <si>
    <t>41606</t>
  </si>
  <si>
    <t>佐藤　久美子</t>
    <rPh sb="0" eb="2">
      <t>サトウ</t>
    </rPh>
    <rPh sb="3" eb="6">
      <t>クミコ</t>
    </rPh>
    <phoneticPr fontId="57"/>
  </si>
  <si>
    <t>小規模保育事業Ａ型</t>
    <rPh sb="0" eb="3">
      <t>ショウキボ</t>
    </rPh>
    <rPh sb="3" eb="5">
      <t>ホイク</t>
    </rPh>
    <rPh sb="5" eb="7">
      <t>ジギョウ</t>
    </rPh>
    <rPh sb="8" eb="9">
      <t>ガタ</t>
    </rPh>
    <phoneticPr fontId="53"/>
  </si>
  <si>
    <t>にじいろ保育園</t>
  </si>
  <si>
    <t>とみざわ保育園</t>
  </si>
  <si>
    <t>キッズガーデン・グランママ</t>
  </si>
  <si>
    <t>ニチイキッズ仙台くろまつ保育園</t>
  </si>
  <si>
    <t>ブルーベリーズ保育園</t>
  </si>
  <si>
    <t>ぴっころきっず長町南</t>
  </si>
  <si>
    <t>ぼだい保育園</t>
  </si>
  <si>
    <t>もりのなかま保育園　南仙台園</t>
  </si>
  <si>
    <t>保育園ソレイユ</t>
  </si>
  <si>
    <t>にこにこハウス</t>
  </si>
  <si>
    <t>しらとり保育園</t>
  </si>
  <si>
    <t>太白だんだん保育園</t>
  </si>
  <si>
    <t>北・杜のみらい保育園</t>
  </si>
  <si>
    <t>カール大和町ナーサリー</t>
  </si>
  <si>
    <t>やまとみらい八乙女保育園</t>
  </si>
  <si>
    <t>森のプーさん保育園</t>
  </si>
  <si>
    <t>Ａ型</t>
    <rPh sb="1" eb="2">
      <t>ガタ</t>
    </rPh>
    <phoneticPr fontId="53"/>
  </si>
  <si>
    <t>ちびっこひろば保育園</t>
  </si>
  <si>
    <t>ワタキュー保育園北四番丁園</t>
    <rPh sb="5" eb="8">
      <t>ホイクエン</t>
    </rPh>
    <rPh sb="8" eb="12">
      <t>キタヨバンチョウ</t>
    </rPh>
    <rPh sb="12" eb="13">
      <t>エン</t>
    </rPh>
    <phoneticPr fontId="59"/>
  </si>
  <si>
    <t>カール荒井ナーサリー</t>
  </si>
  <si>
    <t>ビックママランド支倉園</t>
    <rPh sb="8" eb="10">
      <t>ハセクラ</t>
    </rPh>
    <rPh sb="10" eb="11">
      <t>エン</t>
    </rPh>
    <phoneticPr fontId="59"/>
  </si>
  <si>
    <t>わくわくモリモリ保育所</t>
    <rPh sb="8" eb="10">
      <t>ホイク</t>
    </rPh>
    <rPh sb="10" eb="11">
      <t>ショ</t>
    </rPh>
    <phoneticPr fontId="59"/>
  </si>
  <si>
    <t>カールリトルプリスクール</t>
  </si>
  <si>
    <t>ちゃいるどらんど六丁の目南保育園</t>
  </si>
  <si>
    <t>もりのひろば保育園</t>
    <rPh sb="6" eb="9">
      <t>ホイクエン</t>
    </rPh>
    <phoneticPr fontId="59"/>
  </si>
  <si>
    <t>Ｂ型</t>
    <rPh sb="1" eb="2">
      <t>ガタ</t>
    </rPh>
    <phoneticPr fontId="53"/>
  </si>
  <si>
    <t>ヤクルト二日町つばめ保育園</t>
    <rPh sb="4" eb="7">
      <t>フツカマチ</t>
    </rPh>
    <rPh sb="10" eb="13">
      <t>ホイクエン</t>
    </rPh>
    <phoneticPr fontId="59"/>
  </si>
  <si>
    <t>きらきら保育園</t>
    <rPh sb="4" eb="7">
      <t>ホイクエン</t>
    </rPh>
    <phoneticPr fontId="59"/>
  </si>
  <si>
    <t>ヤクルトあやしつばめ保育園</t>
    <rPh sb="10" eb="13">
      <t>ホイクエン</t>
    </rPh>
    <phoneticPr fontId="59"/>
  </si>
  <si>
    <t>保育所型</t>
    <rPh sb="0" eb="2">
      <t>ホイク</t>
    </rPh>
    <rPh sb="2" eb="3">
      <t>ショ</t>
    </rPh>
    <rPh sb="3" eb="4">
      <t>ガタ</t>
    </rPh>
    <phoneticPr fontId="53"/>
  </si>
  <si>
    <t>エスパルキッズ保育園</t>
    <rPh sb="7" eb="10">
      <t>ホイクエン</t>
    </rPh>
    <phoneticPr fontId="58"/>
  </si>
  <si>
    <t>南中山すいせん保育園</t>
    <phoneticPr fontId="58"/>
  </si>
  <si>
    <t>せせらぎ保育園</t>
    <rPh sb="4" eb="7">
      <t>ホイクエン</t>
    </rPh>
    <phoneticPr fontId="58"/>
  </si>
  <si>
    <t>施設CD</t>
    <rPh sb="0" eb="2">
      <t>シセツ</t>
    </rPh>
    <phoneticPr fontId="3"/>
  </si>
  <si>
    <t>施設類型</t>
    <rPh sb="0" eb="2">
      <t>シセツ</t>
    </rPh>
    <rPh sb="2" eb="4">
      <t>ルイケイ</t>
    </rPh>
    <phoneticPr fontId="3"/>
  </si>
  <si>
    <t>施設名</t>
    <rPh sb="0" eb="2">
      <t>シセツ</t>
    </rPh>
    <rPh sb="2" eb="3">
      <t>メイ</t>
    </rPh>
    <phoneticPr fontId="3"/>
  </si>
  <si>
    <t>設置者住所</t>
    <rPh sb="0" eb="3">
      <t>セッチシャ</t>
    </rPh>
    <rPh sb="3" eb="5">
      <t>ジュウショ</t>
    </rPh>
    <phoneticPr fontId="2"/>
  </si>
  <si>
    <t>設置者</t>
    <rPh sb="0" eb="3">
      <t>セッチシャ</t>
    </rPh>
    <phoneticPr fontId="2"/>
  </si>
  <si>
    <t>仙台市青葉区上杉4丁目5-5</t>
  </si>
  <si>
    <t>一般社団法人　共同保育所ちろりん村</t>
  </si>
  <si>
    <t>株式会社　Ｆ＆Ｓ</t>
  </si>
  <si>
    <t>有限会社　カール英会話ほいくえん</t>
  </si>
  <si>
    <t>株式会社　佐藤商会</t>
  </si>
  <si>
    <t>一般社団法人　アイルアーク</t>
  </si>
  <si>
    <t>ペンギンナーサリースクールせんだい</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</si>
  <si>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</si>
  <si>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</si>
  <si>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</si>
  <si>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</si>
  <si>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</si>
  <si>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</si>
  <si>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</si>
  <si>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</si>
  <si>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</si>
  <si>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おひさま保育園　</t>
  </si>
  <si>
    <t>一般社団法人　Ｐｌｕｍ</t>
  </si>
  <si>
    <t>一般社団法人　ぽっかぽか</t>
  </si>
  <si>
    <t>東京都豊島区東池袋1-44-3　池袋ISPタマビル</t>
  </si>
  <si>
    <t>事業所内保育事業Ａ型</t>
    <phoneticPr fontId="3"/>
  </si>
  <si>
    <t>事業所内保育事業Ａ型</t>
  </si>
  <si>
    <t>事業所内保育事業Ｂ型</t>
    <phoneticPr fontId="3"/>
  </si>
  <si>
    <t>宮城中央ヤクルト販売　株式会社</t>
  </si>
  <si>
    <t>事業所内保育事業Ｂ型</t>
  </si>
  <si>
    <t>事業所内保育事業保育所型</t>
    <phoneticPr fontId="3"/>
  </si>
  <si>
    <t>事業所内保育事業保育所型</t>
  </si>
  <si>
    <t>１時間延長型</t>
  </si>
  <si>
    <t>小規模Ａ型　青葉区</t>
    <rPh sb="0" eb="3">
      <t>ショウキボ</t>
    </rPh>
    <rPh sb="4" eb="5">
      <t>ガタ</t>
    </rPh>
    <rPh sb="6" eb="9">
      <t>アオバク</t>
    </rPh>
    <phoneticPr fontId="55"/>
  </si>
  <si>
    <t>小規模Ａ型　宮城野区</t>
    <rPh sb="0" eb="3">
      <t>ショウキボ</t>
    </rPh>
    <rPh sb="4" eb="5">
      <t>ガタ</t>
    </rPh>
    <rPh sb="6" eb="10">
      <t>ミヤギノク</t>
    </rPh>
    <phoneticPr fontId="55"/>
  </si>
  <si>
    <t>小規模Ａ型　太白区</t>
    <rPh sb="0" eb="3">
      <t>ショウキボ</t>
    </rPh>
    <rPh sb="4" eb="5">
      <t>ガタ</t>
    </rPh>
    <rPh sb="6" eb="9">
      <t>タイハクク</t>
    </rPh>
    <phoneticPr fontId="55"/>
  </si>
  <si>
    <t>小規模Ｂ型</t>
    <rPh sb="0" eb="3">
      <t>ショウキボ</t>
    </rPh>
    <rPh sb="4" eb="5">
      <t>ガタ</t>
    </rPh>
    <phoneticPr fontId="55"/>
  </si>
  <si>
    <t>もりのなかま保育園宮城野園</t>
  </si>
  <si>
    <t>ひよこ保育園</t>
  </si>
  <si>
    <t>ＷＡＣまごころ保育園</t>
  </si>
  <si>
    <t>ハニー保育園</t>
  </si>
  <si>
    <t>まんまる保育園</t>
  </si>
  <si>
    <t>スクルドエンジェル保育園仙台宮城野原園</t>
  </si>
  <si>
    <t>ちゃいるどらんど岩切駅前保育園</t>
  </si>
  <si>
    <t>おひさま原っぱ保育園</t>
  </si>
  <si>
    <t>ぽっかぽか彩保育園</t>
    <phoneticPr fontId="55"/>
  </si>
  <si>
    <t>おうち保育園木町どおり</t>
  </si>
  <si>
    <t>小規模保育事業所ココカラ荒巻</t>
  </si>
  <si>
    <t>かみすぎさくら保育園</t>
  </si>
  <si>
    <t>すまいる立町保育園</t>
  </si>
  <si>
    <t>キッズフィールド新田東園</t>
  </si>
  <si>
    <t>ぷりえ～る保育園あらまき</t>
  </si>
  <si>
    <t>つつじがおか保育園</t>
  </si>
  <si>
    <t>泉ヶ丘保育園</t>
  </si>
  <si>
    <t>パパママ保育園</t>
  </si>
  <si>
    <t>愛子つぼみ保育園</t>
  </si>
  <si>
    <t>ハピネス保育園中野栄</t>
    <rPh sb="4" eb="7">
      <t>ホイクエン</t>
    </rPh>
    <rPh sb="7" eb="10">
      <t>ナカノサカエ</t>
    </rPh>
    <phoneticPr fontId="55"/>
  </si>
  <si>
    <t>共同保育所ちろりん村</t>
  </si>
  <si>
    <t>苦竹ナーサリー</t>
    <rPh sb="0" eb="2">
      <t>ニガタケ</t>
    </rPh>
    <phoneticPr fontId="55"/>
  </si>
  <si>
    <t>小規模保育事業Ｃ型</t>
    <rPh sb="0" eb="3">
      <t>ショウキボ</t>
    </rPh>
    <rPh sb="3" eb="5">
      <t>ホイク</t>
    </rPh>
    <rPh sb="5" eb="7">
      <t>ジギョウ</t>
    </rPh>
    <rPh sb="8" eb="9">
      <t>ガタ</t>
    </rPh>
    <phoneticPr fontId="55"/>
  </si>
  <si>
    <t>きまちこころ保育園</t>
  </si>
  <si>
    <t>小規模Ａ型　若林区</t>
    <rPh sb="0" eb="3">
      <t>ショウキボ</t>
    </rPh>
    <rPh sb="4" eb="5">
      <t>ガタ</t>
    </rPh>
    <rPh sb="6" eb="9">
      <t>ワカバヤシク</t>
    </rPh>
    <phoneticPr fontId="55"/>
  </si>
  <si>
    <t>こどもの家エミール</t>
  </si>
  <si>
    <t>高橋　真由美・鈴木　めぐみ</t>
    <rPh sb="0" eb="2">
      <t>タカハシ</t>
    </rPh>
    <rPh sb="3" eb="6">
      <t>マユミ</t>
    </rPh>
    <phoneticPr fontId="57"/>
  </si>
  <si>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</si>
  <si>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</si>
  <si>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</si>
  <si>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55"/>
  </si>
  <si>
    <t>遊佐　ひろ子・畠山　祐子</t>
    <rPh sb="0" eb="2">
      <t>ユサ</t>
    </rPh>
    <rPh sb="5" eb="6">
      <t>コ</t>
    </rPh>
    <phoneticPr fontId="57"/>
  </si>
  <si>
    <t>さくらっこ保育園</t>
  </si>
  <si>
    <t>岸　麻記子・天間　千栄子</t>
    <rPh sb="0" eb="1">
      <t>キシ</t>
    </rPh>
    <rPh sb="2" eb="5">
      <t>マキコ</t>
    </rPh>
    <rPh sb="6" eb="7">
      <t>テン</t>
    </rPh>
    <rPh sb="7" eb="8">
      <t>マ</t>
    </rPh>
    <rPh sb="9" eb="12">
      <t>チエコ</t>
    </rPh>
    <phoneticPr fontId="57"/>
  </si>
  <si>
    <t>すまいる新寺保育園</t>
  </si>
  <si>
    <t>サン・キッズ保育園</t>
  </si>
  <si>
    <t>菅野　淳・菅野　美紀</t>
    <rPh sb="0" eb="2">
      <t>カンノ</t>
    </rPh>
    <rPh sb="3" eb="4">
      <t>アツシ</t>
    </rPh>
    <rPh sb="5" eb="7">
      <t>カンノ</t>
    </rPh>
    <rPh sb="8" eb="10">
      <t>ミキ</t>
    </rPh>
    <phoneticPr fontId="57"/>
  </si>
  <si>
    <t>たっこの家</t>
  </si>
  <si>
    <t>ろりぽっぷ小規模保育園おほしさま館</t>
  </si>
  <si>
    <t>小野　敬子・酒井　リエ子</t>
    <rPh sb="0" eb="2">
      <t>オノ</t>
    </rPh>
    <rPh sb="3" eb="5">
      <t>ケイコ</t>
    </rPh>
    <rPh sb="6" eb="8">
      <t>サカイ</t>
    </rPh>
    <rPh sb="11" eb="12">
      <t>コ</t>
    </rPh>
    <phoneticPr fontId="57"/>
  </si>
  <si>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</si>
  <si>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</si>
  <si>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</si>
  <si>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</si>
  <si>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</si>
  <si>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</si>
  <si>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</si>
  <si>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</si>
  <si>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</si>
  <si>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</si>
  <si>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55"/>
  </si>
  <si>
    <t>年</t>
    <rPh sb="0" eb="1">
      <t>ネン</t>
    </rPh>
    <phoneticPr fontId="3"/>
  </si>
  <si>
    <t>月</t>
    <rPh sb="0" eb="1">
      <t>ガツ</t>
    </rPh>
    <phoneticPr fontId="3"/>
  </si>
  <si>
    <t>日</t>
    <rPh sb="0" eb="1">
      <t>ニチ</t>
    </rPh>
    <phoneticPr fontId="3"/>
  </si>
  <si>
    <t>年度      　  仙台市家庭的保育事業等延長保育事業費補助金交付申請書</t>
    <rPh sb="17" eb="19">
      <t>ホイク</t>
    </rPh>
    <rPh sb="19" eb="21">
      <t>ジギョウ</t>
    </rPh>
    <rPh sb="21" eb="22">
      <t>トウ</t>
    </rPh>
    <rPh sb="22" eb="24">
      <t>エンチョウ</t>
    </rPh>
    <rPh sb="24" eb="26">
      <t>ホイク</t>
    </rPh>
    <rPh sb="26" eb="28">
      <t>ジギョウ</t>
    </rPh>
    <rPh sb="28" eb="29">
      <t>ヒ</t>
    </rPh>
    <rPh sb="29" eb="32">
      <t>ホジョキン</t>
    </rPh>
    <rPh sb="32" eb="34">
      <t>コウフ</t>
    </rPh>
    <rPh sb="34" eb="37">
      <t>シンセイショ</t>
    </rPh>
    <phoneticPr fontId="3"/>
  </si>
  <si>
    <t>給付のおうち保育園</t>
    <rPh sb="0" eb="2">
      <t>キュウフ</t>
    </rPh>
    <rPh sb="6" eb="9">
      <t>ホイクエン</t>
    </rPh>
    <phoneticPr fontId="53"/>
  </si>
  <si>
    <t>仙台市青葉区上杉１丁目10-100</t>
    <rPh sb="0" eb="3">
      <t>センダイシ</t>
    </rPh>
    <rPh sb="3" eb="6">
      <t>アオバク</t>
    </rPh>
    <rPh sb="6" eb="8">
      <t>カミスギ</t>
    </rPh>
    <rPh sb="9" eb="11">
      <t>チョウメ</t>
    </rPh>
    <phoneticPr fontId="53"/>
  </si>
  <si>
    <t>株式会社　かみすぎ</t>
    <rPh sb="0" eb="4">
      <t>カブシキガイシャ</t>
    </rPh>
    <phoneticPr fontId="64"/>
  </si>
  <si>
    <t>1時間延長型</t>
  </si>
  <si>
    <t>※対象者は以下の児童</t>
    <rPh sb="1" eb="4">
      <t>タイショウシャ</t>
    </rPh>
    <rPh sb="5" eb="7">
      <t>イカ</t>
    </rPh>
    <rPh sb="8" eb="10">
      <t>ジドウ</t>
    </rPh>
    <phoneticPr fontId="3"/>
  </si>
  <si>
    <t>年度　延長保育料減免分</t>
    <phoneticPr fontId="3"/>
  </si>
  <si>
    <t>１．保育短時間加算分</t>
    <rPh sb="2" eb="4">
      <t>ホイク</t>
    </rPh>
    <rPh sb="4" eb="5">
      <t>ミジカ</t>
    </rPh>
    <rPh sb="5" eb="7">
      <t>ジカン</t>
    </rPh>
    <rPh sb="7" eb="9">
      <t>カサン</t>
    </rPh>
    <rPh sb="9" eb="10">
      <t>ブン</t>
    </rPh>
    <phoneticPr fontId="3"/>
  </si>
  <si>
    <t>２．保育標準時間加算分</t>
    <rPh sb="2" eb="4">
      <t>ホイク</t>
    </rPh>
    <rPh sb="4" eb="6">
      <t>ヒョウジュン</t>
    </rPh>
    <rPh sb="6" eb="8">
      <t>ジカン</t>
    </rPh>
    <rPh sb="8" eb="10">
      <t>カサン</t>
    </rPh>
    <rPh sb="10" eb="11">
      <t>ブン</t>
    </rPh>
    <phoneticPr fontId="3"/>
  </si>
  <si>
    <t>減免分</t>
    <rPh sb="0" eb="2">
      <t>ゲンメン</t>
    </rPh>
    <rPh sb="2" eb="3">
      <t>ブン</t>
    </rPh>
    <phoneticPr fontId="3"/>
  </si>
  <si>
    <t>補助金所要額
（Ｇ+Ｈ）</t>
    <rPh sb="0" eb="3">
      <t>ホジョキン</t>
    </rPh>
    <rPh sb="3" eb="5">
      <t>ショヨウ</t>
    </rPh>
    <rPh sb="5" eb="6">
      <t>ガク</t>
    </rPh>
    <phoneticPr fontId="3"/>
  </si>
  <si>
    <t>「４．交付基準額」に別シート「仙台市家庭的保育事業等延長保育事業費補助金　基準額表」の該当する金額が自動的に表示されています。ご確認ください。</t>
    <rPh sb="3" eb="5">
      <t>コウフ</t>
    </rPh>
    <rPh sb="5" eb="7">
      <t>キジュン</t>
    </rPh>
    <rPh sb="7" eb="8">
      <t>ガク</t>
    </rPh>
    <rPh sb="10" eb="11">
      <t>ベツ</t>
    </rPh>
    <rPh sb="43" eb="45">
      <t>ガイトウ</t>
    </rPh>
    <rPh sb="47" eb="49">
      <t>キンガク</t>
    </rPh>
    <rPh sb="50" eb="53">
      <t>ジドウテキ</t>
    </rPh>
    <rPh sb="54" eb="56">
      <t>ヒョウジ</t>
    </rPh>
    <rPh sb="64" eb="66">
      <t>カクニン</t>
    </rPh>
    <phoneticPr fontId="3"/>
  </si>
  <si>
    <t>次に，別紙１「延長保育料減免分」を作成します。</t>
    <rPh sb="3" eb="5">
      <t>ベッシ</t>
    </rPh>
    <rPh sb="7" eb="9">
      <t>エンチョウ</t>
    </rPh>
    <rPh sb="9" eb="11">
      <t>ホイク</t>
    </rPh>
    <phoneticPr fontId="3"/>
  </si>
  <si>
    <t>Ａ～Ｉ欄について，各シートに入力した内容により金額が自動計算されます。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3"/>
  </si>
  <si>
    <r>
      <rPr>
        <b/>
        <sz val="11"/>
        <rFont val="HGSｺﾞｼｯｸM"/>
        <family val="3"/>
        <charset val="128"/>
      </rPr>
      <t>Ｉ「補助金所要額」欄に記載された金額が，補助金の申請額になります。</t>
    </r>
    <r>
      <rPr>
        <sz val="11"/>
        <rFont val="HGSｺﾞｼｯｸM"/>
        <family val="3"/>
        <charset val="128"/>
      </rPr>
      <t xml:space="preserve">
　（様式第4号の「補助金申請額」欄に自動で反映します。）</t>
    </r>
    <rPh sb="2" eb="5">
      <t>ホジョキン</t>
    </rPh>
    <rPh sb="5" eb="7">
      <t>ショヨウ</t>
    </rPh>
    <rPh sb="7" eb="8">
      <t>ガク</t>
    </rPh>
    <rPh sb="9" eb="10">
      <t>ラン</t>
    </rPh>
    <rPh sb="11" eb="13">
      <t>キサイ</t>
    </rPh>
    <rPh sb="16" eb="18">
      <t>キンガク</t>
    </rPh>
    <rPh sb="20" eb="23">
      <t>ホジョキン</t>
    </rPh>
    <rPh sb="24" eb="27">
      <t>シンセイガク</t>
    </rPh>
    <rPh sb="36" eb="38">
      <t>ヨウシキ</t>
    </rPh>
    <rPh sb="38" eb="39">
      <t>ダイ</t>
    </rPh>
    <rPh sb="40" eb="41">
      <t>ゴウ</t>
    </rPh>
    <rPh sb="43" eb="46">
      <t>ホジョキン</t>
    </rPh>
    <rPh sb="46" eb="49">
      <t>シンセイガク</t>
    </rPh>
    <rPh sb="50" eb="51">
      <t>ラン</t>
    </rPh>
    <rPh sb="52" eb="54">
      <t>ジドウ</t>
    </rPh>
    <rPh sb="55" eb="57">
      <t>ハンエイ</t>
    </rPh>
    <phoneticPr fontId="3"/>
  </si>
  <si>
    <t>印刷する際は，ファイル＞印刷&gt;設定：ブック全体を印刷＞ページ指定　3　から　8　ページ</t>
    <rPh sb="0" eb="2">
      <t>インサツ</t>
    </rPh>
    <rPh sb="4" eb="5">
      <t>サイ</t>
    </rPh>
    <rPh sb="12" eb="14">
      <t>インサツ</t>
    </rPh>
    <rPh sb="15" eb="17">
      <t>セッテイ</t>
    </rPh>
    <rPh sb="21" eb="23">
      <t>ゼンタイ</t>
    </rPh>
    <rPh sb="24" eb="26">
      <t>インサツ</t>
    </rPh>
    <rPh sb="30" eb="32">
      <t>シテイ</t>
    </rPh>
    <phoneticPr fontId="3"/>
  </si>
  <si>
    <t>令和　年　月　日～令和　年　月　日</t>
    <rPh sb="0" eb="2">
      <t>レイワ</t>
    </rPh>
    <rPh sb="9" eb="11">
      <t>レイワ</t>
    </rPh>
    <phoneticPr fontId="3"/>
  </si>
  <si>
    <t>小規模保育事業Ｃ型</t>
    <rPh sb="0" eb="7">
      <t>ショウキボホイクジギョウ</t>
    </rPh>
    <rPh sb="8" eb="9">
      <t>ガタ</t>
    </rPh>
    <phoneticPr fontId="3"/>
  </si>
  <si>
    <t>承認時間（保育標準時間）</t>
    <rPh sb="0" eb="2">
      <t>ショウニン</t>
    </rPh>
    <rPh sb="2" eb="4">
      <t>ジカン</t>
    </rPh>
    <rPh sb="5" eb="11">
      <t>ホイクヒョウジュンジカン</t>
    </rPh>
    <phoneticPr fontId="2"/>
  </si>
  <si>
    <t>－</t>
  </si>
  <si>
    <t>30分延長型</t>
  </si>
  <si>
    <t>保育短時間：Ａ階層（生活保護世帯），Ｂ階層（非課税世帯），多子軽減，Ｃ1～Ｃ5階層の利用児童</t>
    <rPh sb="31" eb="33">
      <t>ケイゲン</t>
    </rPh>
    <phoneticPr fontId="3"/>
  </si>
  <si>
    <t>保育標準時間：Ａ階層（生活保護世帯），Ｂ階層（非課税世帯），多子軽減の利用児童</t>
    <rPh sb="2" eb="4">
      <t>ヒョウジュン</t>
    </rPh>
    <rPh sb="32" eb="34">
      <t>ケイゲン</t>
    </rPh>
    <phoneticPr fontId="3"/>
  </si>
  <si>
    <r>
      <t xml:space="preserve">A階層又はB階層，多子軽減（短時間認定児童についてはＣ1～Ｃ5階層含む）の児童の減免実施人数について，短時間延長・標準時間延長それぞれで申請をします。実績報告時に毎月報告の減免対象児童数と合わせます。
</t>
    </r>
    <r>
      <rPr>
        <b/>
        <sz val="11"/>
        <color theme="1"/>
        <rFont val="HGSｺﾞｼｯｸM"/>
        <family val="3"/>
        <charset val="128"/>
      </rPr>
      <t>※現時点では年間の見込み人数のため，おおよその数字でもかまいません。</t>
    </r>
    <rPh sb="1" eb="3">
      <t>カイソウ</t>
    </rPh>
    <rPh sb="3" eb="4">
      <t>マタ</t>
    </rPh>
    <rPh sb="6" eb="8">
      <t>カイソウ</t>
    </rPh>
    <rPh sb="9" eb="11">
      <t>タシ</t>
    </rPh>
    <rPh sb="11" eb="13">
      <t>ケイゲン</t>
    </rPh>
    <rPh sb="14" eb="17">
      <t>タンジカン</t>
    </rPh>
    <rPh sb="17" eb="19">
      <t>ニンテイ</t>
    </rPh>
    <rPh sb="19" eb="21">
      <t>ジドウ</t>
    </rPh>
    <rPh sb="31" eb="33">
      <t>カイソウ</t>
    </rPh>
    <rPh sb="33" eb="34">
      <t>フク</t>
    </rPh>
    <rPh sb="37" eb="39">
      <t>ジドウ</t>
    </rPh>
    <rPh sb="40" eb="42">
      <t>ゲンメン</t>
    </rPh>
    <rPh sb="42" eb="44">
      <t>ジッシ</t>
    </rPh>
    <rPh sb="44" eb="46">
      <t>ニンズウ</t>
    </rPh>
    <rPh sb="51" eb="54">
      <t>タンジカン</t>
    </rPh>
    <rPh sb="54" eb="56">
      <t>エンチョウ</t>
    </rPh>
    <rPh sb="57" eb="59">
      <t>ヒョウジュン</t>
    </rPh>
    <rPh sb="59" eb="61">
      <t>ジカン</t>
    </rPh>
    <rPh sb="61" eb="63">
      <t>エンチョウ</t>
    </rPh>
    <rPh sb="68" eb="70">
      <t>シンセイ</t>
    </rPh>
    <rPh sb="75" eb="77">
      <t>ジッセキ</t>
    </rPh>
    <rPh sb="77" eb="79">
      <t>ホウコク</t>
    </rPh>
    <rPh sb="79" eb="80">
      <t>ジ</t>
    </rPh>
    <rPh sb="86" eb="88">
      <t>ゲンメン</t>
    </rPh>
    <rPh sb="88" eb="90">
      <t>タイショウ</t>
    </rPh>
    <phoneticPr fontId="3"/>
  </si>
  <si>
    <t>【月額制の場合】</t>
  </si>
  <si>
    <t>各延長時間　　　1,000円</t>
  </si>
  <si>
    <t>多子減免</t>
  </si>
  <si>
    <t>各延長時間　　　500円</t>
  </si>
  <si>
    <t>【日額制の場合】</t>
  </si>
  <si>
    <t>各施設の設定による</t>
  </si>
  <si>
    <t>●保育短時間</t>
    <rPh sb="1" eb="3">
      <t>ホイク</t>
    </rPh>
    <rPh sb="3" eb="6">
      <t>タンジカン</t>
    </rPh>
    <phoneticPr fontId="3"/>
  </si>
  <si>
    <t>Ａ階層及びＢ階層</t>
  </si>
  <si>
    <t>2時間以上の延長　　各施設の設定料金</t>
  </si>
  <si>
    <t>1時間延長　　　　　  1,500円（＠3,000×1/2）</t>
  </si>
  <si>
    <t>2時間以上の延長　　各施設の設定料金×1/2</t>
  </si>
  <si>
    <t>●保育標準時間</t>
    <rPh sb="1" eb="7">
      <t>ホイクヒョウジュンジカン</t>
    </rPh>
    <phoneticPr fontId="3"/>
  </si>
  <si>
    <t>30分延長　　　　　　1,500円（＠3,000×1/2）</t>
    <phoneticPr fontId="3"/>
  </si>
  <si>
    <t>30分延長　　　　　3,000円</t>
    <phoneticPr fontId="3"/>
  </si>
  <si>
    <t>1時間延長　 　　　3,000円</t>
    <phoneticPr fontId="3"/>
  </si>
  <si>
    <t>Ａ階層Ｂ階層，Ｃ1～Ｃ5階層</t>
    <phoneticPr fontId="3"/>
  </si>
  <si>
    <t>多子減免</t>
    <phoneticPr fontId="3"/>
  </si>
  <si>
    <t>パリス榴岡保育園</t>
  </si>
  <si>
    <t>31422</t>
  </si>
  <si>
    <t>31423</t>
  </si>
  <si>
    <t>31424</t>
  </si>
  <si>
    <t>東北大学川内けやき保育園</t>
    <rPh sb="0" eb="2">
      <t>トウホク</t>
    </rPh>
    <rPh sb="2" eb="4">
      <t>ダイガク</t>
    </rPh>
    <rPh sb="4" eb="6">
      <t>カワウチ</t>
    </rPh>
    <rPh sb="9" eb="12">
      <t>ホイクエン</t>
    </rPh>
    <phoneticPr fontId="58"/>
  </si>
  <si>
    <t>（１人当たり年額）</t>
    <rPh sb="3" eb="4">
      <t>ア</t>
    </rPh>
    <phoneticPr fontId="3"/>
  </si>
  <si>
    <t>（１事業当たり年額）</t>
    <rPh sb="4" eb="5">
      <t>ア</t>
    </rPh>
    <phoneticPr fontId="3"/>
  </si>
  <si>
    <t>仙台ナーサリー　株式会社</t>
  </si>
  <si>
    <t>社会福祉法人　みらい</t>
  </si>
  <si>
    <t>宮城県大崎市古川穂波3-8-50</t>
  </si>
  <si>
    <t>カラマンディ　株式会社</t>
  </si>
  <si>
    <t>株式会社　ビック・ママ</t>
  </si>
  <si>
    <t>仙台市泉区紫山4-20-2</t>
  </si>
  <si>
    <t>株式会社　いちにいさん</t>
  </si>
  <si>
    <t>仙台市若林区木ノ下1-20-21</t>
  </si>
  <si>
    <t>株式会社　きっずかん</t>
  </si>
  <si>
    <t>仙台市家庭保育室ちゅうりっぷ　代表　遊佐　ひろ子</t>
  </si>
  <si>
    <t>岸　麻記子</t>
  </si>
  <si>
    <t>菅野　淳</t>
  </si>
  <si>
    <t>小野　敬子</t>
  </si>
  <si>
    <t>石川　信子</t>
  </si>
  <si>
    <t>濱中　明美</t>
  </si>
  <si>
    <t>佐藤　弘美</t>
  </si>
  <si>
    <t>小出　美知子</t>
  </si>
  <si>
    <t>鈴木　史子</t>
  </si>
  <si>
    <t>齋藤　眞弓</t>
  </si>
  <si>
    <t>菊地　恵子</t>
  </si>
  <si>
    <t>菊地　美夏</t>
  </si>
  <si>
    <t>戸田　由美</t>
  </si>
  <si>
    <t>矢澤　要子</t>
  </si>
  <si>
    <t>鎌田　優子</t>
  </si>
  <si>
    <t>佐藤　勇介</t>
  </si>
  <si>
    <t>飛内　侑里</t>
  </si>
  <si>
    <t>齊藤　あゆみ</t>
  </si>
  <si>
    <t>藤垣　祐子</t>
  </si>
  <si>
    <t>石山　立身</t>
  </si>
  <si>
    <t>佐藤　恵美子</t>
  </si>
  <si>
    <t>伊藤　由美子</t>
  </si>
  <si>
    <t>宇佐美　恵子</t>
  </si>
  <si>
    <t>多田　直美</t>
  </si>
  <si>
    <t>及川　文子</t>
  </si>
  <si>
    <t>鈴木　明子</t>
  </si>
  <si>
    <t>志小田　舞子</t>
  </si>
  <si>
    <t>村田　寿恵</t>
  </si>
  <si>
    <t>伊藤　美樹</t>
  </si>
  <si>
    <t>佐藤　礼子</t>
  </si>
  <si>
    <t>佐藤　かおり</t>
  </si>
  <si>
    <t>佐藤　久美子</t>
  </si>
  <si>
    <t>わくわくモリモリ保育所</t>
  </si>
  <si>
    <t>仙台市青葉区五橋1－6－2</t>
  </si>
  <si>
    <t>大阪府大阪市北区天神橋7-12-6グレーシィ天神橋ビル2号館1Ｆ</t>
  </si>
  <si>
    <t>株式会社　リアリノ</t>
  </si>
  <si>
    <t>仙台市泉区南光台東2-11-26</t>
  </si>
  <si>
    <t>仙台市宮城野区幸町2-22-37</t>
  </si>
  <si>
    <t>ヤクルト二日町つばめ保育園</t>
  </si>
  <si>
    <t>宮城県名取市植松字宮島77</t>
  </si>
  <si>
    <t>きらきら保育園</t>
  </si>
  <si>
    <t>仙台市泉区住吉台東5-5-8</t>
  </si>
  <si>
    <t>仙台市青葉区中央1-1-1</t>
  </si>
  <si>
    <t>仙台市青葉区栗生1-25-1</t>
  </si>
  <si>
    <t>仙台市泉区実沢字立田屋敷17-1</t>
  </si>
  <si>
    <t>せせらぎ保育園</t>
  </si>
  <si>
    <t>仙台市青葉区芋沢字横前1-1</t>
  </si>
  <si>
    <t>31102</t>
  </si>
  <si>
    <t>31202</t>
  </si>
  <si>
    <t>31401</t>
  </si>
  <si>
    <t>32103</t>
  </si>
  <si>
    <t>31103</t>
  </si>
  <si>
    <t>31203</t>
  </si>
  <si>
    <t>31402</t>
  </si>
  <si>
    <t>32105</t>
  </si>
  <si>
    <t>31204</t>
  </si>
  <si>
    <t>31403</t>
  </si>
  <si>
    <t>32109</t>
  </si>
  <si>
    <t>31105</t>
  </si>
  <si>
    <t>31205</t>
  </si>
  <si>
    <t>31404</t>
  </si>
  <si>
    <t>32112</t>
  </si>
  <si>
    <t>31206</t>
  </si>
  <si>
    <t>31405</t>
  </si>
  <si>
    <t>32203</t>
  </si>
  <si>
    <t>31108</t>
  </si>
  <si>
    <t>31207</t>
  </si>
  <si>
    <t>31407</t>
  </si>
  <si>
    <t>32205</t>
  </si>
  <si>
    <t>31109</t>
  </si>
  <si>
    <t>31210</t>
  </si>
  <si>
    <t>31408</t>
  </si>
  <si>
    <t>31110</t>
  </si>
  <si>
    <t>31409</t>
  </si>
  <si>
    <t>32306</t>
  </si>
  <si>
    <t>31212</t>
  </si>
  <si>
    <t>31410</t>
  </si>
  <si>
    <t>32402</t>
  </si>
  <si>
    <t>31112</t>
  </si>
  <si>
    <t>31214</t>
  </si>
  <si>
    <t>31411</t>
  </si>
  <si>
    <t>32505</t>
  </si>
  <si>
    <t>31113</t>
  </si>
  <si>
    <t>31215</t>
  </si>
  <si>
    <t>31412</t>
  </si>
  <si>
    <t>32507</t>
  </si>
  <si>
    <t>31114</t>
  </si>
  <si>
    <t>31216</t>
  </si>
  <si>
    <t>31413</t>
  </si>
  <si>
    <t>32603</t>
  </si>
  <si>
    <t>31115</t>
  </si>
  <si>
    <t>31414</t>
  </si>
  <si>
    <t>31116</t>
  </si>
  <si>
    <t>31220</t>
  </si>
  <si>
    <t>31415</t>
  </si>
  <si>
    <t>31221</t>
  </si>
  <si>
    <t>31416</t>
  </si>
  <si>
    <t>31118</t>
  </si>
  <si>
    <t>31222</t>
  </si>
  <si>
    <t>31119</t>
  </si>
  <si>
    <t>31223</t>
  </si>
  <si>
    <t>31418</t>
  </si>
  <si>
    <t>31120</t>
  </si>
  <si>
    <t>31224</t>
  </si>
  <si>
    <t>31419</t>
  </si>
  <si>
    <t>61103</t>
  </si>
  <si>
    <t>31121</t>
  </si>
  <si>
    <t>31420</t>
  </si>
  <si>
    <t>61104</t>
  </si>
  <si>
    <t>31122</t>
  </si>
  <si>
    <t>31301</t>
  </si>
  <si>
    <t>31421</t>
  </si>
  <si>
    <t>61105</t>
  </si>
  <si>
    <t>31123</t>
  </si>
  <si>
    <t>31302</t>
  </si>
  <si>
    <t>31124</t>
  </si>
  <si>
    <t>31303</t>
  </si>
  <si>
    <t>61401</t>
  </si>
  <si>
    <t>31125</t>
  </si>
  <si>
    <t>31305</t>
  </si>
  <si>
    <t>61402</t>
  </si>
  <si>
    <t>31126</t>
  </si>
  <si>
    <t>31306</t>
  </si>
  <si>
    <t>61501</t>
  </si>
  <si>
    <t>31127</t>
  </si>
  <si>
    <t>31307</t>
  </si>
  <si>
    <t>31503</t>
  </si>
  <si>
    <t>31128</t>
  </si>
  <si>
    <t>31308</t>
  </si>
  <si>
    <t>31505</t>
  </si>
  <si>
    <t>62101</t>
  </si>
  <si>
    <t>31129</t>
  </si>
  <si>
    <t>31309</t>
  </si>
  <si>
    <t>31506</t>
  </si>
  <si>
    <t>62501</t>
  </si>
  <si>
    <t>31310</t>
  </si>
  <si>
    <t>31507</t>
  </si>
  <si>
    <t>62601</t>
  </si>
  <si>
    <t>31311</t>
  </si>
  <si>
    <t>31508</t>
  </si>
  <si>
    <t>31312</t>
  </si>
  <si>
    <t>31510</t>
  </si>
  <si>
    <t>63102</t>
  </si>
  <si>
    <t>31313</t>
  </si>
  <si>
    <t>31511</t>
  </si>
  <si>
    <t>63103</t>
  </si>
  <si>
    <t>31314</t>
  </si>
  <si>
    <t>31512</t>
  </si>
  <si>
    <t>31316</t>
  </si>
  <si>
    <t>63501</t>
  </si>
  <si>
    <t>63502</t>
  </si>
  <si>
    <t>31516</t>
  </si>
  <si>
    <t>31517</t>
  </si>
  <si>
    <t>31604</t>
  </si>
  <si>
    <t>仙台市青葉区柏木1丁目3-23</t>
  </si>
  <si>
    <t>東京都千代田区神田駿河台4-6 御茶ノ水ソラシティ</t>
  </si>
  <si>
    <t>仙台市青葉区上杉1-16-4ｾﾝﾁｭﾘｰ青葉601</t>
  </si>
  <si>
    <t>東京都千代田区神田神保町1-14-1</t>
  </si>
  <si>
    <t>仙台市青葉区角五郎1丁目9-5</t>
  </si>
  <si>
    <t>神奈川県横浜市西区平沼1-13-14</t>
  </si>
  <si>
    <t>仙台市泉区南中山4-27-16</t>
  </si>
  <si>
    <t>仙台市青葉区中央2丁目5-9</t>
  </si>
  <si>
    <t>仙台市青葉区柏木1-1-36</t>
  </si>
  <si>
    <t>仙台市青葉区東勝山1-19-7</t>
  </si>
  <si>
    <t>仙台市青葉区木町通2-4-16</t>
  </si>
  <si>
    <t>仙台市青葉区中央4-3-28-3F</t>
  </si>
  <si>
    <t>東京都立川市砂川町2-36-13</t>
  </si>
  <si>
    <t>仙台市青葉区西花苑1丁目10-7</t>
  </si>
  <si>
    <t>仙台市青葉区高松1丁目11番13号</t>
  </si>
  <si>
    <t>仙台市若林区卸町3丁目1-4</t>
  </si>
  <si>
    <t>仙台市宮城野区萩野町3-8-11</t>
  </si>
  <si>
    <t>仙台市宮城野区中野字阿弥陀堂39</t>
  </si>
  <si>
    <t>仙台市宮城野区萩野町3丁目8-12</t>
  </si>
  <si>
    <t>仙台市若林区六丁の目西町3-41</t>
  </si>
  <si>
    <t>仙台市宮城野区白鳥2-11-24</t>
  </si>
  <si>
    <t>仙台市宮城野区出花1-3-10</t>
  </si>
  <si>
    <t>宮城県柴田郡大河原町大谷字町向199-3</t>
  </si>
  <si>
    <t>福島県福島市方木田字北白家5-2</t>
  </si>
  <si>
    <t>宮城県石巻市南境字鶴巻52番地</t>
  </si>
  <si>
    <t>山形県新庄市金沢1917-7</t>
  </si>
  <si>
    <t>東京都新宿区高田馬場4-13-11　松島第一ビル6階</t>
  </si>
  <si>
    <t>仙台市若林区沖野字高野南197-1</t>
  </si>
  <si>
    <t>仙台市若林区若林1丁目6-17</t>
  </si>
  <si>
    <t>仙台市若林区木ノ下4-8-6</t>
  </si>
  <si>
    <t>宮城県岩沼市桜3-8-15</t>
  </si>
  <si>
    <t>仙台市若林区六丁の目東町3-17</t>
  </si>
  <si>
    <t>仙台市泉区上谷刈1-6-30</t>
  </si>
  <si>
    <t>札幌市豊平区月寒東5条10-3-3</t>
  </si>
  <si>
    <t>仙台市太白区中田4丁目1-3-1</t>
  </si>
  <si>
    <t>仙台市若林区六丁の目西町3-41-201</t>
  </si>
  <si>
    <t>仙台市太白区あすと長町3丁目2-23</t>
  </si>
  <si>
    <t>仙台市太白区大野田5-30-1</t>
  </si>
  <si>
    <t>仙台市青葉区木町通2丁目4-16</t>
  </si>
  <si>
    <t>仙台市青葉区北山3-9-20</t>
  </si>
  <si>
    <t>仙台市泉区将監10丁目33-17</t>
  </si>
  <si>
    <t>仙台市泉区上谷刈字向原3-30</t>
  </si>
  <si>
    <t>東京都品川区東品川1-3-10</t>
  </si>
  <si>
    <t>仙台市泉区泉中央1-45-3</t>
  </si>
  <si>
    <t>仙台市泉区七北田字東裏41-11</t>
  </si>
  <si>
    <t>仙台市泉区将監13-1-1</t>
  </si>
  <si>
    <t>宮城県富谷市上桜木2丁目1-9</t>
  </si>
  <si>
    <t>仙台市青葉区落合2-6-8-1F</t>
  </si>
  <si>
    <t>仙台市青葉区大町2-7-20</t>
  </si>
  <si>
    <t>仙台市若林区若林6丁目10番35号</t>
  </si>
  <si>
    <t>仙台市青葉区中江2丁目9-7</t>
  </si>
  <si>
    <t>仙台市宮城野区岩切字洞ノ口43-1</t>
  </si>
  <si>
    <t>仙台市泉区高森3丁目4-169</t>
  </si>
  <si>
    <t>仙台市泉区山の寺3丁目27-10</t>
  </si>
  <si>
    <t>仙台市青葉区郷六字沼田45-6</t>
  </si>
  <si>
    <t>33102</t>
  </si>
  <si>
    <t>33202</t>
  </si>
  <si>
    <t>33301</t>
  </si>
  <si>
    <t>33302</t>
  </si>
  <si>
    <t>33401</t>
  </si>
  <si>
    <t>41102</t>
  </si>
  <si>
    <t>41107</t>
  </si>
  <si>
    <t>41109</t>
  </si>
  <si>
    <t>41110</t>
  </si>
  <si>
    <t>41204</t>
  </si>
  <si>
    <t>41205</t>
  </si>
  <si>
    <t>41302</t>
  </si>
  <si>
    <t>41303</t>
  </si>
  <si>
    <t>41403</t>
  </si>
  <si>
    <t>41405</t>
  </si>
  <si>
    <t>41407</t>
  </si>
  <si>
    <t>41409</t>
  </si>
  <si>
    <t>41410</t>
  </si>
  <si>
    <t>41411</t>
  </si>
  <si>
    <t>41412</t>
  </si>
  <si>
    <t>41413</t>
  </si>
  <si>
    <t>41414</t>
  </si>
  <si>
    <t>41415</t>
  </si>
  <si>
    <t>41502</t>
  </si>
  <si>
    <t>41503</t>
  </si>
  <si>
    <t>41505</t>
  </si>
  <si>
    <t>41506</t>
  </si>
  <si>
    <t>41512</t>
  </si>
  <si>
    <t>41514</t>
  </si>
  <si>
    <t>41517</t>
  </si>
  <si>
    <t>41518</t>
  </si>
  <si>
    <t>41519</t>
  </si>
  <si>
    <t>41520</t>
  </si>
  <si>
    <t>41607</t>
  </si>
  <si>
    <t>京都府綴喜郡井手町大字多賀小字茶臼塚12-2</t>
  </si>
  <si>
    <t>仙台市青葉区片平2-1-1</t>
  </si>
  <si>
    <t>その他</t>
    <rPh sb="2" eb="3">
      <t>タ</t>
    </rPh>
    <phoneticPr fontId="3"/>
  </si>
  <si>
    <t>（　　　　　　　）</t>
    <phoneticPr fontId="3"/>
  </si>
  <si>
    <t>家庭的保育事業</t>
    <rPh sb="0" eb="3">
      <t>カテイテキ</t>
    </rPh>
    <rPh sb="3" eb="5">
      <t>ホイク</t>
    </rPh>
    <rPh sb="5" eb="7">
      <t>ジギョウ</t>
    </rPh>
    <phoneticPr fontId="3"/>
  </si>
  <si>
    <t>小規模保育事業A・B・C型
・事業所内保育事業A・B型・家庭的保育事業</t>
    <rPh sb="0" eb="7">
      <t>ショウキボホイクジギョウ</t>
    </rPh>
    <rPh sb="12" eb="13">
      <t>ガタ</t>
    </rPh>
    <rPh sb="15" eb="18">
      <t>ジギョウショ</t>
    </rPh>
    <rPh sb="18" eb="19">
      <t>ナイ</t>
    </rPh>
    <rPh sb="19" eb="21">
      <t>ホイク</t>
    </rPh>
    <rPh sb="21" eb="23">
      <t>ジギョウ</t>
    </rPh>
    <rPh sb="26" eb="27">
      <t>ガタ</t>
    </rPh>
    <rPh sb="28" eb="35">
      <t>カテイテキホイクジギョウ</t>
    </rPh>
    <phoneticPr fontId="3"/>
  </si>
  <si>
    <t>事業所内保育事業
（定員20人以上）</t>
    <rPh sb="0" eb="3">
      <t>ジギョウショ</t>
    </rPh>
    <rPh sb="3" eb="4">
      <t>ナイ</t>
    </rPh>
    <rPh sb="4" eb="6">
      <t>ホイク</t>
    </rPh>
    <rPh sb="6" eb="8">
      <t>ジギョウ</t>
    </rPh>
    <rPh sb="10" eb="12">
      <t>テイイン</t>
    </rPh>
    <rPh sb="14" eb="15">
      <t>ニン</t>
    </rPh>
    <rPh sb="15" eb="17">
      <t>イジョウ</t>
    </rPh>
    <phoneticPr fontId="3"/>
  </si>
  <si>
    <t>しあわせいっぱい保育園　新田</t>
    <phoneticPr fontId="55"/>
  </si>
  <si>
    <t>もりのなかま保育園小田原園もぐもぐ+</t>
    <rPh sb="12" eb="13">
      <t>エン</t>
    </rPh>
    <phoneticPr fontId="55"/>
  </si>
  <si>
    <t>「１．実施類型（承認時間）」には，幼保企画課により承認を受けている延長時間が入ります。</t>
    <rPh sb="8" eb="10">
      <t>ショウニン</t>
    </rPh>
    <rPh sb="10" eb="12">
      <t>ジカン</t>
    </rPh>
    <rPh sb="17" eb="19">
      <t>ヨウホ</t>
    </rPh>
    <rPh sb="19" eb="21">
      <t>キカク</t>
    </rPh>
    <rPh sb="21" eb="22">
      <t>カ</t>
    </rPh>
    <rPh sb="28" eb="29">
      <t>ウ</t>
    </rPh>
    <rPh sb="38" eb="39">
      <t>ハイ</t>
    </rPh>
    <phoneticPr fontId="3"/>
  </si>
  <si>
    <t>「１．実施類型（承認時間）」には，幼保企画課により承認を受けている延長時間が入ります。プルダウンで選択してください。</t>
    <rPh sb="8" eb="10">
      <t>ショウニン</t>
    </rPh>
    <rPh sb="10" eb="12">
      <t>ジカン</t>
    </rPh>
    <rPh sb="17" eb="19">
      <t>ヨウホ</t>
    </rPh>
    <rPh sb="19" eb="21">
      <t>キカク</t>
    </rPh>
    <rPh sb="21" eb="22">
      <t>カ</t>
    </rPh>
    <rPh sb="28" eb="29">
      <t>ウ</t>
    </rPh>
    <rPh sb="38" eb="39">
      <t>ハイ</t>
    </rPh>
    <rPh sb="49" eb="51">
      <t>センタク</t>
    </rPh>
    <phoneticPr fontId="3"/>
  </si>
  <si>
    <t>高橋　真由美</t>
  </si>
  <si>
    <t>41416</t>
  </si>
  <si>
    <t>東北大学川内けやき保育園</t>
  </si>
  <si>
    <t>99999</t>
  </si>
  <si>
    <t>KIDS-Kan</t>
    <phoneticPr fontId="55"/>
  </si>
  <si>
    <t>31130</t>
  </si>
  <si>
    <t>31131</t>
  </si>
  <si>
    <t>ＳＯＵキッズケア株式会社</t>
  </si>
  <si>
    <t>31225</t>
  </si>
  <si>
    <t>31226</t>
  </si>
  <si>
    <t>リトルキッズガーデン</t>
  </si>
  <si>
    <t>仙台市若林区東八番丁183</t>
  </si>
  <si>
    <t>31519</t>
  </si>
  <si>
    <t>41308</t>
  </si>
  <si>
    <t>武藤　由姫</t>
  </si>
  <si>
    <t>61302</t>
  </si>
  <si>
    <t>1時間延長型</t>
    <phoneticPr fontId="64"/>
  </si>
  <si>
    <t>鈴木　史子</t>
    <rPh sb="0" eb="5">
      <t>スズキ　      フミ    コ</t>
    </rPh>
    <phoneticPr fontId="57"/>
  </si>
  <si>
    <t>仲　　恵美</t>
    <rPh sb="0" eb="1">
      <t>ナカ</t>
    </rPh>
    <rPh sb="3" eb="5">
      <t>エミ</t>
    </rPh>
    <phoneticPr fontId="57"/>
  </si>
  <si>
    <t>齋藤　眞弓</t>
    <rPh sb="0" eb="2">
      <t>サイトウ</t>
    </rPh>
    <rPh sb="3" eb="5">
      <t>マユミ</t>
    </rPh>
    <phoneticPr fontId="57"/>
  </si>
  <si>
    <t>あすと長町保育所</t>
    <rPh sb="3" eb="5">
      <t>ナガマチ</t>
    </rPh>
    <rPh sb="5" eb="7">
      <t>ホイク</t>
    </rPh>
    <rPh sb="7" eb="8">
      <t>ショ</t>
    </rPh>
    <phoneticPr fontId="59"/>
  </si>
  <si>
    <t>宮城県岩沼市土ヶ崎1-7-8</t>
  </si>
  <si>
    <t>-</t>
  </si>
  <si>
    <t>仙台市青葉区宮町5-10-10-106</t>
  </si>
  <si>
    <t>30分延長型</t>
    <rPh sb="2" eb="3">
      <t>フン</t>
    </rPh>
    <phoneticPr fontId="3"/>
  </si>
  <si>
    <t>濱中　明美</t>
    <rPh sb="0" eb="1">
      <t>ハマ</t>
    </rPh>
    <rPh sb="1" eb="2">
      <t>ナカ</t>
    </rPh>
    <rPh sb="3" eb="5">
      <t>アケミ</t>
    </rPh>
    <phoneticPr fontId="57"/>
  </si>
  <si>
    <t>皆川　舞</t>
    <rPh sb="0" eb="2">
      <t>ミナカワ</t>
    </rPh>
    <rPh sb="3" eb="4">
      <t>マイ</t>
    </rPh>
    <phoneticPr fontId="55"/>
  </si>
  <si>
    <t>武藤　由姫</t>
    <rPh sb="0" eb="2">
      <t>ムトウ</t>
    </rPh>
    <rPh sb="3" eb="4">
      <t>ユ</t>
    </rPh>
    <rPh sb="4" eb="5">
      <t>ヒメ</t>
    </rPh>
    <phoneticPr fontId="57"/>
  </si>
  <si>
    <t>髙橋　加奈</t>
    <rPh sb="0" eb="2">
      <t>タカハシ</t>
    </rPh>
    <rPh sb="3" eb="5">
      <t>カナ</t>
    </rPh>
    <phoneticPr fontId="55"/>
  </si>
  <si>
    <t>五十嵐　綾芳</t>
    <rPh sb="0" eb="3">
      <t>イガラシ</t>
    </rPh>
    <rPh sb="4" eb="5">
      <t>アヤ</t>
    </rPh>
    <rPh sb="5" eb="6">
      <t>ヨシ</t>
    </rPh>
    <phoneticPr fontId="57"/>
  </si>
  <si>
    <t>菊地　由美子</t>
    <rPh sb="0" eb="2">
      <t>キクチ</t>
    </rPh>
    <rPh sb="3" eb="6">
      <t>ユミコ</t>
    </rPh>
    <phoneticPr fontId="55"/>
  </si>
  <si>
    <t>小野　恵理</t>
    <rPh sb="0" eb="2">
      <t>オノ</t>
    </rPh>
    <rPh sb="3" eb="5">
      <t>エリ</t>
    </rPh>
    <phoneticPr fontId="55"/>
  </si>
  <si>
    <t>ぽっかぽか栞保育園</t>
    <phoneticPr fontId="55"/>
  </si>
  <si>
    <t>スクルドエンジェル保育園仙台長町園</t>
  </si>
  <si>
    <t>星の子保育園</t>
  </si>
  <si>
    <t>32113</t>
    <phoneticPr fontId="55"/>
  </si>
  <si>
    <t>はっぱのおうち</t>
    <phoneticPr fontId="55"/>
  </si>
  <si>
    <t>バンビのおうち保育園</t>
  </si>
  <si>
    <t>アテナ保育園</t>
  </si>
  <si>
    <t>砂押こころ保育園</t>
  </si>
  <si>
    <t>時のかけはし保育園</t>
  </si>
  <si>
    <t>ぶんぶん保育園二日町園</t>
    <rPh sb="7" eb="11">
      <t>フツカマチエン</t>
    </rPh>
    <phoneticPr fontId="55"/>
  </si>
  <si>
    <t>袋原ちびっこひろば保育園</t>
  </si>
  <si>
    <t>こぶたの城おおのだ保育園</t>
  </si>
  <si>
    <t>杜のぽかぽか保育園</t>
  </si>
  <si>
    <t>富沢こころ保育園</t>
  </si>
  <si>
    <t>朝市っこ保育園</t>
    <phoneticPr fontId="55"/>
  </si>
  <si>
    <t>大野田こころ保育園</t>
  </si>
  <si>
    <t>りありのきっず仙台郡山</t>
    <rPh sb="9" eb="11">
      <t>コオリヤマ</t>
    </rPh>
    <phoneticPr fontId="55"/>
  </si>
  <si>
    <t>キッズフィールド富沢園</t>
  </si>
  <si>
    <t>ピーターパン東勝山</t>
  </si>
  <si>
    <t>リトルキッズガーデン</t>
    <phoneticPr fontId="55"/>
  </si>
  <si>
    <t>もりのなかま保育園富沢駅前園</t>
    <phoneticPr fontId="55"/>
  </si>
  <si>
    <t>事業祖内保育事業</t>
    <rPh sb="0" eb="2">
      <t>ジギョウ</t>
    </rPh>
    <rPh sb="2" eb="3">
      <t>ソ</t>
    </rPh>
    <rPh sb="3" eb="4">
      <t>ナイ</t>
    </rPh>
    <rPh sb="4" eb="6">
      <t>ホイク</t>
    </rPh>
    <rPh sb="6" eb="8">
      <t>ジギョウ</t>
    </rPh>
    <phoneticPr fontId="55"/>
  </si>
  <si>
    <t>ビックママランドあすと長町園</t>
  </si>
  <si>
    <t>長町南こころ保育園</t>
  </si>
  <si>
    <t>太陽と大地の長町南保育園</t>
  </si>
  <si>
    <t>ぶんぶん保育園小田原園</t>
    <rPh sb="7" eb="10">
      <t>オダワラ</t>
    </rPh>
    <rPh sb="10" eb="11">
      <t>エン</t>
    </rPh>
    <phoneticPr fontId="55"/>
  </si>
  <si>
    <t>31425</t>
    <phoneticPr fontId="55"/>
  </si>
  <si>
    <t>こころの杜保育園</t>
    <rPh sb="4" eb="5">
      <t>モリ</t>
    </rPh>
    <rPh sb="5" eb="8">
      <t>ホイクエン</t>
    </rPh>
    <phoneticPr fontId="55"/>
  </si>
  <si>
    <t>りありのきっず仙台勾当台</t>
    <rPh sb="9" eb="12">
      <t>コウトウダイ</t>
    </rPh>
    <phoneticPr fontId="55"/>
  </si>
  <si>
    <t>31426</t>
    <phoneticPr fontId="55"/>
  </si>
  <si>
    <t>こころの星保育園</t>
    <rPh sb="4" eb="5">
      <t>ホシ</t>
    </rPh>
    <rPh sb="5" eb="8">
      <t>ホイクエン</t>
    </rPh>
    <phoneticPr fontId="55"/>
  </si>
  <si>
    <t>61302</t>
    <phoneticPr fontId="55"/>
  </si>
  <si>
    <t>ライフの学校　保育園　六郷キャンパス</t>
    <rPh sb="4" eb="6">
      <t>ガッコウ</t>
    </rPh>
    <rPh sb="7" eb="10">
      <t>ホイクエン</t>
    </rPh>
    <phoneticPr fontId="55"/>
  </si>
  <si>
    <t>りありのきっず仙台錦町公園</t>
    <phoneticPr fontId="55"/>
  </si>
  <si>
    <t>りっきーぱーくあすと長町</t>
    <rPh sb="10" eb="12">
      <t>ナガマチ</t>
    </rPh>
    <phoneticPr fontId="59"/>
  </si>
  <si>
    <t>61403</t>
    <phoneticPr fontId="55"/>
  </si>
  <si>
    <t>おひさまの杜保育園</t>
    <phoneticPr fontId="55"/>
  </si>
  <si>
    <t>アートチャイルドケア仙台泉中央</t>
  </si>
  <si>
    <t>61601</t>
    <phoneticPr fontId="55"/>
  </si>
  <si>
    <t>ピーターパン北中山</t>
  </si>
  <si>
    <t>31517</t>
    <phoneticPr fontId="55"/>
  </si>
  <si>
    <t>泉ヶ丘保育園</t>
    <phoneticPr fontId="55"/>
  </si>
  <si>
    <t>ハピネス保育園市名坂</t>
    <phoneticPr fontId="55"/>
  </si>
  <si>
    <t>いろは園</t>
    <rPh sb="3" eb="4">
      <t>エン</t>
    </rPh>
    <phoneticPr fontId="55"/>
  </si>
  <si>
    <t>小規模保育事業ＡＢＣ型・事業所内保育事業</t>
    <rPh sb="0" eb="3">
      <t>ショウキボ</t>
    </rPh>
    <rPh sb="3" eb="5">
      <t>ホイク</t>
    </rPh>
    <rPh sb="5" eb="7">
      <t>ジギョウ</t>
    </rPh>
    <rPh sb="10" eb="11">
      <t>ガタ</t>
    </rPh>
    <rPh sb="12" eb="16">
      <t>ジギョウショナイ</t>
    </rPh>
    <rPh sb="16" eb="18">
      <t>ホイク</t>
    </rPh>
    <rPh sb="18" eb="20">
      <t>ジギョウ</t>
    </rPh>
    <phoneticPr fontId="55"/>
  </si>
  <si>
    <t>株式会社　アドマイア</t>
  </si>
  <si>
    <t>株式会社　ニチイ学館</t>
  </si>
  <si>
    <t>特定非営利活動法人　WACまごころサービスみやぎ</t>
  </si>
  <si>
    <t>一般社団法人　おひさま原っぱ保育園</t>
  </si>
  <si>
    <t>特定非営利活動法人　フローレンス</t>
  </si>
  <si>
    <t>福島県郡山市開成4-9-17 あさか102</t>
  </si>
  <si>
    <t>株式会社　ピーエイケア</t>
  </si>
  <si>
    <t>有限会社　グローアップ</t>
  </si>
  <si>
    <t>株式会社　スマイルクルー</t>
  </si>
  <si>
    <t>株式会社　オードリー</t>
  </si>
  <si>
    <t>ぶんぶん保育園二日町園</t>
  </si>
  <si>
    <t>株式会社　庄文堂</t>
  </si>
  <si>
    <t>社会福祉法人　柏木福祉会</t>
  </si>
  <si>
    <t>仙台市青葉区二日町17-17BRAVI北四番丁2F</t>
  </si>
  <si>
    <t>株式会社　エミール</t>
  </si>
  <si>
    <t>朝市っこ保育園</t>
  </si>
  <si>
    <t>特定非営利活動法人　朝市センター保育園</t>
  </si>
  <si>
    <t>一般社団法人　ほっとステーション</t>
  </si>
  <si>
    <t>ピーターパン東勝山園</t>
  </si>
  <si>
    <t>栃木県宇都宮市中河原町３－１９　宇都宮セントラルビル８Ｆ</t>
  </si>
  <si>
    <t>株式会社　キッズコーポレーション</t>
  </si>
  <si>
    <t>合同会社　Ｔ．Ｋ</t>
  </si>
  <si>
    <t>愛児園　株式会社</t>
  </si>
  <si>
    <t>ぶんぶん保育園小田原園</t>
  </si>
  <si>
    <t>りありのきっず仙台勾当台</t>
  </si>
  <si>
    <t>りありのきっず仙台錦町公園</t>
  </si>
  <si>
    <t>学校法人　中埜山学園</t>
  </si>
  <si>
    <t>仙台市青葉区一番町2-5-22　GC青葉通りプラザ2階</t>
  </si>
  <si>
    <t>株式会社　ハニー保育園</t>
  </si>
  <si>
    <t>東京都中央区日本橋3-12-2　朝日ビルヂング4Ｆ-Ａ</t>
  </si>
  <si>
    <t>学校法人　蒲生学園</t>
  </si>
  <si>
    <t>株式会社　さくらんぼ保育園</t>
  </si>
  <si>
    <t>仙台市宮城野区萩野町3-8-11 木村ビル1F</t>
  </si>
  <si>
    <t>株式会社　ペンギンエデュケーション</t>
  </si>
  <si>
    <t>ハピネス保育園中野栄</t>
  </si>
  <si>
    <t>株式会社　エルプレイス</t>
  </si>
  <si>
    <t>苦竹ナーサリー</t>
  </si>
  <si>
    <t>仙台市宮城野区新田東1-8-4　クリアフォレスト1階</t>
  </si>
  <si>
    <t>しあわせいっぱい保育園　新田</t>
  </si>
  <si>
    <t>株式会社ハンドシェイク</t>
  </si>
  <si>
    <t>もりのなかま保育園小田原園もぐもぐ＋</t>
  </si>
  <si>
    <t>ぽっかぽか彩保育園</t>
  </si>
  <si>
    <t>仙台市宮城野区幸町2丁目16-13</t>
  </si>
  <si>
    <t>30分延長型</t>
    <rPh sb="2" eb="3">
      <t>フン</t>
    </rPh>
    <rPh sb="3" eb="6">
      <t>エンチョウガタ</t>
    </rPh>
    <phoneticPr fontId="3"/>
  </si>
  <si>
    <t>ライクキッズ株式会社</t>
  </si>
  <si>
    <t>30分延長型</t>
    <rPh sb="2" eb="6">
      <t>フンエンチョウガタ</t>
    </rPh>
    <phoneticPr fontId="3"/>
  </si>
  <si>
    <t>一般社団法人　六丁の目保育園</t>
  </si>
  <si>
    <t>仙台市宮城野区鉄砲町中3-14　テラス仙台駅東口2階</t>
  </si>
  <si>
    <t>特定非営利活動法人　こどもステーション・MIYAGI</t>
  </si>
  <si>
    <t>仙台市太白区泉崎1丁目33-10富沢公園パークマンション106号</t>
  </si>
  <si>
    <t>株式会社　星の子保育園</t>
  </si>
  <si>
    <t>社会福祉法人　銀杏の会</t>
  </si>
  <si>
    <t>株式会社　F＆S</t>
  </si>
  <si>
    <t>　</t>
  </si>
  <si>
    <t>株式会社　ラヴィエール</t>
  </si>
  <si>
    <t>合同会社　もりぽか舎</t>
  </si>
  <si>
    <t>りありのきっず仙台郡山</t>
  </si>
  <si>
    <t>もりのなかま保育園富沢駅前園</t>
  </si>
  <si>
    <t>株式会社　明和</t>
  </si>
  <si>
    <t>31425</t>
  </si>
  <si>
    <t>こころの杜保育園</t>
  </si>
  <si>
    <t>31426</t>
  </si>
  <si>
    <t>こころの星保育園</t>
  </si>
  <si>
    <t>特定非営利活動法人　サン・キッズ保育園</t>
  </si>
  <si>
    <t>社会福祉法人　やまとみらい福祉会</t>
  </si>
  <si>
    <t>アートチャイルドケア仙台泉中央保育園</t>
  </si>
  <si>
    <t>アートチャイルドケア　株式会社</t>
  </si>
  <si>
    <t>一般社団法人　みらいとわ</t>
  </si>
  <si>
    <t>株式会社　森のプーさん保育園</t>
  </si>
  <si>
    <t>ピーターパン北中山園</t>
  </si>
  <si>
    <t>学校法人　庄司学園</t>
  </si>
  <si>
    <t>第2紫山いちにいさん保育園</t>
  </si>
  <si>
    <t>社会福祉法人　三矢会</t>
  </si>
  <si>
    <t>ハピネス保育園市名坂</t>
  </si>
  <si>
    <t>株式会社　スプラウト</t>
  </si>
  <si>
    <t>31605</t>
  </si>
  <si>
    <t>いろは園</t>
  </si>
  <si>
    <t>一般社団法人　祉</t>
  </si>
  <si>
    <t>ぽっかぽか栞保育園</t>
  </si>
  <si>
    <t>仙台市青葉区錦町1-12-1　錦町パークマンション105</t>
  </si>
  <si>
    <t>株式会社　ひよこ保育園</t>
  </si>
  <si>
    <t>一般社団法人　アンサンブル</t>
  </si>
  <si>
    <t>32113</t>
  </si>
  <si>
    <t>はっぱのおうち</t>
  </si>
  <si>
    <t>仙台市青葉区川平４－１２－２８</t>
  </si>
  <si>
    <t>株式会社　はっぱのおうち</t>
  </si>
  <si>
    <t>一般社団法人　アンファンソレイユ</t>
  </si>
  <si>
    <t>株式会社　にこにこハウス</t>
  </si>
  <si>
    <t>KIDS-Kan</t>
  </si>
  <si>
    <t>労働者協同組合ワーカーズコープ・センター事業団</t>
  </si>
  <si>
    <t>一般社団法人　小羊園</t>
  </si>
  <si>
    <t>合同会社　パパママ保育園</t>
  </si>
  <si>
    <t>特定非営利活動法人　つぼみっこ</t>
  </si>
  <si>
    <t>小規模保育事業Ｃ型</t>
    <rPh sb="0" eb="3">
      <t>ショウキボ</t>
    </rPh>
    <rPh sb="3" eb="5">
      <t>ホイク</t>
    </rPh>
    <rPh sb="5" eb="7">
      <t>ジギョウ</t>
    </rPh>
    <rPh sb="8" eb="9">
      <t>ガタ</t>
    </rPh>
    <phoneticPr fontId="25"/>
  </si>
  <si>
    <t>高橋　真由美・鈴木　めぐみ</t>
    <rPh sb="0" eb="2">
      <t>タカハシ</t>
    </rPh>
    <rPh sb="3" eb="6">
      <t>マユミ</t>
    </rPh>
    <phoneticPr fontId="26"/>
  </si>
  <si>
    <t>遊佐　ひろ子・畠山　祐子</t>
  </si>
  <si>
    <t>岸　麻記子・天間　千栄子</t>
  </si>
  <si>
    <t>菅野　淳・菅野　美紀</t>
  </si>
  <si>
    <t>小野　敬子・酒井　リエ子</t>
  </si>
  <si>
    <t>家庭的保育事業（定員4人以上）</t>
    <rPh sb="0" eb="7">
      <t>カテイテキホイクジギョウ</t>
    </rPh>
    <rPh sb="8" eb="10">
      <t>テイイン</t>
    </rPh>
    <rPh sb="11" eb="14">
      <t>ニンイジョウ</t>
    </rPh>
    <phoneticPr fontId="3"/>
  </si>
  <si>
    <t>木村　和子</t>
  </si>
  <si>
    <t>和家庭保育室　木村　和子</t>
  </si>
  <si>
    <t>41118</t>
  </si>
  <si>
    <t>皆川　舞</t>
    <rPh sb="0" eb="2">
      <t>ミナカワ</t>
    </rPh>
    <rPh sb="3" eb="4">
      <t>マイ</t>
    </rPh>
    <phoneticPr fontId="3"/>
  </si>
  <si>
    <t>仲　　恵美</t>
    <rPh sb="0" eb="1">
      <t>ナカ</t>
    </rPh>
    <rPh sb="3" eb="5">
      <t>エミ</t>
    </rPh>
    <phoneticPr fontId="26"/>
  </si>
  <si>
    <t>仲　　恵美</t>
  </si>
  <si>
    <t>髙橋　加奈</t>
  </si>
  <si>
    <t>家庭的保育事業　髙橋　加奈</t>
  </si>
  <si>
    <t>菊地　由美子</t>
    <rPh sb="0" eb="2">
      <t>キクチ</t>
    </rPh>
    <rPh sb="3" eb="6">
      <t>ユミコ</t>
    </rPh>
    <phoneticPr fontId="3"/>
  </si>
  <si>
    <t>小林　希</t>
  </si>
  <si>
    <t>子育てサポート　ばんそうこう　小林　希</t>
  </si>
  <si>
    <t>41521</t>
  </si>
  <si>
    <t>小野　恵理</t>
    <rPh sb="3" eb="5">
      <t>エリ</t>
    </rPh>
    <phoneticPr fontId="3"/>
  </si>
  <si>
    <t>家庭的保育事業（定員4人以上）</t>
    <rPh sb="0" eb="3">
      <t>カテイテキ</t>
    </rPh>
    <rPh sb="3" eb="5">
      <t>ホイク</t>
    </rPh>
    <rPh sb="5" eb="7">
      <t>ジギョウ</t>
    </rPh>
    <rPh sb="8" eb="10">
      <t>テイイン</t>
    </rPh>
    <rPh sb="11" eb="14">
      <t>ニンイジョウ</t>
    </rPh>
    <phoneticPr fontId="25"/>
  </si>
  <si>
    <t>五十嵐　綾芳</t>
  </si>
  <si>
    <t>ワタキュー保育園北四番丁園</t>
  </si>
  <si>
    <t>ワタキューセイモア　株式会社</t>
  </si>
  <si>
    <t>ビックママランド支倉園</t>
  </si>
  <si>
    <t>仙台市若林区東八番丁183BM本社ビル</t>
  </si>
  <si>
    <t>医療法人社団　裕歯会</t>
  </si>
  <si>
    <t>ライフの学校　保育園　六郷キャンパス</t>
  </si>
  <si>
    <t>仙台市若林区上飯田字天神１－１</t>
  </si>
  <si>
    <t>社会福祉法人　ライフの学校</t>
  </si>
  <si>
    <t>あすと長町保育所</t>
  </si>
  <si>
    <t>医療法人　徳真会</t>
  </si>
  <si>
    <t>りっきーぱーく保育園あすと長町</t>
  </si>
  <si>
    <t>仙台市太白区長町7丁目19-39　ＣＯＭビル101</t>
  </si>
  <si>
    <t>株式会社　ミツイ</t>
  </si>
  <si>
    <t>61403</t>
  </si>
  <si>
    <t>おひさまの杜保育園</t>
  </si>
  <si>
    <t>61601</t>
  </si>
  <si>
    <t>社会福祉法人　陽光福祉会</t>
  </si>
  <si>
    <t>もりのひろば保育園</t>
  </si>
  <si>
    <t>有限会社　ＡＫＩ</t>
  </si>
  <si>
    <t>有限会社　ひだまり介護</t>
  </si>
  <si>
    <t>ヤクルトあやしつばめ保育園</t>
  </si>
  <si>
    <t>事業所内保育事業保育所型</t>
    <rPh sb="8" eb="10">
      <t>ホイク</t>
    </rPh>
    <rPh sb="10" eb="11">
      <t>ショ</t>
    </rPh>
    <phoneticPr fontId="12"/>
  </si>
  <si>
    <t>エスパルキッズ保育園</t>
  </si>
  <si>
    <t>仙台ターミナルビル　株式会社</t>
  </si>
  <si>
    <t>国立大学法人　東北大学</t>
  </si>
  <si>
    <t>社会福祉法人　幸生会</t>
  </si>
  <si>
    <t>キッズ・マークトゥエイン</t>
  </si>
  <si>
    <t>医療法人　松田会</t>
  </si>
  <si>
    <t>11時間の開所時間を超えて3時間以上の延長保育（閉所時間後の2時間31分～3時間30分まで）を実施しており，延長時間内の1日当たり平均対象児童数が1人以上いること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4" eb="87">
      <t>ジギョウショ</t>
    </rPh>
    <rPh sb="87" eb="88">
      <t>ナイ</t>
    </rPh>
    <rPh sb="88" eb="90">
      <t>ホイク</t>
    </rPh>
    <rPh sb="90" eb="92">
      <t>シセツ</t>
    </rPh>
    <rPh sb="93" eb="95">
      <t>ホイク</t>
    </rPh>
    <rPh sb="95" eb="96">
      <t>ショ</t>
    </rPh>
    <rPh sb="96" eb="97">
      <t>ガタ</t>
    </rPh>
    <phoneticPr fontId="3"/>
  </si>
  <si>
    <t>上記ア～ウに該当しないもので，開所時間を超えて15分以上の延長保育を実施しており，当該延長時間内の平均対象児童数が1人以上いること</t>
    <rPh sb="0" eb="2">
      <t>ジョウキ</t>
    </rPh>
    <rPh sb="6" eb="8">
      <t>ガイトウ</t>
    </rPh>
    <rPh sb="15" eb="17">
      <t>カイショ</t>
    </rPh>
    <rPh sb="17" eb="19">
      <t>ジカン</t>
    </rPh>
    <rPh sb="20" eb="21">
      <t>コ</t>
    </rPh>
    <rPh sb="25" eb="26">
      <t>プン</t>
    </rPh>
    <rPh sb="26" eb="28">
      <t>イジョウ</t>
    </rPh>
    <rPh sb="29" eb="31">
      <t>エンチョウ</t>
    </rPh>
    <rPh sb="31" eb="33">
      <t>ホイク</t>
    </rPh>
    <rPh sb="34" eb="36">
      <t>ジッシ</t>
    </rPh>
    <rPh sb="41" eb="43">
      <t>トウガイ</t>
    </rPh>
    <rPh sb="43" eb="45">
      <t>エンチョウ</t>
    </rPh>
    <rPh sb="45" eb="47">
      <t>ジカン</t>
    </rPh>
    <rPh sb="47" eb="48">
      <t>ナイ</t>
    </rPh>
    <rPh sb="49" eb="51">
      <t>ヘイキン</t>
    </rPh>
    <rPh sb="51" eb="53">
      <t>タイショウ</t>
    </rPh>
    <rPh sb="53" eb="55">
      <t>ジドウ</t>
    </rPh>
    <rPh sb="55" eb="56">
      <t>スウ</t>
    </rPh>
    <rPh sb="58" eb="59">
      <t>ニン</t>
    </rPh>
    <rPh sb="59" eb="60">
      <t>イ</t>
    </rPh>
    <rPh sb="60" eb="61">
      <t>ウエ</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</si>
</sst>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Red]\(#,##0\)"/>
    <numFmt numFmtId="178" formatCode="#,###&quot;円&quot;"/>
    <numFmt numFmtId="179" formatCode="\A\ #,###"/>
    <numFmt numFmtId="180" formatCode="\B\ #,###"/>
    <numFmt numFmtId="181" formatCode="#,##0_ ;[Red]\-#,##0\ "/>
    <numFmt numFmtId="182" formatCode="0_);[Red]\(0\)"/>
    <numFmt numFmtId="183" formatCode="#,##0&quot;円&quot;"/>
  </numFmts>
  <fonts count="73">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22"/>
      <name val="HGｺﾞｼｯｸM"/>
      <family val="3"/>
      <charset val="128"/>
    </font>
    <font>
      <sz val="11"/>
      <color theme="1"/>
      <name val="ＭＳ Ｐゴシック"/>
      <family val="3"/>
      <charset val="128"/>
      <scheme val="minor"/>
    </font>
    <font>
      <b/>
      <sz val="14"/>
      <name val="HGSｺﾞｼｯｸM"/>
      <family val="3"/>
      <charset val="128"/>
    </font>
    <font>
      <sz val="11"/>
      <name val="HGSｺﾞｼｯｸM"/>
      <family val="3"/>
      <charset val="128"/>
    </font>
    <font>
      <sz val="16"/>
      <name val="HGSｺﾞｼｯｸM"/>
      <family val="3"/>
      <charset val="128"/>
    </font>
    <font>
      <b/>
      <sz val="11"/>
      <name val="HGSｺﾞｼｯｸM"/>
      <family val="3"/>
      <charset val="128"/>
    </font>
    <font>
      <sz val="11"/>
      <color theme="1"/>
      <name val="HGSｺﾞｼｯｸM"/>
      <family val="3"/>
      <charset val="128"/>
    </font>
    <font>
      <sz val="11"/>
      <color rgb="FFC00000"/>
      <name val="HGSｺﾞｼｯｸM"/>
      <family val="3"/>
      <charset val="128"/>
    </font>
    <font>
      <b/>
      <sz val="11"/>
      <color theme="1"/>
      <name val="HGSｺﾞｼｯｸM"/>
      <family val="3"/>
      <charset val="128"/>
    </font>
    <font>
      <sz val="12"/>
      <name val="HGSｺﾞｼｯｸM"/>
      <family val="3"/>
      <charset val="128"/>
    </font>
    <font>
      <b/>
      <sz val="16"/>
      <name val="HGSｺﾞｼｯｸM"/>
      <family val="3"/>
      <charset val="128"/>
    </font>
    <font>
      <sz val="14"/>
      <name val="HGSｺﾞｼｯｸM"/>
      <family val="3"/>
      <charset val="128"/>
    </font>
    <font>
      <sz val="12"/>
      <color indexed="30"/>
      <name val="HGSｺﾞｼｯｸM"/>
      <family val="3"/>
      <charset val="128"/>
    </font>
    <font>
      <sz val="12"/>
      <color theme="1"/>
      <name val="HGSｺﾞｼｯｸM"/>
      <family val="3"/>
      <charset val="128"/>
    </font>
    <font>
      <sz val="14"/>
      <color theme="1"/>
      <name val="HGSｺﾞｼｯｸM"/>
      <family val="3"/>
      <charset val="128"/>
    </font>
    <font>
      <sz val="18"/>
      <name val="HGｺﾞｼｯｸM"/>
      <family val="3"/>
      <charset val="128"/>
    </font>
    <font>
      <sz val="12"/>
      <name val="HGｺﾞｼｯｸM"/>
      <family val="3"/>
      <charset val="128"/>
    </font>
    <font>
      <b/>
      <sz val="16"/>
      <name val="HGｺﾞｼｯｸM"/>
      <family val="3"/>
      <charset val="128"/>
    </font>
    <font>
      <sz val="16"/>
      <name val="HGｺﾞｼｯｸM"/>
      <family val="3"/>
      <charset val="128"/>
    </font>
    <font>
      <sz val="18"/>
      <color theme="1"/>
      <name val="HGｺﾞｼｯｸM"/>
      <family val="3"/>
      <charset val="128"/>
    </font>
    <font>
      <sz val="14"/>
      <name val="HGｺﾞｼｯｸM"/>
      <family val="3"/>
      <charset val="128"/>
    </font>
    <font>
      <b/>
      <sz val="12"/>
      <name val="HGｺﾞｼｯｸM"/>
      <family val="3"/>
      <charset val="128"/>
    </font>
    <font>
      <sz val="11"/>
      <name val="HGｺﾞｼｯｸM"/>
      <family val="3"/>
      <charset val="128"/>
    </font>
    <font>
      <b/>
      <sz val="22"/>
      <name val="HGｺﾞｼｯｸM"/>
      <family val="3"/>
      <charset val="128"/>
    </font>
    <font>
      <sz val="26"/>
      <name val="HGｺﾞｼｯｸM"/>
      <family val="3"/>
      <charset val="128"/>
    </font>
    <font>
      <b/>
      <sz val="22"/>
      <color rgb="FFFF0000"/>
      <name val="HGｺﾞｼｯｸM"/>
      <family val="3"/>
      <charset val="128"/>
    </font>
    <font>
      <sz val="20"/>
      <name val="HGｺﾞｼｯｸM"/>
      <family val="3"/>
      <charset val="128"/>
    </font>
    <font>
      <sz val="12"/>
      <color theme="1"/>
      <name val="HGｺﾞｼｯｸM"/>
      <family val="3"/>
      <charset val="128"/>
    </font>
    <font>
      <sz val="20"/>
      <color theme="1"/>
      <name val="HGｺﾞｼｯｸM"/>
      <family val="3"/>
      <charset val="128"/>
    </font>
    <font>
      <sz val="24"/>
      <name val="HGｺﾞｼｯｸM"/>
      <family val="3"/>
      <charset val="128"/>
    </font>
    <font>
      <b/>
      <sz val="26"/>
      <name val="HGｺﾞｼｯｸM"/>
      <family val="3"/>
      <charset val="128"/>
    </font>
    <font>
      <sz val="11"/>
      <color rgb="FF000000"/>
      <name val="HGSｺﾞｼｯｸM"/>
      <family val="3"/>
      <charset val="128"/>
    </font>
    <font>
      <sz val="10"/>
      <color rgb="FF000000"/>
      <name val="HGSｺﾞｼｯｸM"/>
      <family val="3"/>
      <charset val="128"/>
    </font>
    <font>
      <sz val="10.5"/>
      <color rgb="FF000000"/>
      <name val="HGSｺﾞｼｯｸM"/>
      <family val="3"/>
      <charset val="128"/>
    </font>
    <font>
      <b/>
      <sz val="9"/>
      <color indexed="81"/>
      <name val="游ゴシック"/>
      <family val="3"/>
      <charset val="128"/>
    </font>
    <font>
      <b/>
      <sz val="18"/>
      <color indexed="81"/>
      <name val="游ゴシック"/>
      <family val="3"/>
      <charset val="128"/>
    </font>
    <font>
      <b/>
      <sz val="16"/>
      <color indexed="81"/>
      <name val="游ゴシック"/>
      <family val="3"/>
      <charset val="128"/>
    </font>
    <font>
      <b/>
      <sz val="16"/>
      <color rgb="FFFF0000"/>
      <name val="HGSｺﾞｼｯｸM"/>
      <family val="3"/>
      <charset val="128"/>
    </font>
    <font>
      <sz val="9"/>
      <name val="HGｺﾞｼｯｸM"/>
      <family val="3"/>
      <charset val="128"/>
    </font>
    <font>
      <b/>
      <sz val="9"/>
      <name val="HGｺﾞｼｯｸM"/>
      <family val="3"/>
      <charset val="128"/>
    </font>
    <font>
      <b/>
      <sz val="9"/>
      <color rgb="FFFF0000"/>
      <name val="HGｺﾞｼｯｸM"/>
      <family val="3"/>
      <charset val="128"/>
    </font>
    <font>
      <sz val="9"/>
      <color theme="1"/>
      <name val="HGｺﾞｼｯｸM"/>
      <family val="3"/>
      <charset val="128"/>
    </font>
    <font>
      <b/>
      <sz val="11"/>
      <color indexed="81"/>
      <name val="游ゴシック"/>
      <family val="3"/>
      <charset val="128"/>
    </font>
    <font>
      <sz val="10"/>
      <name val="HGｺﾞｼｯｸM"/>
      <family val="3"/>
      <charset val="128"/>
    </font>
    <font>
      <sz val="10"/>
      <color theme="1"/>
      <name val="HGｺﾞｼｯｸM"/>
      <family val="3"/>
      <charset val="128"/>
    </font>
    <font>
      <b/>
      <sz val="12"/>
      <color rgb="FFFF0000"/>
      <name val="HGｺﾞｼｯｸM"/>
      <family val="3"/>
      <charset val="128"/>
    </font>
    <font>
      <b/>
      <sz val="12"/>
      <name val="ＭＳ Ｐゴシック"/>
      <family val="3"/>
      <charset val="128"/>
    </font>
    <font>
      <u/>
      <sz val="12"/>
      <name val="HGSｺﾞｼｯｸM"/>
      <family val="3"/>
      <charset val="128"/>
    </font>
    <font>
      <sz val="6"/>
      <name val="ＭＳ Ｐゴシック"/>
      <family val="2"/>
      <charset val="128"/>
      <scheme val="minor"/>
    </font>
    <font>
      <sz val="12"/>
      <name val="游ゴシック"/>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sz val="11"/>
      <color rgb="FF006100"/>
      <name val="ＭＳ Ｐゴシック"/>
      <family val="2"/>
      <charset val="128"/>
      <scheme val="minor"/>
    </font>
    <font>
      <b/>
      <sz val="11"/>
      <color theme="3"/>
      <name val="ＭＳ Ｐゴシック"/>
      <family val="2"/>
      <charset val="128"/>
      <scheme val="minor"/>
    </font>
    <font>
      <sz val="11"/>
      <name val="游ゴシック"/>
      <family val="3"/>
      <charset val="128"/>
    </font>
    <font>
      <sz val="14"/>
      <name val="游ゴシック"/>
      <family val="3"/>
      <charset val="128"/>
    </font>
    <font>
      <sz val="18"/>
      <name val="游ゴシック"/>
      <family val="3"/>
      <charset val="128"/>
    </font>
    <font>
      <b/>
      <sz val="11"/>
      <name val="游ゴシック"/>
      <family val="3"/>
      <charset val="128"/>
    </font>
    <font>
      <sz val="11"/>
      <color rgb="FF00B0F0"/>
      <name val="ＭＳ 明朝"/>
      <family val="1"/>
      <charset val="128"/>
    </font>
    <font>
      <sz val="16"/>
      <color theme="1"/>
      <name val="HGｺﾞｼｯｸM"/>
      <family val="3"/>
      <charset val="128"/>
    </font>
    <font>
      <b/>
      <sz val="12"/>
      <color indexed="81"/>
      <name val="游ゴシック"/>
      <family val="3"/>
      <charset val="128"/>
    </font>
    <font>
      <sz val="20"/>
      <color rgb="FF000000"/>
      <name val="游ゴシック"/>
      <family val="3"/>
      <charset val="128"/>
    </font>
    <font>
      <u/>
      <sz val="20"/>
      <color rgb="FF000000"/>
      <name val="游ゴシック"/>
      <family val="3"/>
      <charset val="128"/>
    </font>
    <font>
      <sz val="20"/>
      <name val="游ゴシック"/>
      <family val="3"/>
      <charset val="128"/>
    </font>
    <font>
      <u/>
      <sz val="20"/>
      <name val="游ゴシック"/>
      <family val="3"/>
      <charset val="128"/>
    </font>
    <font>
      <b/>
      <sz val="20"/>
      <name val="游ゴシック"/>
      <family val="3"/>
      <charset val="128"/>
    </font>
    <font>
      <b/>
      <sz val="20"/>
      <color rgb="FF000000"/>
      <name val="游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rgb="FFFFFF66"/>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A6A6A6"/>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99"/>
        <bgColor indexed="64"/>
      </patternFill>
    </fill>
  </fills>
  <borders count="146">
    <border>
      <left/>
      <right/>
      <top/>
      <bottom/>
      <diagonal/>
    </border>
    <border>
      <left style="medium">
        <color indexed="64"/>
      </left>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64"/>
      </left>
      <right style="thin">
        <color indexed="64"/>
      </right>
      <top/>
      <bottom/>
      <diagonal/>
    </border>
    <border>
      <left/>
      <right style="medium">
        <color indexed="64"/>
      </right>
      <top/>
      <bottom/>
      <diagonal/>
    </border>
    <border>
      <left style="thin">
        <color indexed="8"/>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medium">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64"/>
      </left>
      <right style="thin">
        <color indexed="8"/>
      </right>
      <top/>
      <bottom style="medium">
        <color indexed="64"/>
      </bottom>
      <diagonal/>
    </border>
    <border>
      <left style="thin">
        <color indexed="8"/>
      </left>
      <right style="thin">
        <color indexed="8"/>
      </right>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64"/>
      </top>
      <bottom/>
      <diagonal/>
    </border>
    <border>
      <left style="thin">
        <color indexed="8"/>
      </left>
      <right style="thin">
        <color indexed="8"/>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thin">
        <color indexed="8"/>
      </left>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medium">
        <color indexed="64"/>
      </top>
      <bottom/>
      <diagonal/>
    </border>
    <border>
      <left style="medium">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thin">
        <color indexed="64"/>
      </top>
      <bottom style="thin">
        <color indexed="64"/>
      </bottom>
      <diagonal/>
    </border>
    <border>
      <left style="thin">
        <color indexed="8"/>
      </left>
      <right style="thin">
        <color indexed="64"/>
      </right>
      <top/>
      <bottom/>
      <diagonal/>
    </border>
    <border>
      <left/>
      <right style="thin">
        <color indexed="8"/>
      </right>
      <top style="medium">
        <color indexed="64"/>
      </top>
      <bottom/>
      <diagonal/>
    </border>
    <border>
      <left style="medium">
        <color indexed="64"/>
      </left>
      <right style="thin">
        <color indexed="8"/>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8"/>
      </bottom>
      <diagonal/>
    </border>
    <border>
      <left style="medium">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8"/>
      </right>
      <top/>
      <bottom style="medium">
        <color indexed="64"/>
      </bottom>
      <diagonal/>
    </border>
    <border>
      <left style="thin">
        <color indexed="64"/>
      </left>
      <right/>
      <top style="thin">
        <color indexed="64"/>
      </top>
      <bottom/>
      <diagonal/>
    </border>
    <border>
      <left style="medium">
        <color indexed="64"/>
      </left>
      <right style="thin">
        <color indexed="64"/>
      </right>
      <top style="thin">
        <color indexed="8"/>
      </top>
      <bottom/>
      <diagonal/>
    </border>
    <border>
      <left style="thin">
        <color indexed="8"/>
      </left>
      <right/>
      <top style="medium">
        <color indexed="64"/>
      </top>
      <bottom/>
      <diagonal/>
    </border>
    <border>
      <left/>
      <right style="medium">
        <color indexed="64"/>
      </right>
      <top/>
      <bottom style="thin">
        <color indexed="8"/>
      </bottom>
      <diagonal/>
    </border>
    <border>
      <left style="thin">
        <color indexed="64"/>
      </left>
      <right/>
      <top/>
      <bottom style="thin">
        <color indexed="64"/>
      </bottom>
      <diagonal/>
    </border>
    <border>
      <left style="thin">
        <color indexed="64"/>
      </left>
      <right/>
      <top/>
      <bottom/>
      <diagonal/>
    </border>
    <border>
      <left style="thin">
        <color indexed="8"/>
      </left>
      <right/>
      <top style="thin">
        <color indexed="8"/>
      </top>
      <bottom/>
      <diagonal/>
    </border>
    <border>
      <left/>
      <right style="medium">
        <color indexed="64"/>
      </right>
      <top style="thin">
        <color indexed="8"/>
      </top>
      <bottom/>
      <diagonal/>
    </border>
    <border>
      <left/>
      <right/>
      <top/>
      <bottom style="medium">
        <color indexed="64"/>
      </bottom>
      <diagonal/>
    </border>
    <border>
      <left style="thin">
        <color indexed="8"/>
      </left>
      <right/>
      <top/>
      <bottom/>
      <diagonal/>
    </border>
    <border>
      <left/>
      <right/>
      <top/>
      <bottom style="thin">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top style="thin">
        <color indexed="64"/>
      </top>
      <bottom/>
      <diagonal/>
    </border>
    <border>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8"/>
      </left>
      <right style="medium">
        <color indexed="64"/>
      </right>
      <top/>
      <bottom style="medium">
        <color indexed="64"/>
      </bottom>
      <diagonal/>
    </border>
    <border>
      <left style="thin">
        <color indexed="64"/>
      </left>
      <right style="medium">
        <color indexed="64"/>
      </right>
      <top/>
      <bottom style="medium">
        <color indexed="64"/>
      </bottom>
      <diagonal/>
    </border>
    <border>
      <left/>
      <right style="hair">
        <color auto="1"/>
      </right>
      <top/>
      <bottom/>
      <diagonal/>
    </border>
    <border>
      <left style="hair">
        <color auto="1"/>
      </left>
      <right/>
      <top style="thin">
        <color indexed="64"/>
      </top>
      <bottom style="thin">
        <color indexed="64"/>
      </bottom>
      <diagonal/>
    </border>
    <border>
      <left/>
      <right style="hair">
        <color auto="1"/>
      </right>
      <top style="thin">
        <color indexed="64"/>
      </top>
      <bottom style="thin">
        <color indexed="64"/>
      </bottom>
      <diagonal/>
    </border>
    <border>
      <left/>
      <right/>
      <top/>
      <bottom style="double">
        <color indexed="64"/>
      </bottom>
      <diagonal/>
    </border>
    <border>
      <left style="thin">
        <color indexed="64"/>
      </left>
      <right/>
      <top/>
      <bottom style="hair">
        <color auto="1"/>
      </bottom>
      <diagonal/>
    </border>
    <border>
      <left/>
      <right style="thin">
        <color indexed="64"/>
      </right>
      <top/>
      <bottom style="hair">
        <color auto="1"/>
      </bottom>
      <diagonal/>
    </border>
    <border>
      <left style="thin">
        <color indexed="64"/>
      </left>
      <right/>
      <top style="hair">
        <color auto="1"/>
      </top>
      <bottom style="hair">
        <color auto="1"/>
      </bottom>
      <diagonal/>
    </border>
    <border>
      <left style="thin">
        <color indexed="64"/>
      </left>
      <right/>
      <top style="hair">
        <color auto="1"/>
      </top>
      <bottom style="thin">
        <color indexed="64"/>
      </bottom>
      <diagonal/>
    </border>
    <border diagonalUp="1">
      <left style="hair">
        <color indexed="64"/>
      </left>
      <right/>
      <top style="hair">
        <color indexed="64"/>
      </top>
      <bottom style="hair">
        <color indexed="64"/>
      </bottom>
      <diagonal style="thin">
        <color indexed="64"/>
      </diagonal>
    </border>
    <border>
      <left/>
      <right style="hair">
        <color auto="1"/>
      </right>
      <top style="hair">
        <color auto="1"/>
      </top>
      <bottom style="thin">
        <color indexed="64"/>
      </bottom>
      <diagonal/>
    </border>
    <border diagonalUp="1">
      <left style="hair">
        <color indexed="64"/>
      </left>
      <right/>
      <top style="hair">
        <color auto="1"/>
      </top>
      <bottom style="thin">
        <color indexed="64"/>
      </bottom>
      <diagonal style="thin">
        <color indexed="64"/>
      </diagonal>
    </border>
    <border diagonalUp="1">
      <left style="hair">
        <color indexed="64"/>
      </left>
      <right style="thin">
        <color indexed="64"/>
      </right>
      <top style="hair">
        <color indexed="64"/>
      </top>
      <bottom style="hair">
        <color indexed="64"/>
      </bottom>
      <diagonal style="thin">
        <color indexed="64"/>
      </diagonal>
    </border>
    <border>
      <left/>
      <right style="hair">
        <color auto="1"/>
      </right>
      <top style="hair">
        <color auto="1"/>
      </top>
      <bottom/>
      <diagonal/>
    </border>
    <border>
      <left/>
      <right style="thin">
        <color indexed="64"/>
      </right>
      <top style="hair">
        <color auto="1"/>
      </top>
      <bottom style="hair">
        <color auto="1"/>
      </bottom>
      <diagonal/>
    </border>
    <border>
      <left/>
      <right style="hair">
        <color indexed="64"/>
      </right>
      <top/>
      <bottom style="thin">
        <color indexed="64"/>
      </bottom>
      <diagonal/>
    </border>
    <border>
      <left style="hair">
        <color indexed="64"/>
      </left>
      <right/>
      <top/>
      <bottom style="thin">
        <color indexed="64"/>
      </bottom>
      <diagonal/>
    </border>
    <border diagonalUp="1">
      <left style="hair">
        <color indexed="64"/>
      </left>
      <right/>
      <top/>
      <bottom style="hair">
        <color indexed="64"/>
      </bottom>
      <diagonal style="thin">
        <color indexed="64"/>
      </diagonal>
    </border>
    <border>
      <left style="hair">
        <color indexed="64"/>
      </left>
      <right style="thin">
        <color indexed="64"/>
      </right>
      <top style="hair">
        <color auto="1"/>
      </top>
      <bottom style="thin">
        <color indexed="64"/>
      </bottom>
      <diagonal/>
    </border>
    <border>
      <left style="hair">
        <color indexed="64"/>
      </left>
      <right style="thin">
        <color indexed="64"/>
      </right>
      <top/>
      <bottom style="hair">
        <color indexed="64"/>
      </bottom>
      <diagonal/>
    </border>
    <border>
      <left/>
      <right style="thin">
        <color indexed="64"/>
      </right>
      <top style="hair">
        <color auto="1"/>
      </top>
      <bottom style="thin">
        <color indexed="64"/>
      </bottom>
      <diagonal/>
    </border>
    <border>
      <left style="hair">
        <color auto="1"/>
      </left>
      <right/>
      <top style="hair">
        <color auto="1"/>
      </top>
      <bottom style="thin">
        <color indexed="64"/>
      </bottom>
      <diagonal/>
    </border>
  </borders>
  <cellStyleXfs count="11">
    <xf numFmtId="0" fontId="0" fillId="0" borderId="0">
      <alignment vertical="center"/>
    </xf>
    <xf numFmtId="38" fontId="2" fillId="0" borderId="0" applyFont="0" applyFill="0" applyBorder="0" applyAlignment="0" applyProtection="0">
      <alignment vertical="center"/>
    </xf>
    <xf numFmtId="0" fontId="6" fillId="0" borderId="0">
      <alignment vertical="center"/>
    </xf>
    <xf numFmtId="0" fontId="2" fillId="0" borderId="0"/>
    <xf numFmtId="0" fontId="1" fillId="0" borderId="0">
      <alignment vertical="center"/>
    </xf>
    <xf numFmtId="0" fontId="2" fillId="0" borderId="0">
      <alignment vertical="center"/>
    </xf>
    <xf numFmtId="0" fontId="2" fillId="0" borderId="0"/>
    <xf numFmtId="0" fontId="2" fillId="0" borderId="0">
      <alignment vertical="center"/>
    </xf>
    <xf numFmtId="0" fontId="1" fillId="0" borderId="0">
      <alignment vertical="center"/>
    </xf>
    <xf numFmtId="0" fontId="2" fillId="0" borderId="0">
      <alignment vertical="center"/>
    </xf>
    <xf numFmtId="0" fontId="1" fillId="0" borderId="0">
      <alignment vertical="center"/>
    </xf>
  </cellStyleXfs>
  <cellXfs count="739">
    <xf numFmtId="0" fontId="0" fillId="0" borderId="0" xfId="0">
      <alignment vertical="center"/>
    </xf>
    <xf numFmtId="0" fontId="7" fillId="0" borderId="0" xfId="0" applyFont="1" applyAlignment="1">
      <alignment horizontal="left" vertical="center"/>
    </xf>
    <xf numFmtId="0" fontId="8" fillId="0" borderId="0" xfId="0" applyFont="1">
      <alignment vertical="center"/>
    </xf>
    <xf numFmtId="0" fontId="8" fillId="0" borderId="0" xfId="0" applyFont="1" applyAlignment="1">
      <alignment horizontal="left" vertical="center"/>
    </xf>
    <xf numFmtId="49" fontId="8" fillId="0" borderId="0" xfId="0" applyNumberFormat="1" applyFont="1" applyAlignment="1">
      <alignment horizontal="right" vertical="center"/>
    </xf>
    <xf numFmtId="49" fontId="9" fillId="0" borderId="0" xfId="0" applyNumberFormat="1" applyFont="1" applyFill="1" applyBorder="1" applyAlignment="1">
      <alignment horizontal="center" vertical="center" shrinkToFit="1"/>
    </xf>
    <xf numFmtId="49" fontId="8" fillId="0" borderId="0" xfId="0" applyNumberFormat="1" applyFont="1">
      <alignment vertical="center"/>
    </xf>
    <xf numFmtId="49" fontId="8" fillId="0" borderId="0" xfId="0" applyNumberFormat="1" applyFont="1" applyAlignment="1">
      <alignment horizontal="right" vertical="top"/>
    </xf>
    <xf numFmtId="0" fontId="8" fillId="0" borderId="0" xfId="0" applyFont="1" applyAlignment="1">
      <alignment horizontal="right" vertical="center"/>
    </xf>
    <xf numFmtId="0" fontId="11" fillId="0" borderId="0" xfId="0" applyFont="1" applyAlignment="1">
      <alignment horizontal="right" vertical="center"/>
    </xf>
    <xf numFmtId="0" fontId="11" fillId="0" borderId="0" xfId="0" applyFont="1">
      <alignment vertical="center"/>
    </xf>
    <xf numFmtId="49" fontId="12" fillId="0" borderId="0" xfId="0" applyNumberFormat="1" applyFont="1">
      <alignment vertical="center"/>
    </xf>
    <xf numFmtId="0" fontId="11" fillId="0" borderId="0" xfId="0" applyFont="1" applyAlignment="1">
      <alignment horizontal="right" vertical="top"/>
    </xf>
    <xf numFmtId="0" fontId="12" fillId="0" borderId="0" xfId="0" applyFont="1">
      <alignment vertical="center"/>
    </xf>
    <xf numFmtId="49" fontId="11" fillId="0" borderId="0" xfId="0" applyNumberFormat="1" applyFont="1" applyAlignment="1">
      <alignment horizontal="right" vertical="center"/>
    </xf>
    <xf numFmtId="0" fontId="11" fillId="0" borderId="0" xfId="0" applyFont="1" applyAlignment="1">
      <alignment horizontal="left" vertical="center"/>
    </xf>
    <xf numFmtId="49" fontId="11" fillId="0" borderId="0" xfId="0" applyNumberFormat="1" applyFont="1">
      <alignment vertical="center"/>
    </xf>
    <xf numFmtId="0" fontId="13" fillId="0" borderId="0" xfId="0" applyFont="1">
      <alignment vertical="center"/>
    </xf>
    <xf numFmtId="0" fontId="14" fillId="0" borderId="0" xfId="3" applyFont="1" applyAlignment="1">
      <alignment horizontal="left" vertical="center"/>
    </xf>
    <xf numFmtId="0" fontId="14" fillId="0" borderId="0" xfId="3" applyFont="1" applyAlignment="1">
      <alignment horizontal="center" vertical="center"/>
    </xf>
    <xf numFmtId="0" fontId="15" fillId="2" borderId="0" xfId="3" applyFont="1" applyFill="1" applyBorder="1" applyAlignment="1">
      <alignment horizontal="center" vertical="center"/>
    </xf>
    <xf numFmtId="0" fontId="14" fillId="0" borderId="0" xfId="0" applyFont="1" applyAlignment="1">
      <alignment horizontal="justify" vertical="center"/>
    </xf>
    <xf numFmtId="0" fontId="14" fillId="0" borderId="0" xfId="3" applyFont="1"/>
    <xf numFmtId="0" fontId="16" fillId="0" borderId="0" xfId="3" applyFont="1" applyAlignment="1">
      <alignment horizontal="center" vertical="center"/>
    </xf>
    <xf numFmtId="0" fontId="16" fillId="0" borderId="0" xfId="3" applyFont="1" applyAlignment="1">
      <alignment horizontal="right" vertical="center"/>
    </xf>
    <xf numFmtId="0" fontId="16" fillId="0" borderId="0" xfId="3" applyNumberFormat="1" applyFont="1" applyAlignment="1">
      <alignment horizontal="center" vertical="center"/>
    </xf>
    <xf numFmtId="0" fontId="16" fillId="0" borderId="0" xfId="3" applyFont="1"/>
    <xf numFmtId="0" fontId="16" fillId="0" borderId="0" xfId="0" applyFont="1" applyAlignment="1">
      <alignment horizontal="right" vertical="center"/>
    </xf>
    <xf numFmtId="0" fontId="14" fillId="0" borderId="0" xfId="0" applyFont="1" applyAlignment="1">
      <alignment horizontal="right" vertical="center"/>
    </xf>
    <xf numFmtId="0" fontId="14" fillId="0" borderId="30" xfId="0" applyFont="1" applyBorder="1" applyAlignment="1">
      <alignment horizontal="center" vertical="center"/>
    </xf>
    <xf numFmtId="177" fontId="14" fillId="0" borderId="0" xfId="3" applyNumberFormat="1" applyFont="1" applyAlignment="1">
      <alignment horizontal="right"/>
    </xf>
    <xf numFmtId="0" fontId="14" fillId="0" borderId="6" xfId="3" applyFont="1" applyBorder="1" applyAlignment="1">
      <alignment vertical="center" wrapText="1"/>
    </xf>
    <xf numFmtId="0" fontId="14" fillId="0" borderId="7" xfId="3" applyFont="1" applyBorder="1" applyAlignment="1">
      <alignment vertical="center" wrapText="1"/>
    </xf>
    <xf numFmtId="0" fontId="14" fillId="0" borderId="7" xfId="3" applyFont="1" applyBorder="1" applyAlignment="1">
      <alignment horizontal="center" vertical="center"/>
    </xf>
    <xf numFmtId="0" fontId="14" fillId="0" borderId="2" xfId="3" applyFont="1" applyBorder="1" applyAlignment="1">
      <alignment vertical="center"/>
    </xf>
    <xf numFmtId="0" fontId="14" fillId="0" borderId="3" xfId="3" applyFont="1" applyBorder="1" applyAlignment="1">
      <alignment vertical="center"/>
    </xf>
    <xf numFmtId="0" fontId="18" fillId="0" borderId="33" xfId="3" applyFont="1" applyBorder="1" applyAlignment="1">
      <alignment vertical="center"/>
    </xf>
    <xf numFmtId="0" fontId="18" fillId="0" borderId="34" xfId="3" applyFont="1" applyBorder="1" applyAlignment="1">
      <alignment vertical="center"/>
    </xf>
    <xf numFmtId="0" fontId="14" fillId="0" borderId="0" xfId="0" applyFont="1" applyAlignment="1">
      <alignment horizontal="center" vertical="center"/>
    </xf>
    <xf numFmtId="177" fontId="14" fillId="0" borderId="0" xfId="0" applyNumberFormat="1" applyFont="1" applyAlignment="1">
      <alignment horizontal="center" vertical="center"/>
    </xf>
    <xf numFmtId="0" fontId="14" fillId="0" borderId="0" xfId="3" applyFont="1" applyFill="1"/>
    <xf numFmtId="0" fontId="14" fillId="0" borderId="0" xfId="3" applyFont="1" applyFill="1" applyAlignment="1">
      <alignment horizontal="center" vertical="center"/>
    </xf>
    <xf numFmtId="0" fontId="18" fillId="0" borderId="2" xfId="3" applyFont="1" applyBorder="1" applyAlignment="1">
      <alignment vertical="center"/>
    </xf>
    <xf numFmtId="0" fontId="18" fillId="0" borderId="3" xfId="3" applyFont="1" applyBorder="1" applyAlignment="1">
      <alignment vertical="center"/>
    </xf>
    <xf numFmtId="180" fontId="14" fillId="0" borderId="0" xfId="0" applyNumberFormat="1" applyFont="1" applyAlignment="1">
      <alignment horizontal="justify" vertical="center"/>
    </xf>
    <xf numFmtId="179" fontId="14" fillId="0" borderId="0" xfId="3" applyNumberFormat="1" applyFont="1"/>
    <xf numFmtId="180" fontId="14" fillId="0" borderId="0" xfId="3" applyNumberFormat="1" applyFont="1"/>
    <xf numFmtId="0" fontId="8" fillId="0" borderId="0" xfId="3" applyFont="1"/>
    <xf numFmtId="0" fontId="8" fillId="0" borderId="0" xfId="3" applyFont="1" applyFill="1"/>
    <xf numFmtId="0" fontId="8" fillId="0" borderId="0" xfId="3" applyFont="1" applyBorder="1"/>
    <xf numFmtId="181" fontId="16" fillId="0" borderId="16" xfId="3" applyNumberFormat="1" applyFont="1" applyFill="1" applyBorder="1" applyAlignment="1">
      <alignment vertical="center"/>
    </xf>
    <xf numFmtId="181" fontId="16" fillId="0" borderId="14" xfId="3" applyNumberFormat="1" applyFont="1" applyFill="1" applyBorder="1" applyAlignment="1">
      <alignment vertical="center"/>
    </xf>
    <xf numFmtId="181" fontId="19" fillId="4" borderId="30" xfId="3" applyNumberFormat="1" applyFont="1" applyFill="1" applyBorder="1" applyAlignment="1" applyProtection="1">
      <alignment vertical="center"/>
      <protection locked="0"/>
    </xf>
    <xf numFmtId="181" fontId="19" fillId="4" borderId="15" xfId="3" applyNumberFormat="1" applyFont="1" applyFill="1" applyBorder="1" applyAlignment="1" applyProtection="1">
      <alignment vertical="center"/>
      <protection locked="0"/>
    </xf>
    <xf numFmtId="181" fontId="19" fillId="4" borderId="9" xfId="3" applyNumberFormat="1" applyFont="1" applyFill="1" applyBorder="1" applyAlignment="1" applyProtection="1">
      <alignment vertical="center"/>
      <protection locked="0"/>
    </xf>
    <xf numFmtId="181" fontId="19" fillId="4" borderId="12" xfId="3" applyNumberFormat="1" applyFont="1" applyFill="1" applyBorder="1" applyAlignment="1" applyProtection="1">
      <alignment vertical="center"/>
      <protection locked="0"/>
    </xf>
    <xf numFmtId="181" fontId="16" fillId="0" borderId="11" xfId="3" applyNumberFormat="1" applyFont="1" applyFill="1" applyBorder="1" applyAlignment="1">
      <alignment vertical="center"/>
    </xf>
    <xf numFmtId="181" fontId="16" fillId="0" borderId="13" xfId="3" applyNumberFormat="1" applyFont="1" applyFill="1" applyBorder="1" applyAlignment="1">
      <alignment vertical="center"/>
    </xf>
    <xf numFmtId="181" fontId="16" fillId="0" borderId="14" xfId="3" applyNumberFormat="1" applyFont="1" applyFill="1" applyBorder="1" applyAlignment="1">
      <alignment horizontal="right" vertical="center"/>
    </xf>
    <xf numFmtId="181" fontId="16" fillId="0" borderId="15" xfId="3" applyNumberFormat="1" applyFont="1" applyFill="1" applyBorder="1" applyAlignment="1">
      <alignment horizontal="right" vertical="center"/>
    </xf>
    <xf numFmtId="181" fontId="16" fillId="0" borderId="12" xfId="3" applyNumberFormat="1" applyFont="1" applyFill="1" applyBorder="1" applyAlignment="1">
      <alignment horizontal="right" vertical="center"/>
    </xf>
    <xf numFmtId="181" fontId="16" fillId="0" borderId="13" xfId="3" applyNumberFormat="1" applyFont="1" applyFill="1" applyBorder="1" applyAlignment="1">
      <alignment horizontal="right" vertical="center"/>
    </xf>
    <xf numFmtId="0" fontId="21" fillId="0" borderId="0" xfId="0" applyFont="1">
      <alignment vertical="center"/>
    </xf>
    <xf numFmtId="0" fontId="21" fillId="0" borderId="0" xfId="0" applyFont="1" applyAlignment="1">
      <alignment horizontal="center" vertical="center"/>
    </xf>
    <xf numFmtId="0" fontId="23" fillId="0" borderId="0" xfId="0" applyFont="1">
      <alignment vertical="center"/>
    </xf>
    <xf numFmtId="0" fontId="23" fillId="0" borderId="0" xfId="0" applyFont="1" applyAlignment="1">
      <alignment horizontal="center" vertical="center"/>
    </xf>
    <xf numFmtId="0" fontId="21" fillId="0" borderId="0" xfId="0" applyFont="1" applyAlignment="1">
      <alignment horizontal="justify" vertical="center"/>
    </xf>
    <xf numFmtId="0" fontId="21" fillId="0" borderId="0" xfId="0" applyFont="1" applyAlignment="1">
      <alignment vertical="center"/>
    </xf>
    <xf numFmtId="0" fontId="25" fillId="3" borderId="17" xfId="0" applyFont="1" applyFill="1" applyBorder="1" applyAlignment="1">
      <alignment horizontal="right" vertical="center" wrapText="1"/>
    </xf>
    <xf numFmtId="0" fontId="25" fillId="3" borderId="18" xfId="0" applyFont="1" applyFill="1" applyBorder="1" applyAlignment="1">
      <alignment horizontal="right" vertical="center" wrapText="1"/>
    </xf>
    <xf numFmtId="0" fontId="25" fillId="3" borderId="19" xfId="0" applyFont="1" applyFill="1" applyBorder="1" applyAlignment="1">
      <alignment horizontal="right" vertical="center" wrapText="1"/>
    </xf>
    <xf numFmtId="0" fontId="25" fillId="3" borderId="25" xfId="0" applyFont="1" applyFill="1" applyBorder="1" applyAlignment="1">
      <alignment horizontal="right" vertical="center" wrapText="1"/>
    </xf>
    <xf numFmtId="0" fontId="21" fillId="0" borderId="4" xfId="0" applyFont="1" applyBorder="1" applyAlignment="1">
      <alignment horizontal="right" vertical="top" wrapText="1"/>
    </xf>
    <xf numFmtId="0" fontId="21" fillId="0" borderId="5" xfId="0" applyFont="1" applyBorder="1" applyAlignment="1">
      <alignment horizontal="right" vertical="top" wrapText="1"/>
    </xf>
    <xf numFmtId="0" fontId="21" fillId="0" borderId="26" xfId="0" applyFont="1" applyBorder="1" applyAlignment="1">
      <alignment horizontal="right" vertical="top" wrapText="1"/>
    </xf>
    <xf numFmtId="0" fontId="21" fillId="0" borderId="0" xfId="0" applyFont="1" applyAlignment="1">
      <alignment horizontal="right" vertical="top"/>
    </xf>
    <xf numFmtId="176" fontId="23" fillId="2" borderId="21" xfId="0" applyNumberFormat="1" applyFont="1" applyFill="1" applyBorder="1" applyAlignment="1">
      <alignment horizontal="right" vertical="center" wrapText="1"/>
    </xf>
    <xf numFmtId="176" fontId="23" fillId="0" borderId="24" xfId="0" applyNumberFormat="1" applyFont="1" applyFill="1" applyBorder="1" applyAlignment="1">
      <alignment horizontal="right" vertical="center" wrapText="1"/>
    </xf>
    <xf numFmtId="176" fontId="23" fillId="2" borderId="22" xfId="0" applyNumberFormat="1" applyFont="1" applyFill="1" applyBorder="1" applyAlignment="1">
      <alignment horizontal="right" vertical="center" wrapText="1"/>
    </xf>
    <xf numFmtId="176" fontId="23" fillId="2" borderId="23" xfId="0" applyNumberFormat="1" applyFont="1" applyFill="1" applyBorder="1" applyAlignment="1">
      <alignment horizontal="right" vertical="center" wrapText="1"/>
    </xf>
    <xf numFmtId="176" fontId="23" fillId="2" borderId="28" xfId="0" applyNumberFormat="1" applyFont="1" applyFill="1" applyBorder="1" applyAlignment="1">
      <alignment horizontal="right" vertical="center" wrapText="1"/>
    </xf>
    <xf numFmtId="176" fontId="26" fillId="0" borderId="0" xfId="0" applyNumberFormat="1" applyFont="1" applyAlignment="1">
      <alignment horizontal="right" vertical="center"/>
    </xf>
    <xf numFmtId="0" fontId="21" fillId="2" borderId="4" xfId="0" applyFont="1" applyFill="1" applyBorder="1" applyAlignment="1">
      <alignment horizontal="right" vertical="top" wrapText="1"/>
    </xf>
    <xf numFmtId="0" fontId="21" fillId="0" borderId="5" xfId="0" applyFont="1" applyFill="1" applyBorder="1" applyAlignment="1">
      <alignment horizontal="right" vertical="top" wrapText="1"/>
    </xf>
    <xf numFmtId="0" fontId="21" fillId="2" borderId="5" xfId="0" applyFont="1" applyFill="1" applyBorder="1" applyAlignment="1">
      <alignment horizontal="right" vertical="top" wrapText="1"/>
    </xf>
    <xf numFmtId="0" fontId="21" fillId="2" borderId="27" xfId="0" applyFont="1" applyFill="1" applyBorder="1" applyAlignment="1">
      <alignment horizontal="right" vertical="top" wrapText="1"/>
    </xf>
    <xf numFmtId="0" fontId="21" fillId="2" borderId="8" xfId="0" applyFont="1" applyFill="1" applyBorder="1" applyAlignment="1">
      <alignment horizontal="right" vertical="top" wrapText="1"/>
    </xf>
    <xf numFmtId="0" fontId="21" fillId="0" borderId="6" xfId="0" applyFont="1" applyBorder="1" applyAlignment="1">
      <alignment horizontal="right" vertical="top" wrapText="1"/>
    </xf>
    <xf numFmtId="176" fontId="22" fillId="2" borderId="21" xfId="0" applyNumberFormat="1" applyFont="1" applyFill="1" applyBorder="1" applyAlignment="1">
      <alignment horizontal="right" vertical="center" wrapText="1"/>
    </xf>
    <xf numFmtId="176" fontId="22" fillId="2" borderId="24" xfId="0" applyNumberFormat="1" applyFont="1" applyFill="1" applyBorder="1" applyAlignment="1">
      <alignment horizontal="right" vertical="center" wrapText="1"/>
    </xf>
    <xf numFmtId="176" fontId="22" fillId="2" borderId="19" xfId="0" applyNumberFormat="1" applyFont="1" applyFill="1" applyBorder="1" applyAlignment="1">
      <alignment horizontal="right" vertical="center" wrapText="1"/>
    </xf>
    <xf numFmtId="176" fontId="21" fillId="0" borderId="0" xfId="0" applyNumberFormat="1" applyFont="1" applyBorder="1" applyAlignment="1">
      <alignment horizontal="right" vertical="top" wrapText="1"/>
    </xf>
    <xf numFmtId="176" fontId="21" fillId="0" borderId="0" xfId="0" applyNumberFormat="1" applyFont="1" applyAlignment="1">
      <alignment horizontal="right" vertical="center"/>
    </xf>
    <xf numFmtId="0" fontId="23" fillId="0" borderId="0" xfId="0" applyFont="1" applyAlignment="1">
      <alignment vertical="center"/>
    </xf>
    <xf numFmtId="0" fontId="27" fillId="0" borderId="0" xfId="0" applyFont="1">
      <alignment vertical="center"/>
    </xf>
    <xf numFmtId="179" fontId="27" fillId="0" borderId="0" xfId="0" applyNumberFormat="1" applyFont="1">
      <alignment vertical="center"/>
    </xf>
    <xf numFmtId="0" fontId="27" fillId="0" borderId="0" xfId="0" applyFont="1" applyBorder="1">
      <alignment vertical="center"/>
    </xf>
    <xf numFmtId="0" fontId="25" fillId="3" borderId="31" xfId="0" applyFont="1" applyFill="1" applyBorder="1" applyAlignment="1">
      <alignment horizontal="center" vertical="center" wrapText="1"/>
    </xf>
    <xf numFmtId="0" fontId="25" fillId="3" borderId="32" xfId="0" applyFont="1" applyFill="1" applyBorder="1" applyAlignment="1">
      <alignment horizontal="center" vertical="center" wrapText="1"/>
    </xf>
    <xf numFmtId="0" fontId="29" fillId="0" borderId="0" xfId="0" applyFont="1" applyAlignment="1" applyProtection="1">
      <alignment horizontal="right" vertical="center"/>
    </xf>
    <xf numFmtId="0" fontId="29" fillId="0" borderId="0" xfId="0" applyFont="1" applyAlignment="1" applyProtection="1">
      <alignment horizontal="center" vertical="center" shrinkToFit="1"/>
    </xf>
    <xf numFmtId="0" fontId="29" fillId="0" borderId="0" xfId="0" applyFont="1" applyAlignment="1" applyProtection="1">
      <alignment horizontal="left" vertical="center"/>
    </xf>
    <xf numFmtId="0" fontId="29" fillId="0" borderId="0" xfId="0" applyFont="1" applyAlignment="1" applyProtection="1">
      <alignment horizontal="center" vertical="center"/>
    </xf>
    <xf numFmtId="0" fontId="29" fillId="0" borderId="0" xfId="0" applyFont="1" applyProtection="1">
      <alignment vertical="center"/>
    </xf>
    <xf numFmtId="0" fontId="29" fillId="0" borderId="0" xfId="0" applyFont="1" applyBorder="1" applyAlignment="1" applyProtection="1">
      <alignment horizontal="center" vertical="center" wrapText="1"/>
    </xf>
    <xf numFmtId="0" fontId="29" fillId="0" borderId="0" xfId="0" applyFont="1" applyAlignment="1" applyProtection="1">
      <alignment vertical="center"/>
    </xf>
    <xf numFmtId="0" fontId="30" fillId="0" borderId="0" xfId="0" applyFont="1" applyFill="1" applyProtection="1">
      <alignment vertical="center"/>
    </xf>
    <xf numFmtId="0" fontId="23" fillId="0" borderId="0" xfId="0" applyFont="1" applyProtection="1">
      <alignment vertical="center"/>
    </xf>
    <xf numFmtId="0" fontId="31" fillId="0" borderId="0" xfId="0" applyFont="1" applyProtection="1">
      <alignment vertical="center"/>
    </xf>
    <xf numFmtId="0" fontId="23" fillId="0" borderId="0" xfId="0" applyFont="1" applyAlignment="1" applyProtection="1">
      <alignment horizontal="center" vertical="center"/>
    </xf>
    <xf numFmtId="0" fontId="23" fillId="0" borderId="0" xfId="0" applyFont="1" applyBorder="1" applyAlignment="1" applyProtection="1">
      <alignment horizontal="center" vertical="center" wrapText="1"/>
    </xf>
    <xf numFmtId="0" fontId="20" fillId="0" borderId="30" xfId="0" applyFont="1" applyBorder="1" applyAlignment="1" applyProtection="1">
      <alignment horizontal="center" vertical="center" shrinkToFit="1"/>
    </xf>
    <xf numFmtId="0" fontId="5" fillId="0" borderId="0" xfId="0" applyFont="1" applyProtection="1">
      <alignment vertical="center"/>
    </xf>
    <xf numFmtId="0" fontId="27" fillId="0" borderId="0" xfId="0" applyFont="1" applyFill="1" applyProtection="1">
      <alignment vertical="center"/>
    </xf>
    <xf numFmtId="0" fontId="20" fillId="0" borderId="0" xfId="0" applyFont="1" applyProtection="1">
      <alignment vertical="center"/>
    </xf>
    <xf numFmtId="0" fontId="20" fillId="0" borderId="0" xfId="0" applyFont="1" applyBorder="1" applyAlignment="1" applyProtection="1">
      <alignment horizontal="center" vertical="center"/>
    </xf>
    <xf numFmtId="0" fontId="21" fillId="0" borderId="0" xfId="0" applyFont="1" applyFill="1" applyBorder="1" applyAlignment="1" applyProtection="1">
      <alignment vertical="center" wrapText="1"/>
    </xf>
    <xf numFmtId="0" fontId="21" fillId="0" borderId="0" xfId="0" applyFont="1" applyFill="1" applyProtection="1">
      <alignment vertical="center"/>
    </xf>
    <xf numFmtId="0" fontId="21" fillId="0" borderId="0" xfId="0" applyFont="1" applyFill="1" applyBorder="1" applyProtection="1">
      <alignment vertical="center"/>
    </xf>
    <xf numFmtId="0" fontId="21" fillId="0" borderId="0" xfId="0" applyFont="1" applyFill="1" applyBorder="1" applyAlignment="1" applyProtection="1">
      <alignment wrapText="1"/>
    </xf>
    <xf numFmtId="0" fontId="38" fillId="0" borderId="74" xfId="0" applyFont="1" applyBorder="1" applyAlignment="1">
      <alignment horizontal="center" vertical="center" wrapText="1"/>
    </xf>
    <xf numFmtId="0" fontId="38" fillId="8" borderId="74" xfId="0" applyFont="1" applyFill="1" applyBorder="1" applyAlignment="1">
      <alignment horizontal="center" vertical="center" wrapText="1"/>
    </xf>
    <xf numFmtId="0" fontId="8" fillId="0" borderId="0" xfId="0" applyFont="1" applyAlignment="1">
      <alignment horizontal="justify" vertical="center"/>
    </xf>
    <xf numFmtId="0" fontId="8" fillId="0" borderId="20" xfId="0" applyFont="1" applyBorder="1" applyAlignment="1">
      <alignment horizontal="center" vertical="center" wrapText="1"/>
    </xf>
    <xf numFmtId="0" fontId="7" fillId="0" borderId="0" xfId="0" applyFont="1">
      <alignment vertical="center"/>
    </xf>
    <xf numFmtId="0" fontId="14" fillId="2" borderId="0" xfId="0" applyFont="1" applyFill="1" applyBorder="1" applyAlignment="1">
      <alignment horizontal="center" vertical="center"/>
    </xf>
    <xf numFmtId="0" fontId="21" fillId="0" borderId="0" xfId="0" applyFont="1" applyAlignment="1">
      <alignment horizontal="left" vertical="center"/>
    </xf>
    <xf numFmtId="0" fontId="23" fillId="0" borderId="0" xfId="0" applyFont="1" applyAlignment="1">
      <alignment horizontal="left" vertical="center"/>
    </xf>
    <xf numFmtId="0" fontId="36" fillId="0" borderId="0" xfId="0" applyFont="1" applyAlignment="1">
      <alignment horizontal="justify" vertical="center"/>
    </xf>
    <xf numFmtId="0" fontId="42" fillId="0" borderId="0" xfId="0" applyFont="1" applyFill="1">
      <alignment vertical="center"/>
    </xf>
    <xf numFmtId="181" fontId="19" fillId="4" borderId="16" xfId="3" applyNumberFormat="1" applyFont="1" applyFill="1" applyBorder="1" applyAlignment="1" applyProtection="1">
      <alignment vertical="center" shrinkToFit="1"/>
      <protection locked="0"/>
    </xf>
    <xf numFmtId="181" fontId="19" fillId="4" borderId="14" xfId="3" applyNumberFormat="1" applyFont="1" applyFill="1" applyBorder="1" applyAlignment="1" applyProtection="1">
      <alignment vertical="center" shrinkToFit="1"/>
      <protection locked="0"/>
    </xf>
    <xf numFmtId="181" fontId="19" fillId="4" borderId="30" xfId="3" applyNumberFormat="1" applyFont="1" applyFill="1" applyBorder="1" applyAlignment="1" applyProtection="1">
      <alignment vertical="center" shrinkToFit="1"/>
      <protection locked="0"/>
    </xf>
    <xf numFmtId="181" fontId="19" fillId="4" borderId="15" xfId="3" applyNumberFormat="1" applyFont="1" applyFill="1" applyBorder="1" applyAlignment="1" applyProtection="1">
      <alignment vertical="center" shrinkToFit="1"/>
      <protection locked="0"/>
    </xf>
    <xf numFmtId="181" fontId="19" fillId="4" borderId="9" xfId="3" applyNumberFormat="1" applyFont="1" applyFill="1" applyBorder="1" applyAlignment="1" applyProtection="1">
      <alignment vertical="center" shrinkToFit="1"/>
      <protection locked="0"/>
    </xf>
    <xf numFmtId="181" fontId="19" fillId="4" borderId="12" xfId="3" applyNumberFormat="1" applyFont="1" applyFill="1" applyBorder="1" applyAlignment="1" applyProtection="1">
      <alignment vertical="center" shrinkToFit="1"/>
      <protection locked="0"/>
    </xf>
    <xf numFmtId="0" fontId="23" fillId="0" borderId="0" xfId="0" applyFont="1" applyAlignment="1">
      <alignment horizontal="right" vertical="center"/>
    </xf>
    <xf numFmtId="0" fontId="43" fillId="0" borderId="0" xfId="0" applyFont="1" applyProtection="1">
      <alignment vertical="center"/>
    </xf>
    <xf numFmtId="0" fontId="43" fillId="0" borderId="0" xfId="0" applyFont="1" applyAlignment="1" applyProtection="1">
      <alignment horizontal="left" vertical="center"/>
    </xf>
    <xf numFmtId="0" fontId="43" fillId="0" borderId="0" xfId="0" applyFont="1" applyAlignment="1" applyProtection="1">
      <alignment horizontal="center" vertical="center"/>
    </xf>
    <xf numFmtId="0" fontId="45" fillId="0" borderId="0" xfId="0" applyFont="1" applyFill="1" applyProtection="1">
      <alignment vertical="center"/>
    </xf>
    <xf numFmtId="0" fontId="43" fillId="0" borderId="0" xfId="0" applyFont="1" applyAlignment="1" applyProtection="1">
      <alignment horizontal="right" vertical="center"/>
    </xf>
    <xf numFmtId="0" fontId="43" fillId="0" borderId="0" xfId="0" applyFont="1" applyAlignment="1" applyProtection="1">
      <alignment horizontal="center" vertical="center" shrinkToFit="1"/>
    </xf>
    <xf numFmtId="0" fontId="43" fillId="0" borderId="0" xfId="0" applyFont="1" applyBorder="1" applyAlignment="1" applyProtection="1">
      <alignment horizontal="center" vertical="center" wrapText="1"/>
    </xf>
    <xf numFmtId="0" fontId="43" fillId="0" borderId="0" xfId="0" applyFont="1" applyAlignment="1" applyProtection="1">
      <alignment vertical="center"/>
    </xf>
    <xf numFmtId="0" fontId="43" fillId="0" borderId="30" xfId="0" applyFont="1" applyBorder="1" applyAlignment="1" applyProtection="1">
      <alignment horizontal="center" vertical="center" shrinkToFit="1"/>
    </xf>
    <xf numFmtId="0" fontId="43" fillId="0" borderId="0" xfId="0" applyFont="1" applyBorder="1" applyProtection="1">
      <alignment vertical="center"/>
    </xf>
    <xf numFmtId="0" fontId="43" fillId="0" borderId="0" xfId="0" applyFont="1" applyFill="1" applyProtection="1">
      <alignment vertical="center"/>
    </xf>
    <xf numFmtId="0" fontId="46" fillId="0" borderId="0" xfId="0" applyFont="1" applyFill="1" applyProtection="1">
      <alignment vertical="center"/>
    </xf>
    <xf numFmtId="0" fontId="46" fillId="0" borderId="0" xfId="0" applyFont="1" applyProtection="1">
      <alignment vertical="center"/>
    </xf>
    <xf numFmtId="0" fontId="46" fillId="0" borderId="0" xfId="0" applyFont="1" applyBorder="1" applyAlignment="1" applyProtection="1">
      <alignment horizontal="left" vertical="center"/>
    </xf>
    <xf numFmtId="0" fontId="46" fillId="0" borderId="0" xfId="0" applyFont="1" applyBorder="1" applyAlignment="1" applyProtection="1">
      <alignment horizontal="center" vertical="center"/>
    </xf>
    <xf numFmtId="0" fontId="43" fillId="0" borderId="0" xfId="0" applyFont="1" applyBorder="1" applyAlignment="1" applyProtection="1">
      <alignment horizontal="center" vertical="center"/>
    </xf>
    <xf numFmtId="0" fontId="46" fillId="0" borderId="0" xfId="0" applyFont="1" applyAlignment="1" applyProtection="1">
      <alignment vertical="top"/>
    </xf>
    <xf numFmtId="0" fontId="46" fillId="0" borderId="0" xfId="0" applyFont="1" applyAlignment="1" applyProtection="1">
      <alignment horizontal="left" vertical="top"/>
    </xf>
    <xf numFmtId="38" fontId="46" fillId="0" borderId="0" xfId="1" applyFont="1" applyFill="1" applyBorder="1" applyAlignment="1" applyProtection="1">
      <alignment horizontal="center" vertical="center"/>
    </xf>
    <xf numFmtId="0" fontId="43" fillId="0" borderId="0" xfId="0" applyFont="1" applyFill="1" applyBorder="1" applyProtection="1">
      <alignment vertical="center"/>
    </xf>
    <xf numFmtId="0" fontId="46" fillId="0" borderId="0" xfId="0" applyFont="1" applyFill="1" applyBorder="1" applyProtection="1">
      <alignment vertical="center"/>
    </xf>
    <xf numFmtId="0" fontId="43" fillId="0" borderId="0" xfId="0" applyFont="1" applyAlignment="1" applyProtection="1">
      <alignment wrapText="1"/>
    </xf>
    <xf numFmtId="0" fontId="46" fillId="0" borderId="0" xfId="0" applyFont="1" applyFill="1" applyAlignment="1" applyProtection="1">
      <alignment horizontal="center" vertical="center"/>
    </xf>
    <xf numFmtId="177" fontId="46" fillId="0" borderId="0" xfId="0" applyNumberFormat="1" applyFont="1" applyFill="1" applyBorder="1" applyAlignment="1" applyProtection="1">
      <alignment horizontal="right" vertical="center" wrapText="1"/>
    </xf>
    <xf numFmtId="177" fontId="46" fillId="2" borderId="0" xfId="0" applyNumberFormat="1" applyFont="1" applyFill="1" applyBorder="1" applyAlignment="1" applyProtection="1">
      <alignment horizontal="center" vertical="center" wrapText="1"/>
    </xf>
    <xf numFmtId="178" fontId="43" fillId="0" borderId="0" xfId="0" applyNumberFormat="1" applyFont="1" applyFill="1" applyBorder="1" applyAlignment="1" applyProtection="1">
      <alignment horizontal="center" vertical="center" wrapText="1"/>
    </xf>
    <xf numFmtId="0" fontId="43" fillId="0" borderId="0" xfId="0" applyFont="1" applyFill="1" applyAlignment="1" applyProtection="1">
      <alignment horizontal="center" vertical="center"/>
    </xf>
    <xf numFmtId="0" fontId="43" fillId="0" borderId="0" xfId="0" applyFont="1" applyFill="1" applyAlignment="1" applyProtection="1">
      <alignment horizontal="left" vertical="center"/>
    </xf>
    <xf numFmtId="0" fontId="43" fillId="0" borderId="0" xfId="0" applyFont="1" applyFill="1" applyBorder="1" applyAlignment="1" applyProtection="1">
      <alignment horizontal="center" vertical="center"/>
    </xf>
    <xf numFmtId="0" fontId="43" fillId="0" borderId="0" xfId="0" applyFont="1" applyFill="1" applyAlignment="1" applyProtection="1">
      <alignment vertical="center"/>
    </xf>
    <xf numFmtId="178" fontId="44" fillId="0" borderId="0" xfId="0" applyNumberFormat="1" applyFont="1" applyFill="1" applyBorder="1" applyAlignment="1" applyProtection="1">
      <alignment horizontal="center" vertical="center"/>
    </xf>
    <xf numFmtId="0" fontId="21" fillId="0" borderId="0" xfId="0" applyFo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horizontal="center" vertical="center"/>
    </xf>
    <xf numFmtId="0" fontId="21" fillId="0" borderId="0" xfId="0" applyFont="1" applyAlignment="1" applyProtection="1">
      <alignment vertical="center"/>
    </xf>
    <xf numFmtId="0" fontId="21" fillId="0" borderId="0" xfId="0" applyFont="1" applyAlignment="1" applyProtection="1">
      <alignment horizontal="right" vertical="center"/>
    </xf>
    <xf numFmtId="0" fontId="25" fillId="0" borderId="0" xfId="0" applyFont="1" applyAlignment="1" applyProtection="1">
      <alignment horizontal="right" vertical="center"/>
    </xf>
    <xf numFmtId="0" fontId="25" fillId="0" borderId="0" xfId="0" applyNumberFormat="1" applyFont="1" applyAlignment="1" applyProtection="1">
      <alignment horizontal="center" vertical="center"/>
    </xf>
    <xf numFmtId="0" fontId="25" fillId="0" borderId="0" xfId="0" applyFont="1" applyAlignment="1" applyProtection="1">
      <alignment horizontal="left" vertical="center"/>
    </xf>
    <xf numFmtId="0" fontId="25" fillId="0" borderId="0" xfId="0" applyFont="1" applyAlignment="1" applyProtection="1">
      <alignment horizontal="center" vertical="center"/>
    </xf>
    <xf numFmtId="0" fontId="25" fillId="0" borderId="0" xfId="0" applyFont="1" applyProtection="1">
      <alignment vertical="center"/>
    </xf>
    <xf numFmtId="0" fontId="25" fillId="0" borderId="0" xfId="0" applyFont="1" applyBorder="1" applyAlignment="1" applyProtection="1">
      <alignment horizontal="center" vertical="center" wrapText="1"/>
    </xf>
    <xf numFmtId="0" fontId="25" fillId="0" borderId="0" xfId="0" applyFont="1" applyAlignment="1" applyProtection="1">
      <alignment vertical="center"/>
    </xf>
    <xf numFmtId="0" fontId="21" fillId="0" borderId="0" xfId="0" applyFont="1" applyBorder="1" applyAlignment="1" applyProtection="1">
      <alignment horizontal="center" vertical="center" wrapText="1"/>
    </xf>
    <xf numFmtId="0" fontId="48" fillId="0" borderId="30" xfId="0" applyFont="1" applyBorder="1" applyAlignment="1" applyProtection="1">
      <alignment horizontal="center" vertical="center" shrinkToFit="1"/>
    </xf>
    <xf numFmtId="0" fontId="21" fillId="0" borderId="0" xfId="0" applyFont="1" applyBorder="1" applyProtection="1">
      <alignment vertical="center"/>
    </xf>
    <xf numFmtId="0" fontId="21" fillId="0" borderId="0" xfId="0" applyFont="1" applyFill="1" applyBorder="1" applyAlignment="1" applyProtection="1">
      <alignment horizontal="left" vertical="center"/>
    </xf>
    <xf numFmtId="0" fontId="50" fillId="0" borderId="0" xfId="0" applyFont="1" applyFill="1" applyProtection="1">
      <alignment vertical="center"/>
    </xf>
    <xf numFmtId="0" fontId="21" fillId="0" borderId="0" xfId="0" applyFont="1" applyBorder="1" applyAlignment="1" applyProtection="1">
      <alignment vertical="center"/>
    </xf>
    <xf numFmtId="0" fontId="21" fillId="0" borderId="0" xfId="0" applyFont="1" applyBorder="1" applyAlignment="1" applyProtection="1">
      <alignment horizontal="left" vertical="center"/>
    </xf>
    <xf numFmtId="0" fontId="21" fillId="0" borderId="1" xfId="0" applyFont="1" applyBorder="1" applyAlignment="1" applyProtection="1">
      <alignment horizontal="center" vertical="center"/>
    </xf>
    <xf numFmtId="0" fontId="32" fillId="0" borderId="37" xfId="0" applyFont="1" applyFill="1" applyBorder="1" applyAlignment="1" applyProtection="1">
      <alignment horizontal="center" vertical="center"/>
    </xf>
    <xf numFmtId="0" fontId="32" fillId="0" borderId="38" xfId="0" applyFont="1" applyFill="1" applyBorder="1" applyAlignment="1" applyProtection="1">
      <alignment horizontal="center" vertical="center"/>
    </xf>
    <xf numFmtId="0" fontId="32" fillId="0" borderId="39" xfId="0" applyFont="1" applyFill="1" applyBorder="1" applyAlignment="1" applyProtection="1">
      <alignment horizontal="center" vertical="center"/>
    </xf>
    <xf numFmtId="0" fontId="21" fillId="0" borderId="0" xfId="0" applyFont="1" applyBorder="1" applyAlignment="1" applyProtection="1">
      <alignment horizontal="center" vertical="center"/>
    </xf>
    <xf numFmtId="0" fontId="21" fillId="0" borderId="0" xfId="0" applyFont="1" applyFill="1" applyAlignment="1" applyProtection="1">
      <alignment horizontal="left"/>
    </xf>
    <xf numFmtId="0" fontId="21" fillId="0" borderId="0" xfId="0" applyFont="1" applyFill="1" applyAlignment="1" applyProtection="1">
      <alignment horizontal="left" vertical="center"/>
    </xf>
    <xf numFmtId="177" fontId="21" fillId="0" borderId="0" xfId="0" applyNumberFormat="1" applyFont="1" applyFill="1" applyBorder="1" applyAlignment="1" applyProtection="1">
      <alignment horizontal="center" vertical="center" wrapText="1"/>
    </xf>
    <xf numFmtId="0" fontId="21" fillId="0" borderId="0" xfId="0" applyFont="1" applyFill="1" applyAlignment="1" applyProtection="1">
      <alignment horizontal="center" vertical="center"/>
    </xf>
    <xf numFmtId="178" fontId="21" fillId="0" borderId="0" xfId="0" applyNumberFormat="1" applyFont="1" applyFill="1" applyAlignment="1" applyProtection="1">
      <alignment horizontal="center" vertical="center"/>
    </xf>
    <xf numFmtId="178" fontId="21" fillId="0" borderId="0" xfId="0" applyNumberFormat="1" applyFont="1" applyFill="1" applyProtection="1">
      <alignment vertical="center"/>
    </xf>
    <xf numFmtId="178" fontId="21" fillId="0" borderId="0" xfId="0" applyNumberFormat="1" applyFont="1" applyProtection="1">
      <alignment vertical="center"/>
    </xf>
    <xf numFmtId="0" fontId="21" fillId="0" borderId="0" xfId="0" applyFont="1" applyFill="1" applyAlignment="1" applyProtection="1">
      <alignment vertical="center"/>
    </xf>
    <xf numFmtId="0" fontId="26" fillId="0" borderId="0" xfId="0" applyFont="1" applyFill="1" applyProtection="1">
      <alignment vertical="center"/>
    </xf>
    <xf numFmtId="0" fontId="14" fillId="0" borderId="0" xfId="0" applyFont="1" applyFill="1" applyAlignment="1" applyProtection="1">
      <alignment vertical="center"/>
    </xf>
    <xf numFmtId="0" fontId="14" fillId="0" borderId="0" xfId="0" applyFont="1" applyFill="1" applyAlignment="1" applyProtection="1">
      <alignment horizontal="left" vertical="center"/>
    </xf>
    <xf numFmtId="0" fontId="51" fillId="0" borderId="0" xfId="0" applyFont="1" applyFill="1" applyProtection="1">
      <alignment vertical="center"/>
    </xf>
    <xf numFmtId="0" fontId="14" fillId="0" borderId="0" xfId="0" applyFont="1" applyFill="1" applyAlignment="1" applyProtection="1">
      <alignment vertical="top" wrapText="1"/>
    </xf>
    <xf numFmtId="0" fontId="14" fillId="0" borderId="0" xfId="0" applyFont="1" applyFill="1" applyAlignment="1" applyProtection="1">
      <alignment vertical="center" wrapText="1"/>
    </xf>
    <xf numFmtId="0" fontId="14" fillId="0" borderId="0" xfId="0" applyFont="1" applyAlignment="1" applyProtection="1">
      <alignment horizontal="left" vertical="center"/>
    </xf>
    <xf numFmtId="0" fontId="14" fillId="0" borderId="0" xfId="0" applyFont="1" applyFill="1" applyBorder="1" applyAlignment="1" applyProtection="1">
      <alignment vertical="center" wrapText="1"/>
    </xf>
    <xf numFmtId="0" fontId="4" fillId="0" borderId="0" xfId="0" applyFont="1" applyFill="1" applyProtection="1">
      <alignment vertical="center"/>
    </xf>
    <xf numFmtId="178" fontId="21" fillId="0" borderId="0" xfId="0" applyNumberFormat="1" applyFont="1" applyAlignment="1" applyProtection="1">
      <alignment horizontal="center" vertical="center"/>
    </xf>
    <xf numFmtId="0" fontId="5" fillId="0" borderId="0" xfId="0" applyFont="1" applyAlignment="1" applyProtection="1">
      <alignment horizontal="left" vertical="center"/>
    </xf>
    <xf numFmtId="0" fontId="5" fillId="0" borderId="0" xfId="0" applyFont="1" applyAlignment="1" applyProtection="1">
      <alignment horizontal="center" vertical="center"/>
    </xf>
    <xf numFmtId="0" fontId="28" fillId="2" borderId="0" xfId="3" applyFont="1" applyFill="1" applyBorder="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right" vertical="center"/>
    </xf>
    <xf numFmtId="0" fontId="29" fillId="0" borderId="0" xfId="0" applyNumberFormat="1" applyFont="1" applyAlignment="1" applyProtection="1">
      <alignment horizontal="center" vertical="center"/>
    </xf>
    <xf numFmtId="0" fontId="5" fillId="0" borderId="0" xfId="0" applyFont="1" applyBorder="1" applyProtection="1">
      <alignment vertical="center"/>
    </xf>
    <xf numFmtId="0" fontId="5" fillId="0" borderId="0" xfId="0" applyFont="1" applyFill="1" applyBorder="1" applyAlignment="1" applyProtection="1">
      <alignment horizontal="left" vertical="center"/>
    </xf>
    <xf numFmtId="0" fontId="27" fillId="0" borderId="0" xfId="0" applyFont="1" applyFill="1" applyAlignment="1" applyProtection="1">
      <alignment horizontal="center" vertical="center"/>
    </xf>
    <xf numFmtId="0" fontId="27" fillId="0" borderId="0" xfId="0" applyFont="1" applyFill="1" applyAlignment="1" applyProtection="1">
      <alignment vertical="center"/>
    </xf>
    <xf numFmtId="0" fontId="31" fillId="0" borderId="0" xfId="0" applyFont="1" applyFill="1" applyProtection="1">
      <alignment vertical="center"/>
    </xf>
    <xf numFmtId="0" fontId="31" fillId="0" borderId="0" xfId="0" applyFont="1" applyFill="1" applyBorder="1" applyProtection="1">
      <alignment vertical="center"/>
    </xf>
    <xf numFmtId="0" fontId="20" fillId="0" borderId="0" xfId="0" applyFont="1" applyFill="1" applyAlignment="1" applyProtection="1">
      <alignment vertical="top"/>
    </xf>
    <xf numFmtId="0" fontId="25" fillId="0" borderId="0" xfId="0" applyFont="1" applyFill="1" applyProtection="1">
      <alignment vertical="center"/>
    </xf>
    <xf numFmtId="0" fontId="27" fillId="0" borderId="0" xfId="0" applyFont="1" applyAlignment="1" applyProtection="1">
      <alignment horizontal="center" vertical="center"/>
    </xf>
    <xf numFmtId="0" fontId="27" fillId="0" borderId="0" xfId="0" applyFont="1" applyAlignment="1" applyProtection="1">
      <alignment vertical="center"/>
    </xf>
    <xf numFmtId="0" fontId="27" fillId="0" borderId="0" xfId="0" applyFont="1" applyProtection="1">
      <alignment vertical="center"/>
    </xf>
    <xf numFmtId="0" fontId="9" fillId="7" borderId="44" xfId="0" applyNumberFormat="1" applyFont="1" applyFill="1" applyBorder="1" applyAlignment="1" applyProtection="1">
      <alignment horizontal="center" vertical="center" shrinkToFit="1"/>
      <protection locked="0"/>
    </xf>
    <xf numFmtId="0" fontId="37" fillId="0" borderId="74" xfId="0" applyFont="1" applyBorder="1" applyAlignment="1">
      <alignment horizontal="center" vertical="center" wrapText="1"/>
    </xf>
    <xf numFmtId="0" fontId="36" fillId="0" borderId="0" xfId="0" applyFont="1" applyAlignment="1">
      <alignment horizontal="justify" vertical="center"/>
    </xf>
    <xf numFmtId="49" fontId="14" fillId="0" borderId="0" xfId="4" applyNumberFormat="1" applyFont="1" applyAlignment="1">
      <alignment horizontal="right" vertical="center"/>
    </xf>
    <xf numFmtId="0" fontId="14" fillId="0" borderId="0" xfId="4" applyFont="1">
      <alignment vertical="center"/>
    </xf>
    <xf numFmtId="0" fontId="8" fillId="0" borderId="0" xfId="4" applyFont="1">
      <alignment vertical="center"/>
    </xf>
    <xf numFmtId="0" fontId="8" fillId="0" borderId="0" xfId="5" applyFont="1">
      <alignment vertical="center"/>
    </xf>
    <xf numFmtId="0" fontId="8" fillId="0" borderId="0" xfId="6" applyFont="1" applyAlignment="1" applyProtection="1">
      <alignment vertical="center"/>
    </xf>
    <xf numFmtId="0" fontId="8" fillId="0" borderId="0" xfId="5" applyFont="1" applyProtection="1">
      <alignment vertical="center"/>
    </xf>
    <xf numFmtId="0" fontId="54" fillId="0" borderId="0" xfId="3" applyFont="1" applyAlignment="1" applyProtection="1">
      <alignment horizontal="center" vertical="center"/>
    </xf>
    <xf numFmtId="0" fontId="60" fillId="0" borderId="0" xfId="3" applyFont="1" applyProtection="1"/>
    <xf numFmtId="0" fontId="60" fillId="0" borderId="0" xfId="0" applyFont="1" applyProtection="1">
      <alignment vertical="center"/>
    </xf>
    <xf numFmtId="0" fontId="54" fillId="0" borderId="0" xfId="0" applyFont="1" applyAlignment="1" applyProtection="1">
      <alignment horizontal="justify" vertical="center"/>
    </xf>
    <xf numFmtId="0" fontId="54" fillId="0" borderId="0" xfId="3" applyFont="1" applyAlignment="1" applyProtection="1">
      <alignment vertical="center"/>
    </xf>
    <xf numFmtId="0" fontId="54" fillId="0" borderId="0" xfId="0" applyFont="1" applyAlignment="1" applyProtection="1">
      <alignment horizontal="center" vertical="center"/>
    </xf>
    <xf numFmtId="0" fontId="54" fillId="0" borderId="0" xfId="0" applyFont="1" applyAlignment="1" applyProtection="1">
      <alignment horizontal="right" vertical="center"/>
    </xf>
    <xf numFmtId="58" fontId="54" fillId="0" borderId="0" xfId="0" applyNumberFormat="1" applyFont="1" applyAlignment="1" applyProtection="1">
      <alignment horizontal="right" vertical="center"/>
    </xf>
    <xf numFmtId="0" fontId="54" fillId="0" borderId="0" xfId="3" applyFont="1" applyAlignment="1" applyProtection="1">
      <alignment horizontal="right" vertical="center"/>
    </xf>
    <xf numFmtId="0" fontId="54" fillId="0" borderId="0" xfId="0" applyFont="1" applyAlignment="1" applyProtection="1">
      <alignment horizontal="left" vertical="center"/>
    </xf>
    <xf numFmtId="0" fontId="60" fillId="0" borderId="0" xfId="3" applyFont="1" applyAlignment="1" applyProtection="1">
      <alignment vertical="center"/>
    </xf>
    <xf numFmtId="0" fontId="61" fillId="0" borderId="0" xfId="0" applyFont="1" applyAlignment="1" applyProtection="1">
      <alignment horizontal="right" vertical="center"/>
    </xf>
    <xf numFmtId="0" fontId="61" fillId="0" borderId="0" xfId="0" applyNumberFormat="1" applyFont="1" applyAlignment="1" applyProtection="1">
      <alignment horizontal="center" vertical="center"/>
    </xf>
    <xf numFmtId="0" fontId="61" fillId="0" borderId="0" xfId="0" applyFont="1" applyAlignment="1" applyProtection="1">
      <alignment horizontal="left" vertical="center"/>
    </xf>
    <xf numFmtId="0" fontId="61" fillId="0" borderId="0" xfId="3" applyFont="1" applyAlignment="1" applyProtection="1">
      <alignment vertical="center"/>
    </xf>
    <xf numFmtId="20" fontId="54" fillId="0" borderId="0" xfId="0" applyNumberFormat="1" applyFont="1" applyAlignment="1" applyProtection="1">
      <alignment horizontal="left" vertical="center"/>
    </xf>
    <xf numFmtId="0" fontId="54" fillId="0" borderId="0" xfId="0" applyFont="1" applyAlignment="1" applyProtection="1">
      <alignment vertical="center"/>
    </xf>
    <xf numFmtId="0" fontId="54" fillId="0" borderId="84" xfId="3" applyFont="1" applyBorder="1" applyAlignment="1" applyProtection="1">
      <alignment horizontal="right" vertical="center"/>
    </xf>
    <xf numFmtId="0" fontId="54" fillId="0" borderId="84" xfId="3" applyFont="1" applyBorder="1" applyAlignment="1" applyProtection="1">
      <alignment vertical="center"/>
    </xf>
    <xf numFmtId="0" fontId="54" fillId="0" borderId="0" xfId="0" applyFont="1" applyAlignment="1" applyProtection="1">
      <alignment horizontal="right" vertical="center" shrinkToFit="1"/>
    </xf>
    <xf numFmtId="0" fontId="60" fillId="0" borderId="0" xfId="0" applyFont="1" applyAlignment="1" applyProtection="1">
      <alignment horizontal="left" vertical="center"/>
    </xf>
    <xf numFmtId="0" fontId="63" fillId="5" borderId="30" xfId="5" applyFont="1" applyFill="1" applyBorder="1" applyAlignment="1">
      <alignment vertical="center" shrinkToFit="1"/>
    </xf>
    <xf numFmtId="0" fontId="60" fillId="0" borderId="0" xfId="5" applyFont="1" applyAlignment="1">
      <alignment vertical="center" shrinkToFit="1"/>
    </xf>
    <xf numFmtId="0" fontId="60" fillId="0" borderId="108" xfId="5" applyFont="1" applyBorder="1" applyAlignment="1">
      <alignment vertical="center" shrinkToFit="1"/>
    </xf>
    <xf numFmtId="0" fontId="60" fillId="0" borderId="109" xfId="5" applyFont="1" applyBorder="1" applyAlignment="1">
      <alignment vertical="center" shrinkToFit="1"/>
    </xf>
    <xf numFmtId="0" fontId="60" fillId="0" borderId="110" xfId="5" applyFont="1" applyBorder="1" applyAlignment="1">
      <alignment vertical="center" shrinkToFit="1"/>
    </xf>
    <xf numFmtId="0" fontId="21" fillId="0" borderId="0" xfId="0" applyFont="1" applyFill="1" applyAlignment="1">
      <alignment vertical="center" shrinkToFit="1"/>
    </xf>
    <xf numFmtId="0" fontId="43" fillId="0" borderId="0" xfId="0" applyFont="1" applyFill="1" applyAlignment="1">
      <alignment horizontal="center" vertical="center" shrinkToFit="1"/>
    </xf>
    <xf numFmtId="0" fontId="43" fillId="0" borderId="0" xfId="0" applyFont="1" applyFill="1" applyAlignment="1">
      <alignment vertical="center" shrinkToFit="1"/>
    </xf>
    <xf numFmtId="178" fontId="43" fillId="0" borderId="0" xfId="0" applyNumberFormat="1" applyFont="1" applyFill="1">
      <alignment vertical="center"/>
    </xf>
    <xf numFmtId="178" fontId="43" fillId="0" borderId="0" xfId="0" applyNumberFormat="1" applyFont="1" applyFill="1" applyAlignment="1">
      <alignment horizontal="center" vertical="center"/>
    </xf>
    <xf numFmtId="0" fontId="43" fillId="0" borderId="0" xfId="0" applyFont="1" applyAlignment="1">
      <alignment horizontal="center" vertical="center" shrinkToFit="1"/>
    </xf>
    <xf numFmtId="178" fontId="43" fillId="0" borderId="0" xfId="0" applyNumberFormat="1" applyFont="1" applyAlignment="1">
      <alignment horizontal="center" vertical="center"/>
    </xf>
    <xf numFmtId="178" fontId="43" fillId="0" borderId="0" xfId="0" applyNumberFormat="1" applyFont="1">
      <alignment vertical="center"/>
    </xf>
    <xf numFmtId="0" fontId="21" fillId="0" borderId="0" xfId="0" applyFont="1" applyAlignment="1">
      <alignment vertical="center" shrinkToFit="1"/>
    </xf>
    <xf numFmtId="183" fontId="8" fillId="0" borderId="0" xfId="0" applyNumberFormat="1" applyFont="1">
      <alignment vertical="center"/>
    </xf>
    <xf numFmtId="183" fontId="37" fillId="0" borderId="74" xfId="0" applyNumberFormat="1" applyFont="1" applyBorder="1" applyAlignment="1">
      <alignment horizontal="center" vertical="center" wrapText="1"/>
    </xf>
    <xf numFmtId="183" fontId="38" fillId="0" borderId="74" xfId="0" applyNumberFormat="1" applyFont="1" applyBorder="1" applyAlignment="1">
      <alignment horizontal="right" vertical="center" wrapText="1"/>
    </xf>
    <xf numFmtId="183" fontId="38" fillId="8" borderId="74" xfId="0" applyNumberFormat="1" applyFont="1" applyFill="1" applyBorder="1" applyAlignment="1">
      <alignment horizontal="right" vertical="center" wrapText="1"/>
    </xf>
    <xf numFmtId="0" fontId="54" fillId="0" borderId="0" xfId="0" applyFont="1" applyAlignment="1" applyProtection="1">
      <alignment horizontal="left" vertical="center"/>
    </xf>
    <xf numFmtId="0" fontId="23" fillId="0" borderId="0" xfId="0" applyFont="1" applyAlignment="1">
      <alignment horizontal="left" vertical="center"/>
    </xf>
    <xf numFmtId="0" fontId="11" fillId="0" borderId="0" xfId="5" applyFont="1" applyAlignment="1">
      <alignment vertical="center"/>
    </xf>
    <xf numFmtId="0" fontId="11" fillId="0" borderId="0" xfId="0" applyFont="1" applyAlignment="1">
      <alignment vertical="center" shrinkToFit="1"/>
    </xf>
    <xf numFmtId="0" fontId="11" fillId="0" borderId="0" xfId="0" applyFont="1" applyAlignment="1">
      <alignment vertical="center"/>
    </xf>
    <xf numFmtId="0" fontId="8" fillId="0" borderId="0" xfId="5" applyFont="1" applyFill="1" applyBorder="1" applyAlignment="1" applyProtection="1">
      <alignment horizontal="center" vertical="center"/>
    </xf>
    <xf numFmtId="0" fontId="8" fillId="0" borderId="0" xfId="5" applyFont="1" applyBorder="1" applyProtection="1">
      <alignment vertical="center"/>
    </xf>
    <xf numFmtId="0" fontId="8" fillId="0" borderId="0" xfId="5" applyNumberFormat="1" applyFont="1" applyFill="1" applyBorder="1" applyAlignment="1" applyProtection="1">
      <alignment horizontal="center" vertical="center"/>
    </xf>
    <xf numFmtId="0" fontId="8" fillId="0" borderId="0" xfId="5" applyFont="1" applyFill="1" applyBorder="1" applyProtection="1">
      <alignment vertical="center"/>
    </xf>
    <xf numFmtId="0" fontId="54" fillId="0" borderId="0" xfId="3" applyFont="1" applyBorder="1" applyAlignment="1" applyProtection="1">
      <alignment vertical="center"/>
    </xf>
    <xf numFmtId="58" fontId="54" fillId="0" borderId="0" xfId="0" applyNumberFormat="1" applyFont="1" applyFill="1" applyAlignment="1" applyProtection="1">
      <alignment horizontal="center" vertical="center" shrinkToFit="1"/>
      <protection locked="0"/>
    </xf>
    <xf numFmtId="182" fontId="54" fillId="12" borderId="0" xfId="0" applyNumberFormat="1" applyFont="1" applyFill="1" applyAlignment="1" applyProtection="1">
      <alignment horizontal="center" vertical="center" shrinkToFit="1"/>
      <protection locked="0"/>
    </xf>
    <xf numFmtId="49" fontId="54" fillId="0" borderId="0" xfId="0" applyNumberFormat="1" applyFont="1" applyAlignment="1" applyProtection="1">
      <alignment horizontal="center" vertical="center"/>
    </xf>
    <xf numFmtId="49" fontId="60" fillId="0" borderId="0" xfId="5" applyNumberFormat="1" applyFont="1" applyAlignment="1">
      <alignment horizontal="center" vertical="center" shrinkToFit="1"/>
    </xf>
    <xf numFmtId="0" fontId="5" fillId="0" borderId="0" xfId="0" applyFont="1" applyAlignment="1" applyProtection="1">
      <alignment vertical="top"/>
    </xf>
    <xf numFmtId="0" fontId="28" fillId="0" borderId="0" xfId="0" applyFont="1" applyAlignment="1" applyProtection="1"/>
    <xf numFmtId="0" fontId="23" fillId="2" borderId="0" xfId="0" applyFont="1" applyFill="1" applyBorder="1" applyAlignment="1">
      <alignment vertical="center"/>
    </xf>
    <xf numFmtId="0" fontId="23" fillId="0" borderId="30" xfId="0" applyFont="1" applyBorder="1" applyAlignment="1">
      <alignment horizontal="center" vertical="center"/>
    </xf>
    <xf numFmtId="0" fontId="31" fillId="0" borderId="0" xfId="0" applyFont="1" applyAlignment="1">
      <alignment horizontal="right" vertical="center"/>
    </xf>
    <xf numFmtId="0" fontId="31" fillId="0" borderId="0" xfId="0" applyNumberFormat="1" applyFont="1" applyAlignment="1">
      <alignment horizontal="center" vertical="center"/>
    </xf>
    <xf numFmtId="0" fontId="31" fillId="0" borderId="0" xfId="0" applyFont="1" applyAlignment="1">
      <alignment horizontal="left" vertical="center"/>
    </xf>
    <xf numFmtId="0" fontId="31" fillId="0" borderId="0" xfId="0" applyFont="1">
      <alignment vertical="center"/>
    </xf>
    <xf numFmtId="0" fontId="31" fillId="0" borderId="0" xfId="0" applyFont="1" applyAlignment="1">
      <alignment horizontal="center" vertical="center"/>
    </xf>
    <xf numFmtId="0" fontId="31" fillId="0" borderId="0" xfId="0" applyFont="1" applyBorder="1" applyAlignment="1">
      <alignment horizontal="center" vertical="center" wrapText="1"/>
    </xf>
    <xf numFmtId="0" fontId="25" fillId="3" borderId="123" xfId="0" applyFont="1" applyFill="1" applyBorder="1" applyAlignment="1">
      <alignment horizontal="right" vertical="center" wrapText="1"/>
    </xf>
    <xf numFmtId="0" fontId="21" fillId="0" borderId="121" xfId="0" applyFont="1" applyBorder="1" applyAlignment="1">
      <alignment horizontal="right" vertical="top" wrapText="1"/>
    </xf>
    <xf numFmtId="176" fontId="23" fillId="2" borderId="124" xfId="0" applyNumberFormat="1" applyFont="1" applyFill="1" applyBorder="1" applyAlignment="1">
      <alignment horizontal="right" vertical="center" wrapText="1"/>
    </xf>
    <xf numFmtId="0" fontId="21" fillId="0" borderId="122" xfId="0" applyFont="1" applyBorder="1" applyAlignment="1">
      <alignment horizontal="right" vertical="top" wrapText="1"/>
    </xf>
    <xf numFmtId="176" fontId="22" fillId="2" borderId="124" xfId="0" applyNumberFormat="1" applyFont="1" applyFill="1" applyBorder="1" applyAlignment="1">
      <alignment horizontal="right" vertical="center" wrapText="1"/>
    </xf>
    <xf numFmtId="0" fontId="60" fillId="0" borderId="108" xfId="5" applyFont="1" applyBorder="1" applyAlignment="1">
      <alignment horizontal="center" vertical="center" shrinkToFit="1"/>
    </xf>
    <xf numFmtId="0" fontId="67" fillId="0" borderId="0" xfId="0" applyFont="1" applyAlignment="1">
      <alignment horizontal="left" vertical="center" readingOrder="1"/>
    </xf>
    <xf numFmtId="0" fontId="68" fillId="0" borderId="0" xfId="0" applyFont="1" applyAlignment="1">
      <alignment horizontal="left" vertical="center" readingOrder="1"/>
    </xf>
    <xf numFmtId="0" fontId="69" fillId="0" borderId="0" xfId="0" applyFont="1" applyAlignment="1">
      <alignment horizontal="left" vertical="center" readingOrder="1"/>
    </xf>
    <xf numFmtId="0" fontId="70" fillId="0" borderId="0" xfId="0" applyFont="1" applyAlignment="1">
      <alignment horizontal="left" vertical="center" readingOrder="1"/>
    </xf>
    <xf numFmtId="0" fontId="71" fillId="0" borderId="0" xfId="0" applyFont="1" applyAlignment="1">
      <alignment horizontal="left" vertical="center" readingOrder="1"/>
    </xf>
    <xf numFmtId="0" fontId="72" fillId="0" borderId="0" xfId="0" applyFont="1" applyAlignment="1">
      <alignment horizontal="left" vertical="center" readingOrder="1"/>
    </xf>
    <xf numFmtId="0" fontId="8" fillId="0" borderId="0" xfId="7" applyFont="1" applyProtection="1">
      <alignment vertical="center"/>
      <protection locked="0"/>
    </xf>
    <xf numFmtId="0" fontId="8" fillId="0" borderId="0" xfId="9" applyFont="1" applyProtection="1">
      <alignment vertical="center"/>
      <protection locked="0"/>
    </xf>
    <xf numFmtId="0" fontId="8" fillId="0" borderId="0" xfId="9" applyFont="1" applyProtection="1">
      <alignment vertical="center"/>
    </xf>
    <xf numFmtId="0" fontId="63" fillId="5" borderId="126" xfId="5" applyFont="1" applyFill="1" applyBorder="1" applyAlignment="1">
      <alignment vertical="center" shrinkToFit="1"/>
    </xf>
    <xf numFmtId="0" fontId="63" fillId="5" borderId="60" xfId="5" applyFont="1" applyFill="1" applyBorder="1" applyAlignment="1">
      <alignment vertical="center" shrinkToFit="1"/>
    </xf>
    <xf numFmtId="49" fontId="63" fillId="5" borderId="43" xfId="5" applyNumberFormat="1" applyFont="1" applyFill="1" applyBorder="1" applyAlignment="1">
      <alignment horizontal="left" vertical="center" shrinkToFit="1"/>
    </xf>
    <xf numFmtId="0" fontId="63" fillId="5" borderId="127" xfId="5" applyFont="1" applyFill="1" applyBorder="1" applyAlignment="1">
      <alignment vertical="center" shrinkToFit="1"/>
    </xf>
    <xf numFmtId="49" fontId="60" fillId="9" borderId="30" xfId="5" applyNumberFormat="1" applyFont="1" applyFill="1" applyBorder="1" applyAlignment="1">
      <alignment horizontal="left" vertical="center" shrinkToFit="1"/>
    </xf>
    <xf numFmtId="49" fontId="60" fillId="9" borderId="127" xfId="5" applyNumberFormat="1" applyFont="1" applyFill="1" applyBorder="1" applyAlignment="1">
      <alignment vertical="center" shrinkToFit="1"/>
    </xf>
    <xf numFmtId="0" fontId="60" fillId="9" borderId="126" xfId="5" applyFont="1" applyFill="1" applyBorder="1" applyAlignment="1">
      <alignment vertical="center" shrinkToFit="1"/>
    </xf>
    <xf numFmtId="0" fontId="60" fillId="9" borderId="30" xfId="5" applyFont="1" applyFill="1" applyBorder="1" applyAlignment="1">
      <alignment vertical="center" shrinkToFit="1"/>
    </xf>
    <xf numFmtId="0" fontId="60" fillId="0" borderId="110" xfId="5" applyFont="1" applyBorder="1" applyAlignment="1">
      <alignment horizontal="center" vertical="center" shrinkToFit="1"/>
    </xf>
    <xf numFmtId="49" fontId="60" fillId="9" borderId="43" xfId="5" applyNumberFormat="1" applyFont="1" applyFill="1" applyBorder="1" applyAlignment="1">
      <alignment horizontal="center" vertical="center" shrinkToFit="1"/>
    </xf>
    <xf numFmtId="0" fontId="18" fillId="4" borderId="33" xfId="3" applyFont="1" applyFill="1" applyBorder="1" applyAlignment="1" applyProtection="1">
      <alignment vertical="center"/>
      <protection locked="0"/>
    </xf>
    <xf numFmtId="0" fontId="18" fillId="4" borderId="34" xfId="3" applyFont="1" applyFill="1" applyBorder="1" applyAlignment="1" applyProtection="1">
      <alignment vertical="center" shrinkToFit="1"/>
      <protection locked="0"/>
    </xf>
    <xf numFmtId="0" fontId="18" fillId="4" borderId="128" xfId="3" applyFont="1" applyFill="1" applyBorder="1" applyAlignment="1" applyProtection="1">
      <alignment vertical="center" shrinkToFit="1"/>
      <protection locked="0"/>
    </xf>
    <xf numFmtId="0" fontId="8" fillId="0" borderId="0" xfId="5" applyFont="1" applyFill="1" applyBorder="1" applyAlignment="1" applyProtection="1">
      <alignment horizontal="center" vertical="center" shrinkToFit="1"/>
    </xf>
    <xf numFmtId="0" fontId="8" fillId="0" borderId="0" xfId="5" applyFont="1" applyFill="1" applyBorder="1" applyAlignment="1" applyProtection="1">
      <alignment horizontal="left" vertical="center" shrinkToFit="1"/>
    </xf>
    <xf numFmtId="0" fontId="8" fillId="0" borderId="0" xfId="5" applyFont="1" applyFill="1" applyBorder="1" applyAlignment="1" applyProtection="1">
      <alignment vertical="center" shrinkToFit="1"/>
    </xf>
    <xf numFmtId="0" fontId="8" fillId="0" borderId="0" xfId="5" applyNumberFormat="1" applyFont="1" applyFill="1" applyBorder="1" applyAlignment="1" applyProtection="1">
      <alignment horizontal="center" vertical="center" shrinkToFit="1"/>
    </xf>
    <xf numFmtId="0" fontId="11" fillId="0" borderId="0" xfId="0" applyFont="1" applyFill="1" applyBorder="1" applyAlignment="1">
      <alignment horizontal="center" vertical="center" shrinkToFit="1"/>
    </xf>
    <xf numFmtId="49" fontId="60" fillId="0" borderId="129" xfId="5" applyNumberFormat="1" applyFont="1" applyBorder="1" applyAlignment="1">
      <alignment horizontal="center" vertical="center" shrinkToFit="1"/>
    </xf>
    <xf numFmtId="0" fontId="60" fillId="0" borderId="119" xfId="5" applyFont="1" applyBorder="1" applyAlignment="1">
      <alignment vertical="center" shrinkToFit="1"/>
    </xf>
    <xf numFmtId="0" fontId="60" fillId="0" borderId="117" xfId="5" applyFont="1" applyBorder="1" applyAlignment="1">
      <alignment vertical="center" shrinkToFit="1"/>
    </xf>
    <xf numFmtId="0" fontId="60" fillId="0" borderId="130" xfId="5" applyFont="1" applyBorder="1" applyAlignment="1">
      <alignment horizontal="center" vertical="center" shrinkToFit="1"/>
    </xf>
    <xf numFmtId="49" fontId="60" fillId="0" borderId="131" xfId="5" applyNumberFormat="1" applyFont="1" applyBorder="1" applyAlignment="1">
      <alignment horizontal="center" vertical="center" shrinkToFit="1"/>
    </xf>
    <xf numFmtId="49" fontId="60" fillId="0" borderId="132" xfId="5" applyNumberFormat="1" applyFont="1" applyBorder="1" applyAlignment="1">
      <alignment horizontal="center" vertical="center" shrinkToFit="1"/>
    </xf>
    <xf numFmtId="0" fontId="60" fillId="0" borderId="45" xfId="5" applyFont="1" applyBorder="1" applyAlignment="1">
      <alignment horizontal="center" vertical="center" shrinkToFit="1"/>
    </xf>
    <xf numFmtId="0" fontId="60" fillId="0" borderId="113" xfId="5" applyFont="1" applyBorder="1" applyAlignment="1">
      <alignment vertical="center" shrinkToFit="1"/>
    </xf>
    <xf numFmtId="0" fontId="60" fillId="0" borderId="133" xfId="5" applyFont="1" applyBorder="1" applyAlignment="1">
      <alignment vertical="center" shrinkToFit="1"/>
    </xf>
    <xf numFmtId="0" fontId="60" fillId="0" borderId="134" xfId="5" applyFont="1" applyBorder="1" applyAlignment="1">
      <alignment vertical="center" shrinkToFit="1"/>
    </xf>
    <xf numFmtId="0" fontId="60" fillId="0" borderId="135" xfId="5" applyFont="1" applyBorder="1" applyAlignment="1">
      <alignment vertical="center" shrinkToFit="1"/>
    </xf>
    <xf numFmtId="0" fontId="60" fillId="0" borderId="108" xfId="5" applyFont="1" applyFill="1" applyBorder="1" applyAlignment="1">
      <alignment vertical="center" shrinkToFit="1"/>
    </xf>
    <xf numFmtId="0" fontId="60" fillId="0" borderId="136" xfId="5" applyFont="1" applyBorder="1" applyAlignment="1">
      <alignment vertical="center" shrinkToFit="1"/>
    </xf>
    <xf numFmtId="0" fontId="60" fillId="0" borderId="110" xfId="5" applyFont="1" applyFill="1" applyBorder="1" applyAlignment="1">
      <alignment vertical="center" shrinkToFit="1"/>
    </xf>
    <xf numFmtId="0" fontId="60" fillId="0" borderId="109" xfId="5" applyFont="1" applyFill="1" applyBorder="1" applyAlignment="1">
      <alignment vertical="center" shrinkToFit="1"/>
    </xf>
    <xf numFmtId="182" fontId="56" fillId="0" borderId="0" xfId="0" applyNumberFormat="1" applyFont="1" applyFill="1" applyBorder="1" applyAlignment="1" applyProtection="1">
      <alignment horizontal="left" vertical="center" shrinkToFit="1"/>
    </xf>
    <xf numFmtId="0" fontId="8" fillId="9" borderId="113" xfId="7" applyFont="1" applyFill="1" applyBorder="1" applyAlignment="1" applyProtection="1">
      <alignment horizontal="left" vertical="center" shrinkToFit="1"/>
    </xf>
    <xf numFmtId="0" fontId="60" fillId="0" borderId="111" xfId="5" applyFont="1" applyBorder="1" applyAlignment="1">
      <alignment vertical="center" shrinkToFit="1"/>
    </xf>
    <xf numFmtId="0" fontId="60" fillId="0" borderId="138" xfId="5" applyFont="1" applyBorder="1" applyAlignment="1">
      <alignment horizontal="center" vertical="center" shrinkToFit="1"/>
    </xf>
    <xf numFmtId="0" fontId="60" fillId="0" borderId="139" xfId="5" applyFont="1" applyBorder="1" applyAlignment="1">
      <alignment vertical="center" shrinkToFit="1"/>
    </xf>
    <xf numFmtId="0" fontId="60" fillId="0" borderId="140" xfId="5" applyFont="1" applyBorder="1" applyAlignment="1">
      <alignment vertical="center" shrinkToFit="1"/>
    </xf>
    <xf numFmtId="0" fontId="60" fillId="0" borderId="45" xfId="5" applyFont="1" applyBorder="1" applyAlignment="1">
      <alignment vertical="center" shrinkToFit="1"/>
    </xf>
    <xf numFmtId="0" fontId="60" fillId="0" borderId="141" xfId="5" applyFont="1" applyBorder="1" applyAlignment="1">
      <alignment vertical="center" shrinkToFit="1"/>
    </xf>
    <xf numFmtId="0" fontId="60" fillId="0" borderId="109" xfId="5" applyFont="1" applyBorder="1" applyAlignment="1">
      <alignment horizontal="center" vertical="center" shrinkToFit="1"/>
    </xf>
    <xf numFmtId="0" fontId="60" fillId="9" borderId="30" xfId="5" applyFont="1" applyFill="1" applyBorder="1" applyAlignment="1">
      <alignment horizontal="center" vertical="center" shrinkToFit="1"/>
    </xf>
    <xf numFmtId="0" fontId="8" fillId="9" borderId="104" xfId="7" applyFont="1" applyFill="1" applyBorder="1" applyAlignment="1" applyProtection="1">
      <alignment horizontal="left" vertical="center" shrinkToFit="1"/>
    </xf>
    <xf numFmtId="0" fontId="8" fillId="7" borderId="114" xfId="5" applyFont="1" applyFill="1" applyBorder="1" applyAlignment="1" applyProtection="1">
      <alignment horizontal="center" vertical="center"/>
    </xf>
    <xf numFmtId="182" fontId="56" fillId="7" borderId="114" xfId="0" applyNumberFormat="1" applyFont="1" applyFill="1" applyBorder="1" applyAlignment="1" applyProtection="1">
      <alignment horizontal="center" vertical="center" shrinkToFit="1"/>
    </xf>
    <xf numFmtId="182" fontId="56" fillId="7" borderId="113" xfId="0" applyNumberFormat="1" applyFont="1" applyFill="1" applyBorder="1" applyAlignment="1" applyProtection="1">
      <alignment horizontal="center" vertical="center" shrinkToFit="1"/>
    </xf>
    <xf numFmtId="0" fontId="8" fillId="7" borderId="114" xfId="5" applyFont="1" applyFill="1" applyBorder="1" applyAlignment="1" applyProtection="1">
      <alignment horizontal="center" vertical="center" shrinkToFit="1"/>
    </xf>
    <xf numFmtId="0" fontId="8" fillId="7" borderId="0" xfId="5" applyFont="1" applyFill="1" applyAlignment="1" applyProtection="1">
      <alignment horizontal="center" vertical="center"/>
    </xf>
    <xf numFmtId="49" fontId="8" fillId="7" borderId="118" xfId="10" applyNumberFormat="1" applyFont="1" applyFill="1" applyBorder="1" applyAlignment="1">
      <alignment horizontal="center" vertical="center" shrinkToFit="1"/>
    </xf>
    <xf numFmtId="49" fontId="8" fillId="7" borderId="114" xfId="10" applyNumberFormat="1" applyFont="1" applyFill="1" applyBorder="1" applyAlignment="1">
      <alignment horizontal="center" vertical="center" shrinkToFit="1"/>
    </xf>
    <xf numFmtId="49" fontId="11" fillId="7" borderId="114" xfId="0" applyNumberFormat="1" applyFont="1" applyFill="1" applyBorder="1" applyAlignment="1">
      <alignment horizontal="center" vertical="center" shrinkToFit="1"/>
    </xf>
    <xf numFmtId="49" fontId="11" fillId="7" borderId="120" xfId="0" applyNumberFormat="1" applyFont="1" applyFill="1" applyBorder="1" applyAlignment="1">
      <alignment horizontal="center" vertical="center" shrinkToFit="1"/>
    </xf>
    <xf numFmtId="49" fontId="8" fillId="7" borderId="111" xfId="10" applyNumberFormat="1" applyFont="1" applyFill="1" applyBorder="1" applyAlignment="1">
      <alignment horizontal="center" vertical="center" shrinkToFit="1"/>
    </xf>
    <xf numFmtId="0" fontId="8" fillId="7" borderId="120" xfId="5" applyNumberFormat="1" applyFont="1" applyFill="1" applyBorder="1" applyAlignment="1" applyProtection="1">
      <alignment horizontal="center" vertical="center"/>
    </xf>
    <xf numFmtId="49" fontId="8" fillId="7" borderId="114" xfId="10" applyNumberFormat="1" applyFont="1" applyFill="1" applyBorder="1" applyAlignment="1" applyProtection="1">
      <alignment horizontal="center" vertical="center"/>
    </xf>
    <xf numFmtId="49" fontId="11" fillId="7" borderId="111" xfId="0" applyNumberFormat="1" applyFont="1" applyFill="1" applyBorder="1" applyAlignment="1">
      <alignment horizontal="center" vertical="center" shrinkToFit="1"/>
    </xf>
    <xf numFmtId="0" fontId="8" fillId="0" borderId="0" xfId="10" applyFont="1" applyFill="1" applyBorder="1" applyAlignment="1">
      <alignment horizontal="center" vertical="center" shrinkToFit="1"/>
    </xf>
    <xf numFmtId="0" fontId="8" fillId="0" borderId="111" xfId="10" applyFont="1" applyBorder="1" applyAlignment="1" applyProtection="1">
      <alignment horizontal="left" vertical="center"/>
    </xf>
    <xf numFmtId="0" fontId="8" fillId="0" borderId="112" xfId="10" applyFont="1" applyBorder="1" applyAlignment="1" applyProtection="1">
      <alignment horizontal="left" vertical="center"/>
    </xf>
    <xf numFmtId="0" fontId="8" fillId="0" borderId="113" xfId="10" applyFont="1" applyBorder="1" applyAlignment="1" applyProtection="1">
      <alignment horizontal="left" vertical="center"/>
    </xf>
    <xf numFmtId="49" fontId="8" fillId="7" borderId="120" xfId="10" applyNumberFormat="1" applyFont="1" applyFill="1" applyBorder="1" applyAlignment="1">
      <alignment horizontal="center" vertical="center" shrinkToFit="1"/>
    </xf>
    <xf numFmtId="0" fontId="8" fillId="0" borderId="0" xfId="5" applyFont="1" applyFill="1" applyBorder="1" applyAlignment="1">
      <alignment horizontal="center" vertical="center" shrinkToFit="1"/>
    </xf>
    <xf numFmtId="0" fontId="8" fillId="0" borderId="0" xfId="10" applyFont="1" applyProtection="1">
      <alignment vertical="center"/>
    </xf>
    <xf numFmtId="0" fontId="8" fillId="0" borderId="0" xfId="10" applyFont="1" applyFill="1" applyBorder="1" applyProtection="1">
      <alignment vertical="center"/>
    </xf>
    <xf numFmtId="0" fontId="8" fillId="7" borderId="0" xfId="5" applyFont="1" applyFill="1" applyBorder="1" applyAlignment="1">
      <alignment horizontal="center" vertical="center" shrinkToFit="1"/>
    </xf>
    <xf numFmtId="49" fontId="8" fillId="7" borderId="120" xfId="10" applyNumberFormat="1" applyFont="1" applyFill="1" applyBorder="1" applyAlignment="1" applyProtection="1">
      <alignment horizontal="center" vertical="center"/>
    </xf>
    <xf numFmtId="0" fontId="60" fillId="0" borderId="142" xfId="5" applyFont="1" applyBorder="1" applyAlignment="1">
      <alignment vertical="center" shrinkToFit="1"/>
    </xf>
    <xf numFmtId="0" fontId="60" fillId="0" borderId="143" xfId="5" applyFont="1" applyBorder="1" applyAlignment="1">
      <alignment vertical="center" shrinkToFit="1"/>
    </xf>
    <xf numFmtId="0" fontId="60" fillId="0" borderId="144" xfId="5" applyFont="1" applyBorder="1" applyAlignment="1">
      <alignment horizontal="center" vertical="center" shrinkToFit="1"/>
    </xf>
    <xf numFmtId="0" fontId="60" fillId="0" borderId="145" xfId="5" applyFont="1" applyBorder="1" applyAlignment="1">
      <alignment vertical="center" shrinkToFit="1"/>
    </xf>
    <xf numFmtId="0" fontId="8" fillId="0" borderId="112" xfId="10" applyFont="1" applyFill="1" applyBorder="1" applyAlignment="1">
      <alignment horizontal="left" vertical="center" shrinkToFit="1"/>
    </xf>
    <xf numFmtId="0" fontId="8" fillId="0" borderId="113" xfId="10" applyFont="1" applyFill="1" applyBorder="1" applyAlignment="1">
      <alignment horizontal="left" vertical="center" shrinkToFit="1"/>
    </xf>
    <xf numFmtId="0" fontId="8" fillId="0" borderId="111" xfId="10" applyFont="1" applyBorder="1" applyAlignment="1">
      <alignment horizontal="left" vertical="center" shrinkToFit="1"/>
    </xf>
    <xf numFmtId="0" fontId="8" fillId="0" borderId="112" xfId="10" applyFont="1" applyBorder="1" applyAlignment="1">
      <alignment horizontal="left" vertical="center" shrinkToFit="1"/>
    </xf>
    <xf numFmtId="0" fontId="8" fillId="0" borderId="113" xfId="10" applyFont="1" applyBorder="1" applyAlignment="1">
      <alignment horizontal="left" vertical="center" shrinkToFit="1"/>
    </xf>
    <xf numFmtId="0" fontId="8" fillId="0" borderId="0" xfId="10" applyFont="1" applyFill="1" applyBorder="1" applyAlignment="1">
      <alignment horizontal="left" vertical="center" shrinkToFit="1"/>
    </xf>
    <xf numFmtId="0" fontId="8" fillId="0" borderId="125" xfId="10" applyFont="1" applyFill="1" applyBorder="1" applyAlignment="1">
      <alignment horizontal="left" vertical="center" shrinkToFit="1"/>
    </xf>
    <xf numFmtId="0" fontId="8" fillId="0" borderId="111" xfId="10" applyFont="1" applyBorder="1" applyAlignment="1" applyProtection="1">
      <alignment horizontal="left" vertical="center"/>
    </xf>
    <xf numFmtId="0" fontId="8" fillId="0" borderId="112" xfId="10" applyFont="1" applyBorder="1" applyAlignment="1" applyProtection="1">
      <alignment horizontal="left" vertical="center"/>
    </xf>
    <xf numFmtId="0" fontId="8" fillId="0" borderId="113" xfId="10" applyFont="1" applyBorder="1" applyAlignment="1" applyProtection="1">
      <alignment horizontal="left" vertical="center"/>
    </xf>
    <xf numFmtId="0" fontId="8" fillId="0" borderId="111" xfId="10" applyFont="1" applyFill="1" applyBorder="1" applyAlignment="1">
      <alignment horizontal="left" vertical="center" shrinkToFit="1"/>
    </xf>
    <xf numFmtId="0" fontId="8" fillId="11" borderId="111" xfId="10" applyFont="1" applyFill="1" applyBorder="1" applyAlignment="1">
      <alignment horizontal="center" vertical="center" shrinkToFit="1"/>
    </xf>
    <xf numFmtId="0" fontId="8" fillId="11" borderId="112" xfId="10" applyFont="1" applyFill="1" applyBorder="1" applyAlignment="1">
      <alignment horizontal="center" vertical="center" shrinkToFit="1"/>
    </xf>
    <xf numFmtId="0" fontId="8" fillId="11" borderId="113" xfId="10" applyFont="1" applyFill="1" applyBorder="1" applyAlignment="1">
      <alignment horizontal="center" vertical="center" shrinkToFit="1"/>
    </xf>
    <xf numFmtId="0" fontId="8" fillId="11" borderId="111" xfId="10" applyFont="1" applyFill="1" applyBorder="1" applyAlignment="1" applyProtection="1">
      <alignment horizontal="center" vertical="center" shrinkToFit="1"/>
    </xf>
    <xf numFmtId="0" fontId="8" fillId="11" borderId="112" xfId="10" applyFont="1" applyFill="1" applyBorder="1" applyAlignment="1" applyProtection="1">
      <alignment horizontal="center" vertical="center" shrinkToFit="1"/>
    </xf>
    <xf numFmtId="0" fontId="8" fillId="11" borderId="113" xfId="10" applyFont="1" applyFill="1" applyBorder="1" applyAlignment="1" applyProtection="1">
      <alignment horizontal="center" vertical="center" shrinkToFit="1"/>
    </xf>
    <xf numFmtId="0" fontId="8" fillId="0" borderId="0" xfId="5" applyFont="1" applyFill="1" applyBorder="1" applyAlignment="1" applyProtection="1">
      <alignment horizontal="left" vertical="center"/>
    </xf>
    <xf numFmtId="0" fontId="8" fillId="0" borderId="0" xfId="5" applyFont="1" applyFill="1" applyBorder="1" applyAlignment="1">
      <alignment horizontal="left" vertical="center" shrinkToFit="1"/>
    </xf>
    <xf numFmtId="182" fontId="56" fillId="0" borderId="0" xfId="0" applyNumberFormat="1" applyFont="1" applyFill="1" applyBorder="1" applyAlignment="1" applyProtection="1">
      <alignment horizontal="left" vertical="center" shrinkToFit="1"/>
    </xf>
    <xf numFmtId="0" fontId="8" fillId="0" borderId="0" xfId="5" applyFont="1" applyFill="1" applyBorder="1" applyAlignment="1" applyProtection="1">
      <alignment horizontal="left" vertical="center" shrinkToFit="1"/>
    </xf>
    <xf numFmtId="0" fontId="8" fillId="0" borderId="0" xfId="5" applyFont="1" applyFill="1" applyBorder="1" applyAlignment="1" applyProtection="1">
      <alignment horizontal="center" vertical="center" shrinkToFit="1"/>
    </xf>
    <xf numFmtId="0" fontId="8" fillId="0" borderId="115" xfId="10" applyFont="1" applyBorder="1" applyAlignment="1" applyProtection="1">
      <alignment horizontal="left" vertical="center"/>
    </xf>
    <xf numFmtId="0" fontId="8" fillId="0" borderId="116" xfId="10" applyFont="1" applyBorder="1" applyAlignment="1" applyProtection="1">
      <alignment horizontal="left" vertical="center"/>
    </xf>
    <xf numFmtId="0" fontId="8" fillId="0" borderId="137" xfId="10" applyFont="1" applyBorder="1" applyAlignment="1" applyProtection="1">
      <alignment horizontal="left" vertical="center"/>
    </xf>
    <xf numFmtId="0" fontId="8" fillId="0" borderId="116" xfId="5" applyFont="1" applyFill="1" applyBorder="1" applyAlignment="1">
      <alignment horizontal="left" vertical="center" shrinkToFit="1"/>
    </xf>
    <xf numFmtId="0" fontId="8" fillId="0" borderId="137" xfId="5" applyFont="1" applyFill="1" applyBorder="1" applyAlignment="1">
      <alignment horizontal="left" vertical="center" shrinkToFit="1"/>
    </xf>
    <xf numFmtId="182" fontId="56" fillId="0" borderId="114" xfId="0" applyNumberFormat="1" applyFont="1" applyFill="1" applyBorder="1" applyAlignment="1" applyProtection="1">
      <alignment horizontal="left" vertical="center" shrinkToFit="1"/>
    </xf>
    <xf numFmtId="182" fontId="56" fillId="0" borderId="120" xfId="0" applyNumberFormat="1" applyFont="1" applyFill="1" applyBorder="1" applyAlignment="1" applyProtection="1">
      <alignment horizontal="left" vertical="center" shrinkToFit="1"/>
    </xf>
    <xf numFmtId="0" fontId="8" fillId="0" borderId="111" xfId="10" applyFont="1" applyFill="1" applyBorder="1" applyAlignment="1" applyProtection="1">
      <alignment horizontal="left" vertical="center"/>
    </xf>
    <xf numFmtId="0" fontId="8" fillId="0" borderId="112" xfId="10" applyFont="1" applyFill="1" applyBorder="1" applyAlignment="1" applyProtection="1">
      <alignment horizontal="left" vertical="center"/>
    </xf>
    <xf numFmtId="0" fontId="8" fillId="0" borderId="113" xfId="10" applyFont="1" applyFill="1" applyBorder="1" applyAlignment="1" applyProtection="1">
      <alignment horizontal="left" vertical="center"/>
    </xf>
    <xf numFmtId="0" fontId="8" fillId="0" borderId="117" xfId="10" applyFont="1" applyBorder="1" applyAlignment="1">
      <alignment horizontal="left" vertical="center" shrinkToFit="1"/>
    </xf>
    <xf numFmtId="0" fontId="8" fillId="0" borderId="104" xfId="10" applyFont="1" applyBorder="1" applyAlignment="1">
      <alignment horizontal="left" vertical="center" shrinkToFit="1"/>
    </xf>
    <xf numFmtId="0" fontId="8" fillId="0" borderId="119" xfId="10" applyFont="1" applyBorder="1" applyAlignment="1">
      <alignment horizontal="left" vertical="center" shrinkToFit="1"/>
    </xf>
    <xf numFmtId="0" fontId="8" fillId="11" borderId="114" xfId="5" applyFont="1" applyFill="1" applyBorder="1" applyAlignment="1" applyProtection="1">
      <alignment horizontal="center" vertical="center" shrinkToFit="1"/>
    </xf>
    <xf numFmtId="0" fontId="8" fillId="0" borderId="114" xfId="5" applyFont="1" applyFill="1" applyBorder="1" applyAlignment="1" applyProtection="1">
      <alignment horizontal="left" vertical="center" shrinkToFit="1"/>
    </xf>
    <xf numFmtId="0" fontId="8" fillId="11" borderId="111" xfId="10" applyFont="1" applyFill="1" applyBorder="1" applyAlignment="1">
      <alignment horizontal="center" vertical="center"/>
    </xf>
    <xf numFmtId="0" fontId="8" fillId="11" borderId="112" xfId="10" applyFont="1" applyFill="1" applyBorder="1" applyAlignment="1">
      <alignment horizontal="center" vertical="center"/>
    </xf>
    <xf numFmtId="0" fontId="8" fillId="11" borderId="113" xfId="10" applyFont="1" applyFill="1" applyBorder="1" applyAlignment="1">
      <alignment horizontal="center" vertical="center"/>
    </xf>
    <xf numFmtId="0" fontId="8" fillId="9" borderId="117" xfId="7" applyFont="1" applyFill="1" applyBorder="1" applyAlignment="1" applyProtection="1">
      <alignment horizontal="left" vertical="center" shrinkToFit="1"/>
    </xf>
    <xf numFmtId="0" fontId="8" fillId="9" borderId="104" xfId="7" applyFont="1" applyFill="1" applyBorder="1" applyAlignment="1" applyProtection="1">
      <alignment horizontal="left" vertical="center" shrinkToFit="1"/>
    </xf>
    <xf numFmtId="0" fontId="8" fillId="0" borderId="116" xfId="5" applyFont="1" applyBorder="1" applyAlignment="1" applyProtection="1">
      <alignment horizontal="left" vertical="center"/>
    </xf>
    <xf numFmtId="0" fontId="8" fillId="0" borderId="111" xfId="5" applyFont="1" applyFill="1" applyBorder="1" applyAlignment="1" applyProtection="1">
      <alignment horizontal="left" vertical="center" shrinkToFit="1"/>
    </xf>
    <xf numFmtId="0" fontId="8" fillId="0" borderId="112" xfId="5" applyFont="1" applyFill="1" applyBorder="1" applyAlignment="1" applyProtection="1">
      <alignment horizontal="left" vertical="center" shrinkToFit="1"/>
    </xf>
    <xf numFmtId="0" fontId="8" fillId="0" borderId="113" xfId="5" applyFont="1" applyFill="1" applyBorder="1" applyAlignment="1" applyProtection="1">
      <alignment horizontal="left" vertical="center" shrinkToFit="1"/>
    </xf>
    <xf numFmtId="0" fontId="8" fillId="0" borderId="114" xfId="5" applyFont="1" applyFill="1" applyBorder="1" applyAlignment="1" applyProtection="1">
      <alignment horizontal="left" vertical="center"/>
    </xf>
    <xf numFmtId="0" fontId="8" fillId="0" borderId="111" xfId="5" applyFont="1" applyFill="1" applyBorder="1" applyAlignment="1" applyProtection="1">
      <alignment horizontal="left" vertical="center"/>
    </xf>
    <xf numFmtId="0" fontId="8" fillId="0" borderId="112" xfId="5" applyFont="1" applyFill="1" applyBorder="1" applyAlignment="1" applyProtection="1">
      <alignment horizontal="left" vertical="center"/>
    </xf>
    <xf numFmtId="0" fontId="8" fillId="0" borderId="113" xfId="5" applyFont="1" applyFill="1" applyBorder="1" applyAlignment="1" applyProtection="1">
      <alignment horizontal="left" vertical="center"/>
    </xf>
    <xf numFmtId="0" fontId="8" fillId="11" borderId="114" xfId="7" applyFont="1" applyFill="1" applyBorder="1" applyAlignment="1" applyProtection="1">
      <alignment horizontal="center" vertical="center" shrinkToFit="1"/>
      <protection locked="0"/>
    </xf>
    <xf numFmtId="182" fontId="56" fillId="11" borderId="113" xfId="8" applyNumberFormat="1" applyFont="1" applyFill="1" applyBorder="1" applyAlignment="1" applyProtection="1">
      <alignment horizontal="center" vertical="center" shrinkToFit="1"/>
      <protection locked="0"/>
    </xf>
    <xf numFmtId="182" fontId="56" fillId="11" borderId="114" xfId="8" applyNumberFormat="1" applyFont="1" applyFill="1" applyBorder="1" applyAlignment="1" applyProtection="1">
      <alignment horizontal="center" vertical="center" shrinkToFit="1"/>
      <protection locked="0"/>
    </xf>
    <xf numFmtId="0" fontId="8" fillId="0" borderId="111" xfId="5" applyFont="1" applyFill="1" applyBorder="1" applyAlignment="1" applyProtection="1">
      <alignment vertical="center"/>
    </xf>
    <xf numFmtId="0" fontId="8" fillId="0" borderId="112" xfId="5" applyFont="1" applyFill="1" applyBorder="1" applyAlignment="1" applyProtection="1">
      <alignment vertical="center"/>
    </xf>
    <xf numFmtId="0" fontId="8" fillId="0" borderId="113" xfId="5" applyFont="1" applyFill="1" applyBorder="1" applyAlignment="1" applyProtection="1">
      <alignment vertical="center"/>
    </xf>
    <xf numFmtId="49" fontId="9" fillId="7" borderId="50" xfId="0" applyNumberFormat="1" applyFont="1" applyFill="1" applyBorder="1" applyAlignment="1" applyProtection="1">
      <alignment horizontal="center" vertical="center" shrinkToFit="1"/>
      <protection locked="0"/>
    </xf>
    <xf numFmtId="49" fontId="9" fillId="7" borderId="51" xfId="0" applyNumberFormat="1" applyFont="1" applyFill="1" applyBorder="1" applyAlignment="1" applyProtection="1">
      <alignment horizontal="center" vertical="center" shrinkToFit="1"/>
      <protection locked="0"/>
    </xf>
    <xf numFmtId="49" fontId="9" fillId="7" borderId="52" xfId="0" applyNumberFormat="1" applyFont="1" applyFill="1" applyBorder="1" applyAlignment="1" applyProtection="1">
      <alignment horizontal="center" vertical="center" shrinkToFit="1"/>
      <protection locked="0"/>
    </xf>
    <xf numFmtId="0" fontId="8" fillId="0" borderId="0" xfId="0" applyFont="1" applyAlignment="1">
      <alignment horizontal="left" vertical="center"/>
    </xf>
    <xf numFmtId="0" fontId="8" fillId="0" borderId="0" xfId="0" applyFont="1" applyAlignment="1">
      <alignment horizontal="left" vertical="top" wrapText="1"/>
    </xf>
    <xf numFmtId="0" fontId="11" fillId="0" borderId="0" xfId="0" applyFont="1" applyAlignment="1">
      <alignment horizontal="left" vertical="center"/>
    </xf>
    <xf numFmtId="0" fontId="8" fillId="0" borderId="0" xfId="0" applyFont="1" applyAlignment="1">
      <alignment horizontal="left" vertical="center" wrapText="1"/>
    </xf>
    <xf numFmtId="0" fontId="11" fillId="0" borderId="0" xfId="0" applyFont="1" applyAlignment="1">
      <alignment horizontal="left" vertical="top" wrapText="1"/>
    </xf>
    <xf numFmtId="0" fontId="11" fillId="0" borderId="0" xfId="0" applyFont="1" applyAlignment="1">
      <alignment horizontal="left" vertical="center" wrapText="1"/>
    </xf>
    <xf numFmtId="0" fontId="14" fillId="10" borderId="0" xfId="5" applyFont="1" applyFill="1" applyBorder="1" applyAlignment="1" applyProtection="1">
      <alignment horizontal="left" vertical="center"/>
    </xf>
    <xf numFmtId="0" fontId="8" fillId="9" borderId="111" xfId="7" applyFont="1" applyFill="1" applyBorder="1" applyAlignment="1" applyProtection="1">
      <alignment horizontal="left" vertical="center" shrinkToFit="1"/>
    </xf>
    <xf numFmtId="0" fontId="8" fillId="9" borderId="112" xfId="7" applyFont="1" applyFill="1" applyBorder="1" applyAlignment="1" applyProtection="1">
      <alignment horizontal="left" vertical="center" shrinkToFit="1"/>
    </xf>
    <xf numFmtId="0" fontId="54" fillId="0" borderId="0" xfId="3" applyNumberFormat="1" applyFont="1" applyAlignment="1" applyProtection="1">
      <alignment horizontal="center" vertical="center" shrinkToFit="1"/>
    </xf>
    <xf numFmtId="0" fontId="54" fillId="0" borderId="0" xfId="3" applyFont="1" applyAlignment="1" applyProtection="1">
      <alignment horizontal="center" vertical="center"/>
    </xf>
    <xf numFmtId="0" fontId="54" fillId="0" borderId="0" xfId="0" applyFont="1" applyAlignment="1" applyProtection="1">
      <alignment horizontal="justify" vertical="center"/>
    </xf>
    <xf numFmtId="0" fontId="54" fillId="0" borderId="0" xfId="0" applyFont="1" applyAlignment="1" applyProtection="1">
      <alignment horizontal="left" vertical="center"/>
    </xf>
    <xf numFmtId="0" fontId="54" fillId="0" borderId="0" xfId="0" applyFont="1" applyAlignment="1" applyProtection="1">
      <alignment horizontal="left" vertical="center" shrinkToFit="1"/>
      <protection locked="0"/>
    </xf>
    <xf numFmtId="0" fontId="54" fillId="12" borderId="0" xfId="0" applyFont="1" applyFill="1" applyAlignment="1" applyProtection="1">
      <alignment horizontal="left" vertical="center" shrinkToFit="1"/>
      <protection locked="0"/>
    </xf>
    <xf numFmtId="0" fontId="54" fillId="12" borderId="0" xfId="0" applyFont="1" applyFill="1" applyAlignment="1" applyProtection="1">
      <alignment horizontal="center" vertical="center" shrinkToFit="1"/>
      <protection locked="0"/>
    </xf>
    <xf numFmtId="0" fontId="54" fillId="0" borderId="0" xfId="0" applyFont="1" applyFill="1" applyAlignment="1" applyProtection="1">
      <alignment horizontal="center" vertical="center" shrinkToFit="1"/>
    </xf>
    <xf numFmtId="20" fontId="54" fillId="0" borderId="0" xfId="0" applyNumberFormat="1" applyFont="1" applyAlignment="1" applyProtection="1">
      <alignment horizontal="left" vertical="center"/>
    </xf>
    <xf numFmtId="0" fontId="54" fillId="0" borderId="0" xfId="0" applyFont="1" applyAlignment="1" applyProtection="1">
      <alignment horizontal="left" vertical="center" shrinkToFit="1"/>
    </xf>
    <xf numFmtId="38" fontId="62" fillId="0" borderId="84" xfId="1" applyFont="1" applyBorder="1" applyAlignment="1" applyProtection="1">
      <alignment horizontal="center" vertical="center"/>
    </xf>
    <xf numFmtId="0" fontId="14" fillId="0" borderId="58" xfId="3" applyFont="1" applyBorder="1" applyAlignment="1">
      <alignment horizontal="center" vertical="center"/>
    </xf>
    <xf numFmtId="0" fontId="14" fillId="0" borderId="59" xfId="3" applyFont="1" applyBorder="1"/>
    <xf numFmtId="0" fontId="14" fillId="0" borderId="53" xfId="3" applyFont="1" applyBorder="1" applyAlignment="1">
      <alignment horizontal="center" vertical="center"/>
    </xf>
    <xf numFmtId="0" fontId="14" fillId="0" borderId="29" xfId="3" applyFont="1" applyBorder="1" applyAlignment="1">
      <alignment horizontal="center" vertical="center"/>
    </xf>
    <xf numFmtId="0" fontId="14" fillId="0" borderId="54" xfId="3" applyFont="1" applyBorder="1" applyAlignment="1">
      <alignment horizontal="center" vertical="center"/>
    </xf>
    <xf numFmtId="0" fontId="14" fillId="0" borderId="10" xfId="3" applyFont="1" applyBorder="1" applyAlignment="1">
      <alignment horizontal="center" vertical="center"/>
    </xf>
    <xf numFmtId="0" fontId="14" fillId="0" borderId="55" xfId="3" applyFont="1" applyFill="1" applyBorder="1" applyAlignment="1">
      <alignment horizontal="center" vertical="center"/>
    </xf>
    <xf numFmtId="0" fontId="14" fillId="0" borderId="56" xfId="3" applyFont="1" applyFill="1" applyBorder="1" applyAlignment="1">
      <alignment horizontal="center" vertical="center"/>
    </xf>
    <xf numFmtId="0" fontId="14" fillId="0" borderId="57" xfId="3" applyFont="1" applyFill="1" applyBorder="1" applyAlignment="1">
      <alignment horizontal="center" vertical="center"/>
    </xf>
    <xf numFmtId="0" fontId="16" fillId="0" borderId="0" xfId="3" applyFont="1" applyAlignment="1">
      <alignment horizontal="left" vertical="center"/>
    </xf>
    <xf numFmtId="0" fontId="14" fillId="2" borderId="0" xfId="0" applyFont="1" applyFill="1" applyBorder="1" applyAlignment="1">
      <alignment horizontal="center" vertical="center"/>
    </xf>
    <xf numFmtId="0" fontId="14" fillId="6" borderId="43" xfId="0" applyNumberFormat="1" applyFont="1" applyFill="1" applyBorder="1" applyAlignment="1">
      <alignment horizontal="center" vertical="center" shrinkToFit="1"/>
    </xf>
    <xf numFmtId="0" fontId="14" fillId="6" borderId="34" xfId="0" applyNumberFormat="1" applyFont="1" applyFill="1" applyBorder="1" applyAlignment="1">
      <alignment horizontal="center" vertical="center" shrinkToFit="1"/>
    </xf>
    <xf numFmtId="0" fontId="14" fillId="6" borderId="60" xfId="0" applyNumberFormat="1" applyFont="1" applyFill="1" applyBorder="1" applyAlignment="1">
      <alignment horizontal="center" vertical="center" shrinkToFit="1"/>
    </xf>
    <xf numFmtId="0" fontId="17" fillId="2" borderId="0" xfId="0" applyFont="1" applyFill="1" applyBorder="1" applyAlignment="1">
      <alignment horizontal="center" vertical="center"/>
    </xf>
    <xf numFmtId="0" fontId="18" fillId="6" borderId="43" xfId="0" applyNumberFormat="1" applyFont="1" applyFill="1" applyBorder="1" applyAlignment="1">
      <alignment horizontal="center" vertical="center" shrinkToFit="1"/>
    </xf>
    <xf numFmtId="0" fontId="18" fillId="6" borderId="34" xfId="0" applyNumberFormat="1" applyFont="1" applyFill="1" applyBorder="1" applyAlignment="1">
      <alignment horizontal="center" vertical="center" shrinkToFit="1"/>
    </xf>
    <xf numFmtId="0" fontId="18" fillId="6" borderId="60" xfId="0" applyNumberFormat="1" applyFont="1" applyFill="1" applyBorder="1" applyAlignment="1">
      <alignment horizontal="center" vertical="center" shrinkToFit="1"/>
    </xf>
    <xf numFmtId="0" fontId="14" fillId="0" borderId="55" xfId="3" applyFont="1" applyBorder="1" applyAlignment="1">
      <alignment horizontal="center" vertical="center"/>
    </xf>
    <xf numFmtId="0" fontId="14" fillId="0" borderId="56" xfId="3" applyFont="1" applyBorder="1" applyAlignment="1">
      <alignment horizontal="center" vertical="center"/>
    </xf>
    <xf numFmtId="0" fontId="14" fillId="0" borderId="57" xfId="3" applyFont="1" applyBorder="1" applyAlignment="1">
      <alignment horizontal="center" vertical="center"/>
    </xf>
    <xf numFmtId="0" fontId="22" fillId="2" borderId="0" xfId="3" applyFont="1" applyFill="1" applyBorder="1" applyAlignment="1">
      <alignment horizontal="center" vertical="center"/>
    </xf>
    <xf numFmtId="0" fontId="23" fillId="6" borderId="43" xfId="0" applyNumberFormat="1" applyFont="1" applyFill="1" applyBorder="1" applyAlignment="1">
      <alignment horizontal="center" vertical="center" shrinkToFit="1"/>
    </xf>
    <xf numFmtId="0" fontId="23" fillId="6" borderId="34" xfId="0" applyNumberFormat="1" applyFont="1" applyFill="1" applyBorder="1" applyAlignment="1">
      <alignment horizontal="center" vertical="center" shrinkToFit="1"/>
    </xf>
    <xf numFmtId="0" fontId="23" fillId="6" borderId="60" xfId="0" applyNumberFormat="1" applyFont="1" applyFill="1" applyBorder="1" applyAlignment="1">
      <alignment horizontal="center" vertical="center" shrinkToFit="1"/>
    </xf>
    <xf numFmtId="0" fontId="65" fillId="6" borderId="43" xfId="0" applyNumberFormat="1" applyFont="1" applyFill="1" applyBorder="1" applyAlignment="1">
      <alignment horizontal="center" vertical="center" shrinkToFit="1"/>
    </xf>
    <xf numFmtId="0" fontId="65" fillId="6" borderId="34" xfId="0" applyNumberFormat="1" applyFont="1" applyFill="1" applyBorder="1" applyAlignment="1">
      <alignment horizontal="center" vertical="center" shrinkToFit="1"/>
    </xf>
    <xf numFmtId="0" fontId="65" fillId="6" borderId="60" xfId="0" applyNumberFormat="1" applyFont="1" applyFill="1" applyBorder="1" applyAlignment="1">
      <alignment horizontal="center" vertical="center" shrinkToFit="1"/>
    </xf>
    <xf numFmtId="0" fontId="23" fillId="0" borderId="0" xfId="0" applyFont="1" applyAlignment="1">
      <alignment horizontal="left" vertical="center"/>
    </xf>
    <xf numFmtId="0" fontId="25" fillId="3" borderId="53" xfId="0" applyFont="1" applyFill="1" applyBorder="1" applyAlignment="1">
      <alignment horizontal="center" vertical="center" wrapText="1"/>
    </xf>
    <xf numFmtId="0" fontId="25" fillId="3" borderId="26" xfId="0" applyFont="1" applyFill="1" applyBorder="1" applyAlignment="1">
      <alignment horizontal="center" vertical="center" wrapText="1"/>
    </xf>
    <xf numFmtId="0" fontId="25" fillId="3" borderId="62" xfId="0" applyFont="1" applyFill="1" applyBorder="1" applyAlignment="1">
      <alignment horizontal="center" vertical="center" wrapText="1"/>
    </xf>
    <xf numFmtId="0" fontId="25" fillId="3" borderId="5" xfId="0" applyFont="1" applyFill="1" applyBorder="1" applyAlignment="1">
      <alignment horizontal="center" vertical="center" wrapText="1"/>
    </xf>
    <xf numFmtId="0" fontId="25" fillId="3" borderId="25" xfId="0" applyFont="1" applyFill="1" applyBorder="1" applyAlignment="1">
      <alignment horizontal="center" vertical="center" wrapText="1"/>
    </xf>
    <xf numFmtId="0" fontId="21" fillId="3" borderId="5" xfId="0" applyFont="1" applyFill="1" applyBorder="1" applyAlignment="1">
      <alignment horizontal="center" vertical="center" wrapText="1"/>
    </xf>
    <xf numFmtId="0" fontId="21" fillId="3" borderId="25"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21" fillId="3" borderId="61" xfId="0" applyFont="1" applyFill="1" applyBorder="1" applyAlignment="1">
      <alignment horizontal="center" vertical="center" wrapText="1"/>
    </xf>
    <xf numFmtId="0" fontId="25" fillId="3" borderId="27" xfId="0" applyFont="1" applyFill="1" applyBorder="1" applyAlignment="1">
      <alignment horizontal="center" vertical="center" wrapText="1"/>
    </xf>
    <xf numFmtId="0" fontId="25" fillId="3" borderId="6" xfId="0" applyFont="1" applyFill="1" applyBorder="1" applyAlignment="1">
      <alignment horizontal="center" vertical="center" wrapText="1"/>
    </xf>
    <xf numFmtId="0" fontId="21" fillId="0" borderId="0" xfId="0" applyFont="1" applyAlignment="1">
      <alignment horizontal="left" vertical="center"/>
    </xf>
    <xf numFmtId="0" fontId="25" fillId="3" borderId="121" xfId="0" applyFont="1" applyFill="1" applyBorder="1" applyAlignment="1">
      <alignment horizontal="center" vertical="center" wrapText="1"/>
    </xf>
    <xf numFmtId="0" fontId="25" fillId="3" borderId="122" xfId="0" applyFont="1" applyFill="1" applyBorder="1" applyAlignment="1">
      <alignment horizontal="center" vertical="center" wrapText="1"/>
    </xf>
    <xf numFmtId="0" fontId="23" fillId="0" borderId="0" xfId="0" applyFont="1" applyBorder="1" applyAlignment="1">
      <alignment horizontal="center" vertical="center" wrapText="1" shrinkToFit="1"/>
    </xf>
    <xf numFmtId="0" fontId="23" fillId="0" borderId="7" xfId="0" applyFont="1" applyBorder="1" applyAlignment="1">
      <alignment horizontal="center" vertical="center" wrapText="1" shrinkToFit="1"/>
    </xf>
    <xf numFmtId="0" fontId="46" fillId="0" borderId="84" xfId="0" applyFont="1" applyBorder="1" applyAlignment="1" applyProtection="1">
      <alignment horizontal="left" vertical="top" wrapText="1" shrinkToFit="1"/>
    </xf>
    <xf numFmtId="0" fontId="46" fillId="0" borderId="84" xfId="0" applyFont="1" applyBorder="1" applyAlignment="1" applyProtection="1">
      <alignment horizontal="left" vertical="top" shrinkToFit="1"/>
    </xf>
    <xf numFmtId="0" fontId="44" fillId="2" borderId="0" xfId="3" applyFont="1" applyFill="1" applyBorder="1" applyAlignment="1" applyProtection="1">
      <alignment horizontal="center" vertical="center" wrapText="1"/>
    </xf>
    <xf numFmtId="0" fontId="43" fillId="6" borderId="43" xfId="0" applyNumberFormat="1" applyFont="1" applyFill="1" applyBorder="1" applyAlignment="1" applyProtection="1">
      <alignment horizontal="center" vertical="center" shrinkToFit="1"/>
    </xf>
    <xf numFmtId="0" fontId="43" fillId="6" borderId="34" xfId="0" applyNumberFormat="1" applyFont="1" applyFill="1" applyBorder="1" applyAlignment="1" applyProtection="1">
      <alignment horizontal="center" vertical="center" shrinkToFit="1"/>
    </xf>
    <xf numFmtId="0" fontId="43" fillId="6" borderId="60" xfId="0" applyNumberFormat="1" applyFont="1" applyFill="1" applyBorder="1" applyAlignment="1" applyProtection="1">
      <alignment horizontal="center" vertical="center" shrinkToFit="1"/>
    </xf>
    <xf numFmtId="0" fontId="46" fillId="6" borderId="43" xfId="0" applyNumberFormat="1" applyFont="1" applyFill="1" applyBorder="1" applyAlignment="1" applyProtection="1">
      <alignment horizontal="center" vertical="center" shrinkToFit="1"/>
    </xf>
    <xf numFmtId="0" fontId="46" fillId="6" borderId="34" xfId="0" applyNumberFormat="1" applyFont="1" applyFill="1" applyBorder="1" applyAlignment="1" applyProtection="1">
      <alignment horizontal="center" vertical="center" shrinkToFit="1"/>
    </xf>
    <xf numFmtId="0" fontId="46" fillId="6" borderId="60" xfId="0" applyNumberFormat="1" applyFont="1" applyFill="1" applyBorder="1" applyAlignment="1" applyProtection="1">
      <alignment horizontal="center" vertical="center" shrinkToFit="1"/>
    </xf>
    <xf numFmtId="0" fontId="27" fillId="9" borderId="0" xfId="0" applyFont="1" applyFill="1" applyAlignment="1" applyProtection="1">
      <alignment horizontal="center" vertical="center"/>
      <protection locked="0"/>
    </xf>
    <xf numFmtId="0" fontId="46" fillId="9" borderId="0" xfId="0" applyFont="1" applyFill="1" applyAlignment="1" applyProtection="1">
      <alignment horizontal="center" vertical="center" shrinkToFit="1"/>
      <protection locked="0"/>
    </xf>
    <xf numFmtId="0" fontId="46" fillId="0" borderId="53" xfId="0" applyFont="1" applyBorder="1" applyAlignment="1" applyProtection="1">
      <alignment horizontal="center" vertical="center" wrapText="1"/>
    </xf>
    <xf numFmtId="0" fontId="46" fillId="0" borderId="66" xfId="0" applyFont="1" applyBorder="1" applyAlignment="1" applyProtection="1">
      <alignment horizontal="center" vertical="center" wrapText="1"/>
    </xf>
    <xf numFmtId="0" fontId="46" fillId="0" borderId="36" xfId="0" applyFont="1" applyBorder="1" applyAlignment="1" applyProtection="1">
      <alignment horizontal="center" vertical="center" wrapText="1"/>
    </xf>
    <xf numFmtId="0" fontId="46" fillId="0" borderId="48" xfId="0" applyFont="1" applyBorder="1" applyAlignment="1" applyProtection="1">
      <alignment horizontal="center" vertical="center" wrapText="1"/>
    </xf>
    <xf numFmtId="0" fontId="43" fillId="0" borderId="0" xfId="0" applyFont="1" applyAlignment="1" applyProtection="1">
      <alignment wrapText="1"/>
    </xf>
    <xf numFmtId="0" fontId="46" fillId="0" borderId="4" xfId="0" applyFont="1" applyFill="1" applyBorder="1" applyAlignment="1" applyProtection="1">
      <alignment horizontal="center" vertical="center" shrinkToFit="1"/>
    </xf>
    <xf numFmtId="0" fontId="46" fillId="0" borderId="17" xfId="0" applyFont="1" applyFill="1" applyBorder="1" applyAlignment="1" applyProtection="1">
      <alignment horizontal="center" vertical="center" shrinkToFit="1"/>
    </xf>
    <xf numFmtId="177" fontId="46" fillId="4" borderId="78" xfId="0" applyNumberFormat="1" applyFont="1" applyFill="1" applyBorder="1" applyAlignment="1" applyProtection="1">
      <alignment horizontal="center" vertical="center" shrinkToFit="1"/>
      <protection locked="0"/>
    </xf>
    <xf numFmtId="177" fontId="46" fillId="4" borderId="66" xfId="0" applyNumberFormat="1" applyFont="1" applyFill="1" applyBorder="1" applyAlignment="1" applyProtection="1">
      <alignment horizontal="center" vertical="center" shrinkToFit="1"/>
      <protection locked="0"/>
    </xf>
    <xf numFmtId="177" fontId="46" fillId="4" borderId="46" xfId="0" applyNumberFormat="1" applyFont="1" applyFill="1" applyBorder="1" applyAlignment="1" applyProtection="1">
      <alignment horizontal="center" vertical="center" shrinkToFit="1"/>
      <protection locked="0"/>
    </xf>
    <xf numFmtId="177" fontId="46" fillId="4" borderId="79" xfId="0" applyNumberFormat="1" applyFont="1" applyFill="1" applyBorder="1" applyAlignment="1" applyProtection="1">
      <alignment horizontal="center" vertical="center" shrinkToFit="1"/>
      <protection locked="0"/>
    </xf>
    <xf numFmtId="177" fontId="46" fillId="0" borderId="35" xfId="0" applyNumberFormat="1" applyFont="1" applyFill="1" applyBorder="1" applyAlignment="1" applyProtection="1">
      <alignment horizontal="center" vertical="center" shrinkToFit="1"/>
    </xf>
    <xf numFmtId="177" fontId="46" fillId="0" borderId="49" xfId="0" applyNumberFormat="1" applyFont="1" applyFill="1" applyBorder="1" applyAlignment="1" applyProtection="1">
      <alignment horizontal="center" vertical="center" shrinkToFit="1"/>
    </xf>
    <xf numFmtId="177" fontId="46" fillId="0" borderId="21" xfId="0" applyNumberFormat="1" applyFont="1" applyFill="1" applyBorder="1" applyAlignment="1" applyProtection="1">
      <alignment horizontal="center" vertical="center" shrinkToFit="1"/>
    </xf>
    <xf numFmtId="177" fontId="46" fillId="0" borderId="74" xfId="0" applyNumberFormat="1" applyFont="1" applyFill="1" applyBorder="1" applyAlignment="1" applyProtection="1">
      <alignment horizontal="center" vertical="center" shrinkToFit="1"/>
    </xf>
    <xf numFmtId="177" fontId="46" fillId="4" borderId="38" xfId="0" applyNumberFormat="1" applyFont="1" applyFill="1" applyBorder="1" applyAlignment="1" applyProtection="1">
      <alignment horizontal="center" vertical="center" shrinkToFit="1"/>
      <protection locked="0"/>
    </xf>
    <xf numFmtId="177" fontId="46" fillId="4" borderId="64" xfId="0" applyNumberFormat="1" applyFont="1" applyFill="1" applyBorder="1" applyAlignment="1" applyProtection="1">
      <alignment horizontal="center" vertical="center" shrinkToFit="1"/>
      <protection locked="0"/>
    </xf>
    <xf numFmtId="177" fontId="46" fillId="4" borderId="39" xfId="0" applyNumberFormat="1" applyFont="1" applyFill="1" applyBorder="1" applyAlignment="1" applyProtection="1">
      <alignment horizontal="center" vertical="center" shrinkToFit="1"/>
      <protection locked="0"/>
    </xf>
    <xf numFmtId="177" fontId="46" fillId="4" borderId="65" xfId="0" applyNumberFormat="1" applyFont="1" applyFill="1" applyBorder="1" applyAlignment="1" applyProtection="1">
      <alignment horizontal="center" vertical="center" shrinkToFit="1"/>
      <protection locked="0"/>
    </xf>
    <xf numFmtId="0" fontId="46" fillId="0" borderId="7" xfId="0" applyFont="1" applyFill="1" applyBorder="1" applyAlignment="1" applyProtection="1">
      <alignment horizontal="center" vertical="center"/>
    </xf>
    <xf numFmtId="0" fontId="46" fillId="0" borderId="67" xfId="0" applyFont="1" applyFill="1" applyBorder="1" applyAlignment="1" applyProtection="1">
      <alignment horizontal="center" vertical="center" shrinkToFit="1"/>
    </xf>
    <xf numFmtId="0" fontId="46" fillId="0" borderId="68" xfId="0" applyFont="1" applyFill="1" applyBorder="1" applyAlignment="1" applyProtection="1">
      <alignment horizontal="center" vertical="center" shrinkToFit="1"/>
    </xf>
    <xf numFmtId="178" fontId="46" fillId="0" borderId="81" xfId="1" applyNumberFormat="1" applyFont="1" applyFill="1" applyBorder="1" applyAlignment="1" applyProtection="1">
      <alignment horizontal="center" vertical="center" shrinkToFit="1"/>
    </xf>
    <xf numFmtId="178" fontId="46" fillId="0" borderId="7" xfId="1" applyNumberFormat="1" applyFont="1" applyFill="1" applyBorder="1" applyAlignment="1" applyProtection="1">
      <alignment horizontal="center" vertical="center" shrinkToFit="1"/>
    </xf>
    <xf numFmtId="178" fontId="46" fillId="0" borderId="80" xfId="1" applyNumberFormat="1" applyFont="1" applyFill="1" applyBorder="1" applyAlignment="1" applyProtection="1">
      <alignment horizontal="center" vertical="center" shrinkToFit="1"/>
    </xf>
    <xf numFmtId="178" fontId="46" fillId="0" borderId="48" xfId="1" applyNumberFormat="1" applyFont="1" applyFill="1" applyBorder="1" applyAlignment="1" applyProtection="1">
      <alignment horizontal="center" vertical="center" shrinkToFit="1"/>
    </xf>
    <xf numFmtId="178" fontId="46" fillId="0" borderId="35" xfId="1" applyNumberFormat="1" applyFont="1" applyFill="1" applyBorder="1" applyAlignment="1" applyProtection="1">
      <alignment horizontal="right" vertical="center" shrinkToFit="1"/>
    </xf>
    <xf numFmtId="178" fontId="46" fillId="0" borderId="49" xfId="1" applyNumberFormat="1" applyFont="1" applyFill="1" applyBorder="1" applyAlignment="1" applyProtection="1">
      <alignment horizontal="right" vertical="center" shrinkToFit="1"/>
    </xf>
    <xf numFmtId="178" fontId="46" fillId="0" borderId="36" xfId="1" applyNumberFormat="1" applyFont="1" applyFill="1" applyBorder="1" applyAlignment="1" applyProtection="1">
      <alignment horizontal="right" vertical="center" shrinkToFit="1"/>
    </xf>
    <xf numFmtId="178" fontId="46" fillId="0" borderId="48" xfId="1" applyNumberFormat="1" applyFont="1" applyFill="1" applyBorder="1" applyAlignment="1" applyProtection="1">
      <alignment horizontal="right" vertical="center" shrinkToFit="1"/>
    </xf>
    <xf numFmtId="0" fontId="46" fillId="0" borderId="4" xfId="0" applyFont="1" applyBorder="1" applyAlignment="1" applyProtection="1">
      <alignment horizontal="center" vertical="center" shrinkToFit="1"/>
    </xf>
    <xf numFmtId="0" fontId="46" fillId="0" borderId="63" xfId="0" applyFont="1" applyBorder="1" applyAlignment="1" applyProtection="1">
      <alignment horizontal="center" vertical="center" shrinkToFit="1"/>
    </xf>
    <xf numFmtId="0" fontId="46" fillId="0" borderId="78" xfId="0" applyFont="1" applyBorder="1" applyAlignment="1" applyProtection="1">
      <alignment horizontal="center" vertical="center" wrapText="1"/>
    </xf>
    <xf numFmtId="0" fontId="46" fillId="0" borderId="85" xfId="0" applyFont="1" applyBorder="1" applyAlignment="1" applyProtection="1">
      <alignment horizontal="center" vertical="center" wrapText="1"/>
    </xf>
    <xf numFmtId="0" fontId="46" fillId="0" borderId="7" xfId="0" applyFont="1" applyBorder="1" applyAlignment="1" applyProtection="1">
      <alignment horizontal="center" vertical="center" wrapText="1"/>
    </xf>
    <xf numFmtId="0" fontId="46" fillId="0" borderId="53" xfId="0" applyFont="1" applyFill="1" applyBorder="1" applyAlignment="1" applyProtection="1">
      <alignment horizontal="center" vertical="center" wrapText="1"/>
    </xf>
    <xf numFmtId="0" fontId="46" fillId="0" borderId="66" xfId="0" applyFont="1" applyFill="1" applyBorder="1" applyAlignment="1" applyProtection="1">
      <alignment horizontal="center" vertical="center" wrapText="1"/>
    </xf>
    <xf numFmtId="0" fontId="46" fillId="0" borderId="36" xfId="0" applyFont="1" applyFill="1" applyBorder="1" applyAlignment="1" applyProtection="1">
      <alignment horizontal="center" vertical="center" wrapText="1"/>
    </xf>
    <xf numFmtId="0" fontId="46" fillId="0" borderId="48" xfId="0" applyFont="1" applyFill="1" applyBorder="1" applyAlignment="1" applyProtection="1">
      <alignment horizontal="center" vertical="center" wrapText="1"/>
    </xf>
    <xf numFmtId="0" fontId="46" fillId="0" borderId="69" xfId="0" applyFont="1" applyBorder="1" applyAlignment="1" applyProtection="1">
      <alignment horizontal="center" vertical="center" wrapText="1"/>
    </xf>
    <xf numFmtId="0" fontId="46" fillId="0" borderId="70" xfId="0" applyFont="1" applyBorder="1" applyAlignment="1" applyProtection="1">
      <alignment horizontal="center" vertical="center" shrinkToFit="1"/>
    </xf>
    <xf numFmtId="0" fontId="46" fillId="0" borderId="71" xfId="0" applyFont="1" applyBorder="1" applyAlignment="1" applyProtection="1">
      <alignment horizontal="center" vertical="center" shrinkToFit="1"/>
    </xf>
    <xf numFmtId="0" fontId="46" fillId="0" borderId="72" xfId="0" applyFont="1" applyBorder="1" applyAlignment="1" applyProtection="1">
      <alignment horizontal="center" vertical="center" wrapText="1"/>
    </xf>
    <xf numFmtId="0" fontId="46" fillId="0" borderId="66" xfId="0" applyFont="1" applyBorder="1" applyAlignment="1" applyProtection="1">
      <alignment horizontal="center" vertical="center"/>
    </xf>
    <xf numFmtId="0" fontId="46" fillId="0" borderId="73" xfId="0" applyFont="1" applyBorder="1" applyAlignment="1" applyProtection="1">
      <alignment horizontal="center" vertical="center"/>
    </xf>
    <xf numFmtId="0" fontId="46" fillId="0" borderId="74" xfId="0" applyFont="1" applyBorder="1" applyAlignment="1" applyProtection="1">
      <alignment horizontal="center" vertical="center"/>
    </xf>
    <xf numFmtId="0" fontId="43" fillId="0" borderId="0" xfId="0" applyFont="1" applyFill="1" applyAlignment="1" applyProtection="1">
      <alignment vertical="center" wrapText="1"/>
    </xf>
    <xf numFmtId="178" fontId="46" fillId="0" borderId="35" xfId="0" applyNumberFormat="1" applyFont="1" applyFill="1" applyBorder="1" applyAlignment="1" applyProtection="1">
      <alignment horizontal="right" vertical="center" shrinkToFit="1"/>
    </xf>
    <xf numFmtId="178" fontId="46" fillId="0" borderId="49" xfId="0" applyNumberFormat="1" applyFont="1" applyFill="1" applyBorder="1" applyAlignment="1" applyProtection="1">
      <alignment horizontal="right" vertical="center" shrinkToFit="1"/>
    </xf>
    <xf numFmtId="178" fontId="46" fillId="0" borderId="21" xfId="0" applyNumberFormat="1" applyFont="1" applyFill="1" applyBorder="1" applyAlignment="1" applyProtection="1">
      <alignment horizontal="right" vertical="center" shrinkToFit="1"/>
    </xf>
    <xf numFmtId="178" fontId="46" fillId="0" borderId="74" xfId="0" applyNumberFormat="1" applyFont="1" applyFill="1" applyBorder="1" applyAlignment="1" applyProtection="1">
      <alignment horizontal="right" vertical="center" shrinkToFit="1"/>
    </xf>
    <xf numFmtId="0" fontId="46" fillId="0" borderId="69" xfId="0" applyFont="1" applyFill="1" applyBorder="1" applyAlignment="1" applyProtection="1"/>
    <xf numFmtId="0" fontId="46" fillId="0" borderId="63" xfId="0" applyFont="1" applyFill="1" applyBorder="1" applyAlignment="1" applyProtection="1">
      <alignment horizontal="center" vertical="center" shrinkToFit="1"/>
    </xf>
    <xf numFmtId="177" fontId="46" fillId="4" borderId="82" xfId="0" applyNumberFormat="1" applyFont="1" applyFill="1" applyBorder="1" applyAlignment="1" applyProtection="1">
      <alignment horizontal="center" vertical="center" shrinkToFit="1"/>
      <protection locked="0"/>
    </xf>
    <xf numFmtId="177" fontId="46" fillId="4" borderId="83" xfId="0" applyNumberFormat="1" applyFont="1" applyFill="1" applyBorder="1" applyAlignment="1" applyProtection="1">
      <alignment horizontal="center" vertical="center" shrinkToFit="1"/>
      <protection locked="0"/>
    </xf>
    <xf numFmtId="0" fontId="46" fillId="0" borderId="77" xfId="0" applyFont="1" applyFill="1" applyBorder="1" applyAlignment="1" applyProtection="1">
      <alignment horizontal="center" vertical="center" shrinkToFit="1"/>
    </xf>
    <xf numFmtId="178" fontId="46" fillId="0" borderId="76" xfId="1" applyNumberFormat="1" applyFont="1" applyFill="1" applyBorder="1" applyAlignment="1" applyProtection="1">
      <alignment horizontal="center" vertical="center" shrinkToFit="1"/>
    </xf>
    <xf numFmtId="178" fontId="46" fillId="0" borderId="49" xfId="1" applyNumberFormat="1" applyFont="1" applyFill="1" applyBorder="1" applyAlignment="1" applyProtection="1">
      <alignment horizontal="center" vertical="center" shrinkToFit="1"/>
    </xf>
    <xf numFmtId="0" fontId="46" fillId="0" borderId="75" xfId="0" applyFont="1" applyFill="1" applyBorder="1" applyAlignment="1" applyProtection="1">
      <alignment horizontal="center" vertical="center" shrinkToFit="1"/>
    </xf>
    <xf numFmtId="177" fontId="46" fillId="4" borderId="47" xfId="0" applyNumberFormat="1" applyFont="1" applyFill="1" applyBorder="1" applyAlignment="1" applyProtection="1">
      <alignment horizontal="center" vertical="center" shrinkToFit="1"/>
      <protection locked="0"/>
    </xf>
    <xf numFmtId="177" fontId="46" fillId="4" borderId="74" xfId="0" applyNumberFormat="1" applyFont="1" applyFill="1" applyBorder="1" applyAlignment="1" applyProtection="1">
      <alignment horizontal="center" vertical="center" shrinkToFit="1"/>
      <protection locked="0"/>
    </xf>
    <xf numFmtId="0" fontId="46" fillId="0" borderId="71" xfId="0" applyFont="1" applyFill="1" applyBorder="1" applyAlignment="1" applyProtection="1">
      <alignment horizontal="center" vertical="center" shrinkToFit="1"/>
    </xf>
    <xf numFmtId="178" fontId="46" fillId="0" borderId="73" xfId="1" applyNumberFormat="1" applyFont="1" applyFill="1" applyBorder="1" applyAlignment="1" applyProtection="1">
      <alignment horizontal="center" vertical="center" shrinkToFit="1"/>
    </xf>
    <xf numFmtId="178" fontId="46" fillId="0" borderId="74" xfId="1" applyNumberFormat="1" applyFont="1" applyFill="1" applyBorder="1" applyAlignment="1" applyProtection="1">
      <alignment horizontal="center" vertical="center" shrinkToFit="1"/>
    </xf>
    <xf numFmtId="0" fontId="43" fillId="0" borderId="43" xfId="0" applyFont="1" applyBorder="1" applyAlignment="1">
      <alignment horizontal="center" vertical="center" shrinkToFit="1"/>
    </xf>
    <xf numFmtId="0" fontId="43" fillId="0" borderId="60" xfId="0" applyFont="1" applyBorder="1" applyAlignment="1">
      <alignment horizontal="center" vertical="center" shrinkToFit="1"/>
    </xf>
    <xf numFmtId="178" fontId="43" fillId="0" borderId="43" xfId="0" applyNumberFormat="1" applyFont="1" applyBorder="1" applyAlignment="1">
      <alignment horizontal="center" vertical="center"/>
    </xf>
    <xf numFmtId="178" fontId="43" fillId="0" borderId="60" xfId="0" applyNumberFormat="1" applyFont="1" applyBorder="1" applyAlignment="1">
      <alignment horizontal="center" vertical="center"/>
    </xf>
    <xf numFmtId="0" fontId="43" fillId="0" borderId="43" xfId="2" applyFont="1" applyBorder="1" applyAlignment="1">
      <alignment horizontal="center" vertical="center" shrinkToFit="1"/>
    </xf>
    <xf numFmtId="0" fontId="43" fillId="0" borderId="60" xfId="2" applyFont="1" applyBorder="1" applyAlignment="1">
      <alignment horizontal="center" vertical="center" shrinkToFit="1"/>
    </xf>
    <xf numFmtId="0" fontId="43" fillId="5" borderId="43" xfId="2" applyFont="1" applyFill="1" applyBorder="1" applyAlignment="1">
      <alignment horizontal="center" vertical="center" shrinkToFit="1"/>
    </xf>
    <xf numFmtId="0" fontId="43" fillId="5" borderId="60" xfId="2" applyFont="1" applyFill="1" applyBorder="1" applyAlignment="1">
      <alignment horizontal="center" vertical="center" shrinkToFit="1"/>
    </xf>
    <xf numFmtId="0" fontId="26" fillId="2" borderId="0" xfId="3" applyFont="1" applyFill="1" applyBorder="1" applyAlignment="1" applyProtection="1">
      <alignment horizontal="center" vertical="center"/>
    </xf>
    <xf numFmtId="0" fontId="48" fillId="6" borderId="43" xfId="0" applyNumberFormat="1" applyFont="1" applyFill="1" applyBorder="1" applyAlignment="1" applyProtection="1">
      <alignment horizontal="center" vertical="center" shrinkToFit="1"/>
    </xf>
    <xf numFmtId="0" fontId="48" fillId="6" borderId="34" xfId="0" applyNumberFormat="1" applyFont="1" applyFill="1" applyBorder="1" applyAlignment="1" applyProtection="1">
      <alignment horizontal="center" vertical="center" shrinkToFit="1"/>
    </xf>
    <xf numFmtId="0" fontId="48" fillId="6" borderId="60" xfId="0" applyNumberFormat="1" applyFont="1" applyFill="1" applyBorder="1" applyAlignment="1" applyProtection="1">
      <alignment horizontal="center" vertical="center" shrinkToFit="1"/>
    </xf>
    <xf numFmtId="0" fontId="49" fillId="6" borderId="43" xfId="0" applyNumberFormat="1" applyFont="1" applyFill="1" applyBorder="1" applyAlignment="1" applyProtection="1">
      <alignment horizontal="center" vertical="center" shrinkToFit="1"/>
    </xf>
    <xf numFmtId="0" fontId="49" fillId="6" borderId="34" xfId="0" applyNumberFormat="1" applyFont="1" applyFill="1" applyBorder="1" applyAlignment="1" applyProtection="1">
      <alignment horizontal="center" vertical="center" shrinkToFit="1"/>
    </xf>
    <xf numFmtId="0" fontId="49" fillId="6" borderId="60" xfId="0" applyNumberFormat="1" applyFont="1" applyFill="1" applyBorder="1" applyAlignment="1" applyProtection="1">
      <alignment horizontal="center" vertical="center" shrinkToFit="1"/>
    </xf>
    <xf numFmtId="0" fontId="32" fillId="0" borderId="84" xfId="0" applyFont="1" applyFill="1" applyBorder="1" applyAlignment="1" applyProtection="1">
      <alignment horizontal="center" vertical="center" shrinkToFit="1"/>
      <protection locked="0"/>
    </xf>
    <xf numFmtId="0" fontId="21" fillId="0" borderId="87" xfId="0" applyFont="1" applyBorder="1" applyAlignment="1" applyProtection="1">
      <alignment horizontal="center" vertical="center"/>
    </xf>
    <xf numFmtId="0" fontId="21" fillId="0" borderId="88" xfId="0" applyFont="1" applyBorder="1" applyAlignment="1" applyProtection="1">
      <alignment horizontal="center" vertical="center"/>
    </xf>
    <xf numFmtId="0" fontId="21" fillId="0" borderId="89" xfId="0" applyFont="1" applyBorder="1" applyAlignment="1" applyProtection="1">
      <alignment horizontal="center" vertical="center"/>
    </xf>
    <xf numFmtId="0" fontId="21" fillId="0" borderId="72" xfId="0" applyFont="1" applyBorder="1" applyAlignment="1" applyProtection="1">
      <alignment horizontal="center" vertical="center"/>
    </xf>
    <xf numFmtId="0" fontId="21" fillId="0" borderId="26" xfId="0" applyFont="1" applyBorder="1" applyAlignment="1" applyProtection="1">
      <alignment horizontal="center" vertical="center"/>
    </xf>
    <xf numFmtId="0" fontId="21" fillId="0" borderId="66" xfId="0" applyFont="1" applyBorder="1" applyAlignment="1" applyProtection="1">
      <alignment horizontal="center" vertical="center"/>
    </xf>
    <xf numFmtId="0" fontId="21" fillId="0" borderId="30" xfId="0" applyFont="1" applyBorder="1" applyAlignment="1" applyProtection="1">
      <alignment horizontal="center" vertical="center" wrapText="1"/>
    </xf>
    <xf numFmtId="0" fontId="32" fillId="4" borderId="90" xfId="0" applyFont="1" applyFill="1" applyBorder="1" applyAlignment="1" applyProtection="1">
      <alignment horizontal="center" vertical="center" shrinkToFit="1"/>
      <protection locked="0"/>
    </xf>
    <xf numFmtId="0" fontId="32" fillId="4" borderId="94" xfId="0" applyFont="1" applyFill="1" applyBorder="1" applyAlignment="1" applyProtection="1">
      <alignment horizontal="center" vertical="center" shrinkToFit="1"/>
      <protection locked="0"/>
    </xf>
    <xf numFmtId="0" fontId="32" fillId="4" borderId="91" xfId="0" applyFont="1" applyFill="1" applyBorder="1" applyAlignment="1" applyProtection="1">
      <alignment horizontal="center" vertical="center" shrinkToFit="1"/>
      <protection locked="0"/>
    </xf>
    <xf numFmtId="0" fontId="32" fillId="11" borderId="90" xfId="0" applyFont="1" applyFill="1" applyBorder="1" applyAlignment="1" applyProtection="1">
      <alignment horizontal="center" vertical="center" shrinkToFit="1"/>
      <protection locked="0"/>
    </xf>
    <xf numFmtId="0" fontId="32" fillId="11" borderId="91" xfId="0" applyFont="1" applyFill="1" applyBorder="1" applyAlignment="1" applyProtection="1">
      <alignment horizontal="center" vertical="center" shrinkToFit="1"/>
      <protection locked="0"/>
    </xf>
    <xf numFmtId="0" fontId="32" fillId="4" borderId="92" xfId="0" applyFont="1" applyFill="1" applyBorder="1" applyAlignment="1" applyProtection="1">
      <alignment horizontal="center" vertical="center" shrinkToFit="1"/>
      <protection locked="0"/>
    </xf>
    <xf numFmtId="0" fontId="32" fillId="4" borderId="3" xfId="0" applyFont="1" applyFill="1" applyBorder="1" applyAlignment="1" applyProtection="1">
      <alignment horizontal="center" vertical="center" shrinkToFit="1"/>
      <protection locked="0"/>
    </xf>
    <xf numFmtId="0" fontId="32" fillId="4" borderId="93" xfId="0" applyFont="1" applyFill="1" applyBorder="1" applyAlignment="1" applyProtection="1">
      <alignment horizontal="center" vertical="center" shrinkToFit="1"/>
      <protection locked="0"/>
    </xf>
    <xf numFmtId="0" fontId="32" fillId="4" borderId="14" xfId="0" applyFont="1" applyFill="1" applyBorder="1" applyAlignment="1" applyProtection="1">
      <alignment horizontal="center" vertical="center" shrinkToFit="1"/>
      <protection locked="0"/>
    </xf>
    <xf numFmtId="0" fontId="32" fillId="4" borderId="43" xfId="0" applyFont="1" applyFill="1" applyBorder="1" applyAlignment="1" applyProtection="1">
      <alignment horizontal="center" vertical="center" shrinkToFit="1"/>
      <protection locked="0"/>
    </xf>
    <xf numFmtId="0" fontId="32" fillId="4" borderId="34" xfId="0" applyFont="1" applyFill="1" applyBorder="1" applyAlignment="1" applyProtection="1">
      <alignment horizontal="center" vertical="center" shrinkToFit="1"/>
      <protection locked="0"/>
    </xf>
    <xf numFmtId="0" fontId="32" fillId="4" borderId="60" xfId="0" applyFont="1" applyFill="1" applyBorder="1" applyAlignment="1" applyProtection="1">
      <alignment horizontal="center" vertical="center" shrinkToFit="1"/>
      <protection locked="0"/>
    </xf>
    <xf numFmtId="0" fontId="32" fillId="11" borderId="43" xfId="0" applyFont="1" applyFill="1" applyBorder="1" applyAlignment="1" applyProtection="1">
      <alignment horizontal="center" vertical="center" shrinkToFit="1"/>
      <protection locked="0"/>
    </xf>
    <xf numFmtId="0" fontId="32" fillId="11" borderId="60" xfId="0" applyFont="1" applyFill="1" applyBorder="1" applyAlignment="1" applyProtection="1">
      <alignment horizontal="center" vertical="center" shrinkToFit="1"/>
      <protection locked="0"/>
    </xf>
    <xf numFmtId="0" fontId="32" fillId="4" borderId="15" xfId="0" applyFont="1" applyFill="1" applyBorder="1" applyAlignment="1" applyProtection="1">
      <alignment horizontal="center" vertical="center" shrinkToFit="1"/>
      <protection locked="0"/>
    </xf>
    <xf numFmtId="0" fontId="32" fillId="4" borderId="40" xfId="0" applyFont="1" applyFill="1" applyBorder="1" applyAlignment="1" applyProtection="1">
      <alignment horizontal="center" vertical="center" shrinkToFit="1"/>
      <protection locked="0"/>
    </xf>
    <xf numFmtId="0" fontId="32" fillId="4" borderId="41" xfId="0" applyFont="1" applyFill="1" applyBorder="1" applyAlignment="1" applyProtection="1">
      <alignment horizontal="center" vertical="center" shrinkToFit="1"/>
      <protection locked="0"/>
    </xf>
    <xf numFmtId="0" fontId="32" fillId="4" borderId="95" xfId="0" applyFont="1" applyFill="1" applyBorder="1" applyAlignment="1" applyProtection="1">
      <alignment horizontal="center" vertical="center" shrinkToFit="1"/>
      <protection locked="0"/>
    </xf>
    <xf numFmtId="1" fontId="32" fillId="4" borderId="30" xfId="0" applyNumberFormat="1" applyFont="1" applyFill="1" applyBorder="1" applyAlignment="1" applyProtection="1">
      <alignment horizontal="center" vertical="center" shrinkToFit="1"/>
      <protection locked="0"/>
    </xf>
    <xf numFmtId="0" fontId="32" fillId="11" borderId="40" xfId="0" applyFont="1" applyFill="1" applyBorder="1" applyAlignment="1" applyProtection="1">
      <alignment horizontal="center" vertical="center" shrinkToFit="1"/>
      <protection locked="0"/>
    </xf>
    <xf numFmtId="0" fontId="32" fillId="11" borderId="95" xfId="0" applyFont="1" applyFill="1" applyBorder="1" applyAlignment="1" applyProtection="1">
      <alignment horizontal="center" vertical="center" shrinkToFit="1"/>
      <protection locked="0"/>
    </xf>
    <xf numFmtId="0" fontId="32" fillId="4" borderId="96" xfId="0" applyFont="1" applyFill="1" applyBorder="1" applyAlignment="1" applyProtection="1">
      <alignment horizontal="center" vertical="center" shrinkToFit="1"/>
      <protection locked="0"/>
    </xf>
    <xf numFmtId="1" fontId="32" fillId="0" borderId="30" xfId="0" applyNumberFormat="1" applyFont="1" applyFill="1" applyBorder="1" applyAlignment="1" applyProtection="1">
      <alignment horizontal="center" vertical="center" shrinkToFit="1"/>
    </xf>
    <xf numFmtId="0" fontId="21" fillId="0" borderId="30" xfId="0" applyFont="1" applyBorder="1" applyAlignment="1" applyProtection="1">
      <alignment horizontal="center" vertical="center"/>
    </xf>
    <xf numFmtId="0" fontId="21" fillId="0" borderId="43" xfId="0" applyFont="1" applyBorder="1" applyAlignment="1">
      <alignment horizontal="center" vertical="center" shrinkToFit="1"/>
    </xf>
    <xf numFmtId="0" fontId="21" fillId="0" borderId="60" xfId="0" applyFont="1" applyBorder="1" applyAlignment="1">
      <alignment horizontal="center" vertical="center" shrinkToFit="1"/>
    </xf>
    <xf numFmtId="178" fontId="21" fillId="0" borderId="43" xfId="0" applyNumberFormat="1" applyFont="1" applyBorder="1" applyAlignment="1">
      <alignment horizontal="center" vertical="center" shrinkToFit="1"/>
    </xf>
    <xf numFmtId="178" fontId="21" fillId="0" borderId="60" xfId="0" applyNumberFormat="1" applyFont="1" applyBorder="1" applyAlignment="1">
      <alignment horizontal="center" vertical="center" shrinkToFit="1"/>
    </xf>
    <xf numFmtId="0" fontId="21" fillId="0" borderId="101" xfId="0" applyFont="1" applyFill="1" applyBorder="1" applyAlignment="1" applyProtection="1">
      <alignment horizontal="center" vertical="center"/>
    </xf>
    <xf numFmtId="0" fontId="21" fillId="0" borderId="102" xfId="0" applyFont="1" applyFill="1" applyBorder="1" applyAlignment="1" applyProtection="1">
      <alignment horizontal="center" vertical="center"/>
    </xf>
    <xf numFmtId="0" fontId="27" fillId="0" borderId="30" xfId="0" applyFont="1" applyFill="1" applyBorder="1" applyAlignment="1" applyProtection="1">
      <alignment horizontal="center" vertical="center" wrapText="1"/>
    </xf>
    <xf numFmtId="0" fontId="21" fillId="0" borderId="43" xfId="0" applyFont="1" applyFill="1" applyBorder="1" applyAlignment="1" applyProtection="1">
      <alignment horizontal="center" vertical="center" wrapText="1" shrinkToFit="1"/>
    </xf>
    <xf numFmtId="0" fontId="21" fillId="0" borderId="34" xfId="0" applyFont="1" applyFill="1" applyBorder="1" applyAlignment="1" applyProtection="1">
      <alignment horizontal="center" vertical="center" shrinkToFit="1"/>
    </xf>
    <xf numFmtId="0" fontId="21" fillId="0" borderId="60" xfId="0" applyFont="1" applyFill="1" applyBorder="1" applyAlignment="1" applyProtection="1">
      <alignment horizontal="center" vertical="center" shrinkToFit="1"/>
    </xf>
    <xf numFmtId="177" fontId="21" fillId="0" borderId="30" xfId="0" applyNumberFormat="1" applyFont="1" applyFill="1" applyBorder="1" applyAlignment="1" applyProtection="1">
      <alignment horizontal="center" vertical="center" wrapText="1"/>
    </xf>
    <xf numFmtId="177" fontId="21" fillId="0" borderId="43" xfId="0" applyNumberFormat="1" applyFont="1" applyFill="1" applyBorder="1" applyAlignment="1" applyProtection="1">
      <alignment horizontal="center" vertical="center" wrapText="1"/>
    </xf>
    <xf numFmtId="178" fontId="32" fillId="0" borderId="30" xfId="1" applyNumberFormat="1" applyFont="1" applyFill="1" applyBorder="1" applyAlignment="1" applyProtection="1">
      <alignment horizontal="center" vertical="center" shrinkToFit="1"/>
    </xf>
    <xf numFmtId="178" fontId="21" fillId="0" borderId="76" xfId="0" applyNumberFormat="1" applyFont="1" applyFill="1" applyBorder="1" applyAlignment="1" applyProtection="1">
      <alignment horizontal="center" vertical="center" shrinkToFit="1"/>
    </xf>
    <xf numFmtId="178" fontId="21" fillId="0" borderId="103" xfId="0" applyNumberFormat="1" applyFont="1" applyFill="1" applyBorder="1" applyAlignment="1" applyProtection="1">
      <alignment horizontal="center" vertical="center" shrinkToFit="1"/>
    </xf>
    <xf numFmtId="178" fontId="21" fillId="0" borderId="98" xfId="0" applyNumberFormat="1" applyFont="1" applyFill="1" applyBorder="1" applyAlignment="1" applyProtection="1">
      <alignment horizontal="center" vertical="center" shrinkToFit="1"/>
    </xf>
    <xf numFmtId="178" fontId="21" fillId="0" borderId="80" xfId="0" applyNumberFormat="1" applyFont="1" applyFill="1" applyBorder="1" applyAlignment="1" applyProtection="1">
      <alignment horizontal="center" vertical="center" shrinkToFit="1"/>
    </xf>
    <xf numFmtId="178" fontId="21" fillId="0" borderId="86" xfId="0" applyNumberFormat="1" applyFont="1" applyFill="1" applyBorder="1" applyAlignment="1" applyProtection="1">
      <alignment horizontal="center" vertical="center" shrinkToFit="1"/>
    </xf>
    <xf numFmtId="178" fontId="21" fillId="0" borderId="97" xfId="0" applyNumberFormat="1" applyFont="1" applyFill="1" applyBorder="1" applyAlignment="1" applyProtection="1">
      <alignment horizontal="center" vertical="center" shrinkToFit="1"/>
    </xf>
    <xf numFmtId="0" fontId="21" fillId="0" borderId="43" xfId="2" applyFont="1" applyBorder="1" applyAlignment="1">
      <alignment horizontal="center" vertical="center" shrinkToFit="1"/>
    </xf>
    <xf numFmtId="0" fontId="21" fillId="0" borderId="60" xfId="2" applyFont="1" applyBorder="1" applyAlignment="1">
      <alignment horizontal="center" vertical="center" shrinkToFit="1"/>
    </xf>
    <xf numFmtId="0" fontId="14" fillId="0" borderId="0" xfId="0" applyFont="1" applyFill="1" applyAlignment="1" applyProtection="1">
      <alignment horizontal="left" vertical="top" wrapText="1"/>
    </xf>
    <xf numFmtId="0" fontId="14" fillId="0" borderId="0" xfId="0" applyFont="1" applyFill="1" applyBorder="1" applyAlignment="1" applyProtection="1">
      <alignment vertical="center" wrapText="1"/>
    </xf>
    <xf numFmtId="0" fontId="21" fillId="0" borderId="43" xfId="2" applyFont="1" applyFill="1" applyBorder="1" applyAlignment="1">
      <alignment horizontal="center" vertical="center" shrinkToFit="1"/>
    </xf>
    <xf numFmtId="0" fontId="21" fillId="0" borderId="60" xfId="2" applyFont="1" applyFill="1" applyBorder="1" applyAlignment="1">
      <alignment horizontal="center" vertical="center" shrinkToFit="1"/>
    </xf>
    <xf numFmtId="0" fontId="28" fillId="2" borderId="0" xfId="3" applyFont="1" applyFill="1" applyBorder="1" applyAlignment="1" applyProtection="1">
      <alignment horizontal="center" vertical="center"/>
    </xf>
    <xf numFmtId="0" fontId="35" fillId="0" borderId="53" xfId="0" applyFont="1" applyBorder="1" applyAlignment="1" applyProtection="1">
      <alignment horizontal="center" vertical="center"/>
    </xf>
    <xf numFmtId="0" fontId="35" fillId="0" borderId="66" xfId="0" applyFont="1" applyBorder="1" applyAlignment="1" applyProtection="1">
      <alignment horizontal="center" vertical="center"/>
    </xf>
    <xf numFmtId="0" fontId="35" fillId="0" borderId="21" xfId="0" applyFont="1" applyBorder="1" applyAlignment="1" applyProtection="1">
      <alignment horizontal="center" vertical="center"/>
    </xf>
    <xf numFmtId="0" fontId="35" fillId="0" borderId="74" xfId="0" applyFont="1" applyBorder="1" applyAlignment="1" applyProtection="1">
      <alignment horizontal="center" vertical="center"/>
    </xf>
    <xf numFmtId="0" fontId="20" fillId="6" borderId="43" xfId="0" applyNumberFormat="1" applyFont="1" applyFill="1" applyBorder="1" applyAlignment="1" applyProtection="1">
      <alignment horizontal="center" vertical="center" shrinkToFit="1"/>
    </xf>
    <xf numFmtId="0" fontId="20" fillId="6" borderId="34" xfId="0" applyNumberFormat="1" applyFont="1" applyFill="1" applyBorder="1" applyAlignment="1" applyProtection="1">
      <alignment horizontal="center" vertical="center" shrinkToFit="1"/>
    </xf>
    <xf numFmtId="0" fontId="20" fillId="6" borderId="60" xfId="0" applyNumberFormat="1" applyFont="1" applyFill="1" applyBorder="1" applyAlignment="1" applyProtection="1">
      <alignment horizontal="center" vertical="center" shrinkToFit="1"/>
    </xf>
    <xf numFmtId="0" fontId="24" fillId="6" borderId="43" xfId="0" applyNumberFormat="1" applyFont="1" applyFill="1" applyBorder="1" applyAlignment="1" applyProtection="1">
      <alignment horizontal="center" vertical="center" shrinkToFit="1"/>
    </xf>
    <xf numFmtId="0" fontId="24" fillId="6" borderId="34" xfId="0" applyNumberFormat="1" applyFont="1" applyFill="1" applyBorder="1" applyAlignment="1" applyProtection="1">
      <alignment horizontal="center" vertical="center" shrinkToFit="1"/>
    </xf>
    <xf numFmtId="0" fontId="24" fillId="6" borderId="60" xfId="0" applyNumberFormat="1" applyFont="1" applyFill="1" applyBorder="1" applyAlignment="1" applyProtection="1">
      <alignment horizontal="center" vertical="center" shrinkToFit="1"/>
    </xf>
    <xf numFmtId="0" fontId="23" fillId="0" borderId="70" xfId="0" applyFont="1" applyBorder="1" applyAlignment="1" applyProtection="1">
      <alignment horizontal="center" vertical="center"/>
    </xf>
    <xf numFmtId="0" fontId="23" fillId="0" borderId="37" xfId="0" applyFont="1" applyBorder="1" applyAlignment="1" applyProtection="1">
      <alignment horizontal="center" vertical="center"/>
    </xf>
    <xf numFmtId="0" fontId="23" fillId="0" borderId="27" xfId="0" applyFont="1" applyBorder="1" applyAlignment="1" applyProtection="1">
      <alignment horizontal="center" vertical="center"/>
    </xf>
    <xf numFmtId="0" fontId="23" fillId="0" borderId="45" xfId="0" applyFont="1" applyBorder="1" applyAlignment="1" applyProtection="1">
      <alignment horizontal="center" vertical="center"/>
    </xf>
    <xf numFmtId="0" fontId="23" fillId="0" borderId="72" xfId="0" applyFont="1" applyBorder="1" applyAlignment="1" applyProtection="1">
      <alignment horizontal="center" vertical="center" wrapText="1"/>
    </xf>
    <xf numFmtId="0" fontId="23" fillId="0" borderId="29" xfId="0" applyFont="1" applyBorder="1" applyAlignment="1" applyProtection="1">
      <alignment horizontal="center" vertical="center" wrapText="1"/>
    </xf>
    <xf numFmtId="0" fontId="23" fillId="0" borderId="80" xfId="0" applyFont="1" applyBorder="1" applyAlignment="1" applyProtection="1">
      <alignment horizontal="center" vertical="center" wrapText="1"/>
    </xf>
    <xf numFmtId="0" fontId="23" fillId="0" borderId="97" xfId="0" applyFont="1" applyBorder="1" applyAlignment="1" applyProtection="1">
      <alignment horizontal="center" vertical="center" wrapText="1"/>
    </xf>
    <xf numFmtId="0" fontId="23" fillId="0" borderId="66" xfId="0" applyFont="1" applyBorder="1" applyAlignment="1" applyProtection="1">
      <alignment horizontal="center" vertical="center" wrapText="1"/>
    </xf>
    <xf numFmtId="0" fontId="23" fillId="0" borderId="48" xfId="0" applyFont="1" applyBorder="1" applyAlignment="1" applyProtection="1">
      <alignment horizontal="center" vertical="center" wrapText="1"/>
    </xf>
    <xf numFmtId="0" fontId="23" fillId="0" borderId="100" xfId="0" applyFont="1" applyFill="1" applyBorder="1" applyAlignment="1" applyProtection="1">
      <alignment horizontal="center" vertical="center"/>
    </xf>
    <xf numFmtId="0" fontId="23" fillId="0" borderId="67" xfId="0" applyFont="1" applyFill="1" applyBorder="1" applyAlignment="1" applyProtection="1">
      <alignment horizontal="center" vertical="center"/>
    </xf>
    <xf numFmtId="0" fontId="23" fillId="0" borderId="37" xfId="0" applyFont="1" applyFill="1" applyBorder="1" applyAlignment="1" applyProtection="1">
      <alignment horizontal="center" vertical="center"/>
    </xf>
    <xf numFmtId="0" fontId="23" fillId="0" borderId="42" xfId="0" applyFont="1" applyFill="1" applyBorder="1" applyAlignment="1" applyProtection="1">
      <alignment horizontal="center" vertical="center" shrinkToFit="1"/>
    </xf>
    <xf numFmtId="0" fontId="23" fillId="0" borderId="45" xfId="0" applyFont="1" applyFill="1" applyBorder="1" applyAlignment="1" applyProtection="1">
      <alignment horizontal="center" vertical="center" shrinkToFit="1"/>
    </xf>
    <xf numFmtId="177" fontId="33" fillId="4" borderId="76" xfId="0" applyNumberFormat="1" applyFont="1" applyFill="1" applyBorder="1" applyAlignment="1" applyProtection="1">
      <alignment horizontal="center" vertical="center" wrapText="1"/>
      <protection locked="0"/>
    </xf>
    <xf numFmtId="177" fontId="33" fillId="4" borderId="98" xfId="0" applyNumberFormat="1" applyFont="1" applyFill="1" applyBorder="1" applyAlignment="1" applyProtection="1">
      <alignment horizontal="center" vertical="center" wrapText="1"/>
      <protection locked="0"/>
    </xf>
    <xf numFmtId="177" fontId="33" fillId="4" borderId="80" xfId="0" applyNumberFormat="1" applyFont="1" applyFill="1" applyBorder="1" applyAlignment="1" applyProtection="1">
      <alignment horizontal="center" vertical="center" wrapText="1"/>
      <protection locked="0"/>
    </xf>
    <xf numFmtId="177" fontId="33" fillId="4" borderId="97" xfId="0" applyNumberFormat="1" applyFont="1" applyFill="1" applyBorder="1" applyAlignment="1" applyProtection="1">
      <alignment horizontal="center" vertical="center" wrapText="1"/>
      <protection locked="0"/>
    </xf>
    <xf numFmtId="38" fontId="31" fillId="4" borderId="76" xfId="1" applyFont="1" applyFill="1" applyBorder="1" applyAlignment="1" applyProtection="1">
      <alignment horizontal="center" vertical="center" wrapText="1"/>
      <protection locked="0"/>
    </xf>
    <xf numFmtId="38" fontId="31" fillId="4" borderId="98" xfId="1" applyFont="1" applyFill="1" applyBorder="1" applyAlignment="1" applyProtection="1">
      <alignment horizontal="center" vertical="center" wrapText="1"/>
      <protection locked="0"/>
    </xf>
    <xf numFmtId="38" fontId="31" fillId="4" borderId="80" xfId="1" applyFont="1" applyFill="1" applyBorder="1" applyAlignment="1" applyProtection="1">
      <alignment horizontal="center" vertical="center" wrapText="1"/>
      <protection locked="0"/>
    </xf>
    <xf numFmtId="38" fontId="31" fillId="4" borderId="97" xfId="1" applyFont="1" applyFill="1" applyBorder="1" applyAlignment="1" applyProtection="1">
      <alignment horizontal="center" vertical="center" wrapText="1"/>
      <protection locked="0"/>
    </xf>
    <xf numFmtId="178" fontId="31" fillId="0" borderId="76" xfId="0" applyNumberFormat="1" applyFont="1" applyFill="1" applyBorder="1" applyAlignment="1" applyProtection="1">
      <alignment horizontal="right" vertical="center"/>
    </xf>
    <xf numFmtId="178" fontId="31" fillId="0" borderId="49" xfId="0" applyNumberFormat="1" applyFont="1" applyFill="1" applyBorder="1" applyAlignment="1" applyProtection="1">
      <alignment horizontal="right" vertical="center"/>
    </xf>
    <xf numFmtId="178" fontId="31" fillId="0" borderId="80" xfId="0" applyNumberFormat="1" applyFont="1" applyFill="1" applyBorder="1" applyAlignment="1" applyProtection="1">
      <alignment horizontal="right" vertical="center"/>
    </xf>
    <xf numFmtId="178" fontId="31" fillId="0" borderId="48" xfId="0" applyNumberFormat="1" applyFont="1" applyFill="1" applyBorder="1" applyAlignment="1" applyProtection="1">
      <alignment horizontal="right" vertical="center"/>
    </xf>
    <xf numFmtId="38" fontId="33" fillId="4" borderId="76" xfId="1" applyFont="1" applyFill="1" applyBorder="1" applyAlignment="1" applyProtection="1">
      <alignment horizontal="center" vertical="center" wrapText="1"/>
      <protection locked="0"/>
    </xf>
    <xf numFmtId="38" fontId="33" fillId="4" borderId="98" xfId="1" applyFont="1" applyFill="1" applyBorder="1" applyAlignment="1" applyProtection="1">
      <alignment horizontal="center" vertical="center" wrapText="1"/>
      <protection locked="0"/>
    </xf>
    <xf numFmtId="38" fontId="33" fillId="4" borderId="80" xfId="1" applyFont="1" applyFill="1" applyBorder="1" applyAlignment="1" applyProtection="1">
      <alignment horizontal="center" vertical="center" wrapText="1"/>
      <protection locked="0"/>
    </xf>
    <xf numFmtId="38" fontId="33" fillId="4" borderId="97" xfId="1" applyFont="1" applyFill="1" applyBorder="1" applyAlignment="1" applyProtection="1">
      <alignment horizontal="center" vertical="center" wrapText="1"/>
      <protection locked="0"/>
    </xf>
    <xf numFmtId="0" fontId="23" fillId="0" borderId="100" xfId="0" applyFont="1" applyFill="1" applyBorder="1" applyAlignment="1" applyProtection="1">
      <alignment horizontal="center" vertical="center" wrapText="1"/>
    </xf>
    <xf numFmtId="178" fontId="29" fillId="0" borderId="76" xfId="0" applyNumberFormat="1" applyFont="1" applyFill="1" applyBorder="1" applyAlignment="1" applyProtection="1">
      <alignment horizontal="right" vertical="center" shrinkToFit="1"/>
    </xf>
    <xf numFmtId="178" fontId="29" fillId="0" borderId="98" xfId="0" applyNumberFormat="1" applyFont="1" applyFill="1" applyBorder="1" applyAlignment="1" applyProtection="1">
      <alignment horizontal="right" vertical="center" shrinkToFit="1"/>
    </xf>
    <xf numFmtId="178" fontId="29" fillId="0" borderId="80" xfId="0" applyNumberFormat="1" applyFont="1" applyFill="1" applyBorder="1" applyAlignment="1" applyProtection="1">
      <alignment horizontal="right" vertical="center" shrinkToFit="1"/>
    </xf>
    <xf numFmtId="178" fontId="29" fillId="0" borderId="97" xfId="0" applyNumberFormat="1" applyFont="1" applyFill="1" applyBorder="1" applyAlignment="1" applyProtection="1">
      <alignment horizontal="right" vertical="center" shrinkToFit="1"/>
    </xf>
    <xf numFmtId="0" fontId="31" fillId="0" borderId="99" xfId="0" applyFont="1" applyFill="1" applyBorder="1" applyAlignment="1" applyProtection="1">
      <alignment horizontal="center" vertical="center"/>
    </xf>
    <xf numFmtId="0" fontId="31" fillId="0" borderId="41" xfId="0" applyFont="1" applyFill="1" applyBorder="1" applyAlignment="1" applyProtection="1">
      <alignment horizontal="center" vertical="center"/>
    </xf>
    <xf numFmtId="0" fontId="31" fillId="0" borderId="95" xfId="0" applyFont="1" applyFill="1" applyBorder="1" applyAlignment="1" applyProtection="1">
      <alignment horizontal="center" vertical="center"/>
    </xf>
    <xf numFmtId="178" fontId="31" fillId="0" borderId="40" xfId="0" applyNumberFormat="1" applyFont="1" applyFill="1" applyBorder="1" applyAlignment="1" applyProtection="1">
      <alignment horizontal="right" vertical="center"/>
    </xf>
    <xf numFmtId="178" fontId="31" fillId="0" borderId="96" xfId="0" applyNumberFormat="1" applyFont="1" applyFill="1" applyBorder="1" applyAlignment="1" applyProtection="1">
      <alignment horizontal="right" vertical="center"/>
    </xf>
    <xf numFmtId="0" fontId="5" fillId="0" borderId="0" xfId="0" applyFont="1" applyFill="1" applyBorder="1" applyAlignment="1" applyProtection="1">
      <alignment horizontal="left" vertical="center" wrapText="1"/>
    </xf>
    <xf numFmtId="177" fontId="23" fillId="0" borderId="0" xfId="0" applyNumberFormat="1" applyFont="1" applyFill="1" applyBorder="1" applyAlignment="1" applyProtection="1">
      <alignment horizontal="center" vertical="center" wrapText="1"/>
    </xf>
    <xf numFmtId="0" fontId="34" fillId="0" borderId="0" xfId="0" applyFont="1" applyFill="1" applyBorder="1" applyAlignment="1" applyProtection="1">
      <alignment horizontal="center" vertical="center"/>
    </xf>
    <xf numFmtId="0" fontId="34" fillId="0" borderId="6" xfId="0" applyFont="1" applyFill="1" applyBorder="1" applyAlignment="1" applyProtection="1">
      <alignment horizontal="center" vertical="center"/>
    </xf>
    <xf numFmtId="0" fontId="38" fillId="0" borderId="105" xfId="0" applyFont="1" applyBorder="1" applyAlignment="1">
      <alignment horizontal="center" vertical="center" wrapText="1"/>
    </xf>
    <xf numFmtId="0" fontId="38" fillId="0" borderId="106" xfId="0" applyFont="1" applyBorder="1" applyAlignment="1">
      <alignment horizontal="center" vertical="center" wrapText="1"/>
    </xf>
    <xf numFmtId="0" fontId="38" fillId="0" borderId="107" xfId="0" applyFont="1" applyBorder="1" applyAlignment="1">
      <alignment horizontal="center" vertical="center" wrapText="1"/>
    </xf>
    <xf numFmtId="0" fontId="37" fillId="0" borderId="105" xfId="0" applyFont="1" applyBorder="1" applyAlignment="1">
      <alignment horizontal="center" vertical="center" wrapText="1"/>
    </xf>
    <xf numFmtId="0" fontId="37" fillId="0" borderId="106" xfId="0" applyFont="1" applyBorder="1" applyAlignment="1">
      <alignment horizontal="center" vertical="center" wrapText="1"/>
    </xf>
    <xf numFmtId="0" fontId="37" fillId="0" borderId="107" xfId="0" applyFont="1" applyBorder="1" applyAlignment="1">
      <alignment horizontal="center" vertical="center" wrapText="1"/>
    </xf>
    <xf numFmtId="0" fontId="37" fillId="0" borderId="53" xfId="0" applyFont="1" applyBorder="1" applyAlignment="1">
      <alignment horizontal="center" vertical="center" wrapText="1"/>
    </xf>
    <xf numFmtId="0" fontId="37" fillId="0" borderId="66" xfId="0" applyFont="1" applyBorder="1" applyAlignment="1">
      <alignment horizontal="center" vertical="center" wrapText="1"/>
    </xf>
    <xf numFmtId="0" fontId="37" fillId="0" borderId="21" xfId="0" applyFont="1" applyBorder="1" applyAlignment="1">
      <alignment horizontal="center" vertical="center" wrapText="1"/>
    </xf>
    <xf numFmtId="0" fontId="37" fillId="0" borderId="74" xfId="0" applyFont="1" applyBorder="1" applyAlignment="1">
      <alignment horizontal="center" vertical="center" wrapText="1"/>
    </xf>
    <xf numFmtId="0" fontId="36" fillId="0" borderId="26" xfId="0" applyFont="1" applyBorder="1" applyAlignment="1">
      <alignment horizontal="justify" vertical="center"/>
    </xf>
    <xf numFmtId="0" fontId="8" fillId="0" borderId="53" xfId="0" applyFont="1" applyBorder="1" applyAlignment="1">
      <alignment horizontal="left" vertical="center" wrapText="1"/>
    </xf>
    <xf numFmtId="0" fontId="8" fillId="0" borderId="26" xfId="0" applyFont="1" applyBorder="1" applyAlignment="1">
      <alignment horizontal="left" vertical="center" wrapText="1"/>
    </xf>
    <xf numFmtId="0" fontId="8" fillId="0" borderId="66" xfId="0" applyFont="1" applyBorder="1" applyAlignment="1">
      <alignment horizontal="left" vertical="center" wrapText="1"/>
    </xf>
    <xf numFmtId="0" fontId="8" fillId="0" borderId="105" xfId="0" applyFont="1" applyBorder="1" applyAlignment="1">
      <alignment horizontal="center" vertical="center" wrapText="1"/>
    </xf>
    <xf numFmtId="0" fontId="8" fillId="0" borderId="106" xfId="0" applyFont="1" applyBorder="1" applyAlignment="1">
      <alignment horizontal="center" vertical="center" wrapText="1"/>
    </xf>
    <xf numFmtId="0" fontId="8" fillId="0" borderId="107" xfId="0" applyFont="1" applyBorder="1" applyAlignment="1">
      <alignment horizontal="center" vertical="center" wrapText="1"/>
    </xf>
    <xf numFmtId="0" fontId="8" fillId="0" borderId="69" xfId="0" applyFont="1" applyBorder="1" applyAlignment="1">
      <alignment horizontal="left" vertical="center" wrapText="1"/>
    </xf>
    <xf numFmtId="0" fontId="8" fillId="0" borderId="0" xfId="0" applyFont="1" applyBorder="1" applyAlignment="1">
      <alignment horizontal="left" vertical="center" wrapText="1"/>
    </xf>
    <xf numFmtId="0" fontId="8" fillId="0" borderId="7" xfId="0" applyFont="1" applyBorder="1" applyAlignment="1">
      <alignment horizontal="left" vertical="center" wrapText="1"/>
    </xf>
    <xf numFmtId="0" fontId="8" fillId="0" borderId="69"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7" xfId="0" applyFont="1" applyBorder="1" applyAlignment="1">
      <alignment horizontal="justify" vertical="center" wrapText="1"/>
    </xf>
    <xf numFmtId="0" fontId="36" fillId="0" borderId="0" xfId="0" applyFont="1" applyAlignment="1">
      <alignment horizontal="justify" vertical="center"/>
    </xf>
    <xf numFmtId="0" fontId="8" fillId="0" borderId="21" xfId="0" applyFont="1" applyBorder="1" applyAlignment="1">
      <alignment horizontal="justify" vertical="center" wrapText="1"/>
    </xf>
    <xf numFmtId="0" fontId="8" fillId="0" borderId="84" xfId="0" applyFont="1" applyBorder="1" applyAlignment="1">
      <alignment horizontal="justify" vertical="center" wrapText="1"/>
    </xf>
    <xf numFmtId="0" fontId="8" fillId="0" borderId="74" xfId="0" applyFont="1" applyBorder="1" applyAlignment="1">
      <alignment horizontal="justify" vertical="center" wrapText="1"/>
    </xf>
  </cellXfs>
  <cellStyles count="11">
    <cellStyle name="桁区切り" xfId="1" builtinId="6"/>
    <cellStyle name="標準" xfId="0" builtinId="0"/>
    <cellStyle name="標準 2" xfId="4"/>
    <cellStyle name="標準 2 2" xfId="5"/>
    <cellStyle name="標準 2 2 2" xfId="10"/>
    <cellStyle name="標準 2 2 3" xfId="7"/>
    <cellStyle name="標準 3" xfId="6"/>
    <cellStyle name="標準 3 2" xfId="9"/>
    <cellStyle name="標準 4 2" xfId="8"/>
    <cellStyle name="標準 5" xfId="2"/>
    <cellStyle name="標準_休日保育  様式2・4（予算決算報告）" xfId="3"/>
  </cellStyles>
  <dxfs count="15">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16</xdr:col>
      <xdr:colOff>328085</xdr:colOff>
      <xdr:row>6</xdr:row>
      <xdr:rowOff>113768</xdr:rowOff>
    </xdr:from>
    <xdr:to>
      <xdr:col>22</xdr:col>
      <xdr:colOff>119062</xdr:colOff>
      <xdr:row>19</xdr:row>
      <xdr:rowOff>0</xdr:rowOff>
    </xdr:to>
    <xdr:sp macro="" textlink="">
      <xdr:nvSpPr>
        <xdr:cNvPr id="2" name="AutoShape 10"/>
        <xdr:cNvSpPr>
          <a:spLocks noChangeArrowheads="1"/>
        </xdr:cNvSpPr>
      </xdr:nvSpPr>
      <xdr:spPr bwMode="auto">
        <a:xfrm flipV="1">
          <a:off x="11196110" y="1866368"/>
          <a:ext cx="3905777" cy="3372382"/>
        </a:xfrm>
        <a:prstGeom prst="wedgeRoundRectCallout">
          <a:avLst>
            <a:gd name="adj1" fmla="val -53649"/>
            <a:gd name="adj2" fmla="val 2340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800"/>
            </a:lnSpc>
            <a:defRPr sz="1000"/>
          </a:pPr>
          <a:r>
            <a:rPr lang="ja-JP" altLang="en-US" sz="1200" b="1" i="0" u="none" strike="noStrike" baseline="0">
              <a:solidFill>
                <a:srgbClr val="000000"/>
              </a:solidFill>
              <a:latin typeface="游ゴシック" panose="020B0400000000000000" pitchFamily="50" charset="-128"/>
              <a:ea typeface="游ゴシック" panose="020B0400000000000000" pitchFamily="50" charset="-128"/>
            </a:rPr>
            <a:t>黄色いセルに、年間の平均利用児童数を入力します。</a:t>
          </a:r>
          <a:endParaRPr lang="en-US" altLang="ja-JP" sz="12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平均対象児童数は年間の上記延長承認時間区分における各週ごとの最も多い利用児童数の合計を全体の週数で割り，平均とします。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人の延長があった場合は水曜日の</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11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同様の計算を各週で行い，各週の最も多い利用児童数をすべて合計した後に全体の週数で割り（小数点以下第</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16</xdr:col>
      <xdr:colOff>382324</xdr:colOff>
      <xdr:row>23</xdr:row>
      <xdr:rowOff>23813</xdr:rowOff>
    </xdr:from>
    <xdr:to>
      <xdr:col>22</xdr:col>
      <xdr:colOff>190501</xdr:colOff>
      <xdr:row>28</xdr:row>
      <xdr:rowOff>321469</xdr:rowOff>
    </xdr:to>
    <xdr:sp macro="" textlink="">
      <xdr:nvSpPr>
        <xdr:cNvPr id="3" name="AutoShape 11"/>
        <xdr:cNvSpPr>
          <a:spLocks noChangeArrowheads="1"/>
        </xdr:cNvSpPr>
      </xdr:nvSpPr>
      <xdr:spPr bwMode="auto">
        <a:xfrm>
          <a:off x="11250349" y="6367463"/>
          <a:ext cx="3922977" cy="1678781"/>
        </a:xfrm>
        <a:prstGeom prst="wedgeRoundRectCallout">
          <a:avLst>
            <a:gd name="adj1" fmla="val -54099"/>
            <a:gd name="adj2" fmla="val -23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marL="0" algn="l" rtl="0">
            <a:lnSpc>
              <a:spcPts val="1800"/>
            </a:lnSpc>
            <a:spcBef>
              <a:spcPts val="0"/>
            </a:spcBef>
            <a:defRPr sz="1000"/>
          </a:pP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平均利用児童数と実施類型（承認時間）から，該当する区分の補助基準額が自動で計算されます。（別表１の（</a:t>
          </a:r>
          <a:r>
            <a:rPr lang="en-US" altLang="ja-JP" sz="1400" b="1" i="0" u="none" strike="noStrike" baseline="0">
              <a:solidFill>
                <a:srgbClr val="000000"/>
              </a:solidFill>
              <a:latin typeface="游ゴシック" panose="020B0400000000000000" pitchFamily="50" charset="-128"/>
              <a:ea typeface="游ゴシック" panose="020B0400000000000000" pitchFamily="50" charset="-128"/>
            </a:rPr>
            <a:t>E</a:t>
          </a: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）延長保育標準時間にも自動で転記されます。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1095374</xdr:colOff>
      <xdr:row>40</xdr:row>
      <xdr:rowOff>619125</xdr:rowOff>
    </xdr:from>
    <xdr:to>
      <xdr:col>15</xdr:col>
      <xdr:colOff>23812</xdr:colOff>
      <xdr:row>51</xdr:row>
      <xdr:rowOff>285749</xdr:rowOff>
    </xdr:to>
    <xdr:sp macro="" textlink="">
      <xdr:nvSpPr>
        <xdr:cNvPr id="4" name="正方形/長方形 3"/>
        <xdr:cNvSpPr/>
      </xdr:nvSpPr>
      <xdr:spPr>
        <a:xfrm>
          <a:off x="514349" y="10982325"/>
          <a:ext cx="9863138" cy="4724399"/>
        </a:xfrm>
        <a:prstGeom prst="rect">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_&#32102;&#20184;&#20418;&#21729;&#29992;/02_&#35036;&#21161;&#37329;&#12539;&#21161;&#25104;&#37329;&#38306;&#20418;/01_&#20445;&#32946;&#25152;/03_&#30149;&#21407;&#24615;&#22823;&#33144;&#33740;&#23550;&#31574;/R2/4&#12304;&#21407;&#26412;&#12305;&#30149;&#21407;&#24615;&#22823;&#33144;&#33740;&#23550;&#31574;%20&#35519;&#26360;&#122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表１（消耗品購入）"/>
      <sheetName val="別表２（検便費）"/>
    </sheetNames>
    <sheetDataSet>
      <sheetData sheetId="0"/>
      <sheetData sheetId="1">
        <row r="55">
          <cell r="O55" t="str">
            <v>　 ～45</v>
          </cell>
          <cell r="P55">
            <v>23000</v>
          </cell>
        </row>
        <row r="56">
          <cell r="O56" t="str">
            <v>46～60</v>
          </cell>
          <cell r="P56">
            <v>30000</v>
          </cell>
        </row>
        <row r="57">
          <cell r="O57" t="str">
            <v>61～90</v>
          </cell>
          <cell r="P57">
            <v>37000</v>
          </cell>
        </row>
        <row r="58">
          <cell r="O58" t="str">
            <v>91～120</v>
          </cell>
          <cell r="P58">
            <v>41000</v>
          </cell>
        </row>
        <row r="59">
          <cell r="O59" t="str">
            <v>121～150</v>
          </cell>
          <cell r="P59">
            <v>45000</v>
          </cell>
        </row>
        <row r="60">
          <cell r="O60" t="str">
            <v>151～180</v>
          </cell>
          <cell r="P60">
            <v>49000</v>
          </cell>
        </row>
        <row r="61">
          <cell r="O61" t="str">
            <v>181～</v>
          </cell>
          <cell r="P61">
            <v>53000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20"/>
  <sheetViews>
    <sheetView tabSelected="1" view="pageBreakPreview" zoomScaleNormal="100" zoomScaleSheetLayoutView="100" workbookViewId="0">
      <selection activeCell="C10" sqref="C10:F10"/>
    </sheetView>
  </sheetViews>
  <sheetFormatPr defaultRowHeight="13.5"/>
  <cols>
    <col min="1" max="2" width="9" style="2"/>
    <col min="3" max="3" width="9" style="2" customWidth="1"/>
    <col min="4" max="16384" width="9" style="2"/>
  </cols>
  <sheetData>
    <row r="1" spans="1:16" ht="17.25">
      <c r="A1" s="1" t="s">
        <v>175</v>
      </c>
    </row>
    <row r="2" spans="1:16">
      <c r="A2" s="3"/>
    </row>
    <row r="3" spans="1:16">
      <c r="A3" s="3"/>
    </row>
    <row r="4" spans="1:16">
      <c r="A4" s="3"/>
    </row>
    <row r="5" spans="1:16">
      <c r="A5" s="3" t="s">
        <v>87</v>
      </c>
    </row>
    <row r="7" spans="1:16">
      <c r="A7" s="4"/>
    </row>
    <row r="8" spans="1:16" s="232" customFormat="1" ht="14.25">
      <c r="A8" s="230" t="s">
        <v>238</v>
      </c>
      <c r="B8" s="231" t="s">
        <v>239</v>
      </c>
      <c r="C8" s="231"/>
      <c r="D8" s="231"/>
      <c r="E8" s="231"/>
      <c r="F8" s="231"/>
      <c r="G8" s="231"/>
      <c r="H8" s="231"/>
      <c r="I8" s="231"/>
      <c r="J8" s="231"/>
      <c r="K8" s="231"/>
    </row>
    <row r="9" spans="1:16" ht="14.25" thickBot="1">
      <c r="A9" s="4"/>
    </row>
    <row r="10" spans="1:16" ht="31.5" customHeight="1" thickTop="1" thickBot="1">
      <c r="A10" s="4"/>
      <c r="C10" s="441"/>
      <c r="D10" s="442"/>
      <c r="E10" s="442"/>
      <c r="F10" s="443"/>
    </row>
    <row r="11" spans="1:16" ht="19.5" thickTop="1">
      <c r="A11" s="4"/>
      <c r="C11" s="5"/>
    </row>
    <row r="12" spans="1:16">
      <c r="A12" s="4" t="s">
        <v>240</v>
      </c>
      <c r="B12" s="444" t="s">
        <v>176</v>
      </c>
      <c r="C12" s="444"/>
      <c r="D12" s="444"/>
      <c r="E12" s="444"/>
      <c r="F12" s="444"/>
      <c r="G12" s="444"/>
      <c r="H12" s="444"/>
      <c r="I12" s="444"/>
      <c r="J12" s="444"/>
      <c r="K12" s="444"/>
      <c r="L12" s="444"/>
      <c r="M12" s="444"/>
      <c r="N12" s="444"/>
    </row>
    <row r="13" spans="1:16" ht="14.25" thickBot="1">
      <c r="A13" s="4"/>
    </row>
    <row r="14" spans="1:16" ht="31.5" customHeight="1" thickTop="1" thickBot="1">
      <c r="A14" s="4"/>
      <c r="C14" s="227">
        <v>7</v>
      </c>
      <c r="O14" s="6"/>
    </row>
    <row r="15" spans="1:16" ht="14.25" thickTop="1">
      <c r="A15" s="4"/>
      <c r="O15" s="6"/>
    </row>
    <row r="16" spans="1:16" ht="13.5" customHeight="1">
      <c r="A16" s="4" t="s">
        <v>241</v>
      </c>
      <c r="B16" s="445" t="s">
        <v>234</v>
      </c>
      <c r="C16" s="445"/>
      <c r="D16" s="445"/>
      <c r="E16" s="445"/>
      <c r="F16" s="445"/>
      <c r="G16" s="445"/>
      <c r="H16" s="445"/>
      <c r="I16" s="445"/>
      <c r="J16" s="445"/>
      <c r="K16" s="445"/>
      <c r="L16" s="445"/>
      <c r="M16" s="445"/>
      <c r="N16" s="445"/>
      <c r="O16" s="445"/>
      <c r="P16" s="445"/>
    </row>
    <row r="17" spans="1:16" ht="24" customHeight="1">
      <c r="A17" s="4"/>
      <c r="B17" s="445"/>
      <c r="C17" s="445"/>
      <c r="D17" s="445"/>
      <c r="E17" s="445"/>
      <c r="F17" s="445"/>
      <c r="G17" s="445"/>
      <c r="H17" s="445"/>
      <c r="I17" s="445"/>
      <c r="J17" s="445"/>
      <c r="K17" s="445"/>
      <c r="L17" s="445"/>
      <c r="M17" s="445"/>
      <c r="N17" s="445"/>
      <c r="O17" s="445"/>
      <c r="P17" s="445"/>
    </row>
    <row r="18" spans="1:16">
      <c r="A18" s="4"/>
      <c r="O18" s="6"/>
    </row>
    <row r="19" spans="1:16" ht="24" customHeight="1">
      <c r="A19" s="7" t="s">
        <v>242</v>
      </c>
      <c r="B19" s="445" t="s">
        <v>248</v>
      </c>
      <c r="C19" s="445"/>
      <c r="D19" s="445"/>
      <c r="E19" s="445"/>
      <c r="F19" s="445"/>
      <c r="G19" s="445"/>
      <c r="H19" s="445"/>
      <c r="I19" s="445"/>
      <c r="J19" s="445"/>
      <c r="K19" s="445"/>
      <c r="L19" s="445"/>
      <c r="M19" s="445"/>
      <c r="N19" s="445"/>
      <c r="O19" s="445"/>
      <c r="P19" s="445"/>
    </row>
    <row r="20" spans="1:16">
      <c r="A20" s="4"/>
      <c r="O20" s="6"/>
    </row>
    <row r="21" spans="1:16" ht="17.25" customHeight="1">
      <c r="A21" s="4" t="s">
        <v>243</v>
      </c>
      <c r="B21" s="2" t="s">
        <v>235</v>
      </c>
      <c r="O21" s="6"/>
    </row>
    <row r="22" spans="1:16">
      <c r="A22" s="4"/>
      <c r="B22" s="8" t="s">
        <v>85</v>
      </c>
      <c r="C22" s="444" t="s">
        <v>177</v>
      </c>
      <c r="D22" s="444"/>
      <c r="E22" s="444"/>
      <c r="F22" s="444"/>
      <c r="G22" s="444"/>
      <c r="H22" s="444"/>
      <c r="I22" s="444"/>
      <c r="J22" s="444"/>
      <c r="K22" s="444"/>
      <c r="L22" s="444"/>
      <c r="M22" s="444"/>
      <c r="N22" s="444"/>
    </row>
    <row r="23" spans="1:16" ht="13.5" customHeight="1">
      <c r="A23" s="4"/>
      <c r="B23" s="8" t="s">
        <v>84</v>
      </c>
      <c r="C23" s="445" t="s">
        <v>178</v>
      </c>
      <c r="D23" s="445"/>
      <c r="E23" s="445"/>
      <c r="F23" s="445"/>
      <c r="G23" s="445"/>
      <c r="H23" s="445"/>
      <c r="I23" s="445"/>
      <c r="J23" s="445"/>
      <c r="K23" s="445"/>
      <c r="L23" s="445"/>
      <c r="M23" s="445"/>
      <c r="N23" s="445"/>
    </row>
    <row r="24" spans="1:16" ht="16.5" customHeight="1">
      <c r="A24" s="4"/>
      <c r="B24" s="8"/>
      <c r="C24" s="445"/>
      <c r="D24" s="445"/>
      <c r="E24" s="445"/>
      <c r="F24" s="445"/>
      <c r="G24" s="445"/>
      <c r="H24" s="445"/>
      <c r="I24" s="445"/>
      <c r="J24" s="445"/>
      <c r="K24" s="445"/>
      <c r="L24" s="445"/>
      <c r="M24" s="445"/>
      <c r="N24" s="445"/>
    </row>
    <row r="25" spans="1:16">
      <c r="A25" s="4"/>
    </row>
    <row r="26" spans="1:16" ht="21.75" customHeight="1">
      <c r="A26" s="7" t="s">
        <v>244</v>
      </c>
      <c r="B26" s="445" t="s">
        <v>179</v>
      </c>
      <c r="C26" s="445"/>
      <c r="D26" s="445"/>
      <c r="E26" s="445"/>
      <c r="F26" s="445"/>
      <c r="G26" s="445"/>
      <c r="H26" s="445"/>
      <c r="I26" s="445"/>
      <c r="J26" s="445"/>
      <c r="K26" s="445"/>
      <c r="L26" s="445"/>
      <c r="M26" s="445"/>
      <c r="N26" s="445"/>
    </row>
    <row r="27" spans="1:16" ht="21.75" customHeight="1">
      <c r="A27" s="6"/>
      <c r="B27" s="12" t="s">
        <v>85</v>
      </c>
      <c r="C27" s="448" t="s">
        <v>723</v>
      </c>
      <c r="D27" s="448"/>
      <c r="E27" s="448"/>
      <c r="F27" s="448"/>
      <c r="G27" s="448"/>
      <c r="H27" s="448"/>
      <c r="I27" s="448"/>
      <c r="J27" s="448"/>
      <c r="K27" s="448"/>
      <c r="L27" s="448"/>
      <c r="M27" s="448"/>
      <c r="N27" s="448"/>
      <c r="O27" s="448"/>
      <c r="P27" s="448"/>
    </row>
    <row r="28" spans="1:16" ht="50.25" customHeight="1">
      <c r="A28" s="11"/>
      <c r="B28" s="12" t="s">
        <v>84</v>
      </c>
      <c r="C28" s="448" t="s">
        <v>180</v>
      </c>
      <c r="D28" s="448"/>
      <c r="E28" s="448"/>
      <c r="F28" s="448"/>
      <c r="G28" s="448"/>
      <c r="H28" s="448"/>
      <c r="I28" s="448"/>
      <c r="J28" s="448"/>
      <c r="K28" s="448"/>
      <c r="L28" s="448"/>
      <c r="M28" s="448"/>
      <c r="N28" s="448"/>
      <c r="O28" s="448"/>
      <c r="P28" s="448"/>
    </row>
    <row r="29" spans="1:16" ht="18" customHeight="1">
      <c r="A29" s="11"/>
      <c r="B29" s="12" t="s">
        <v>86</v>
      </c>
      <c r="C29" s="10" t="s">
        <v>174</v>
      </c>
      <c r="D29" s="13"/>
      <c r="E29" s="13"/>
      <c r="F29" s="13"/>
      <c r="G29" s="13"/>
      <c r="H29" s="13"/>
      <c r="I29" s="13"/>
      <c r="J29" s="13"/>
      <c r="K29" s="13"/>
      <c r="L29" s="13"/>
    </row>
    <row r="30" spans="1:16" ht="63" customHeight="1">
      <c r="A30" s="11"/>
      <c r="B30" s="12" t="s">
        <v>94</v>
      </c>
      <c r="C30" s="448" t="s">
        <v>181</v>
      </c>
      <c r="D30" s="448"/>
      <c r="E30" s="448"/>
      <c r="F30" s="448"/>
      <c r="G30" s="448"/>
      <c r="H30" s="448"/>
      <c r="I30" s="448"/>
      <c r="J30" s="448"/>
      <c r="K30" s="448"/>
      <c r="L30" s="448"/>
      <c r="M30" s="448"/>
      <c r="N30" s="448"/>
      <c r="O30" s="448"/>
      <c r="P30" s="448"/>
    </row>
    <row r="31" spans="1:16">
      <c r="A31" s="6"/>
      <c r="B31" s="8"/>
    </row>
    <row r="32" spans="1:16">
      <c r="A32" s="6"/>
    </row>
    <row r="33" spans="1:16" ht="16.5" customHeight="1">
      <c r="A33" s="4" t="s">
        <v>245</v>
      </c>
      <c r="B33" s="444" t="s">
        <v>182</v>
      </c>
      <c r="C33" s="444"/>
      <c r="D33" s="444"/>
      <c r="E33" s="444"/>
      <c r="F33" s="444"/>
      <c r="G33" s="444"/>
      <c r="H33" s="444"/>
      <c r="I33" s="444"/>
      <c r="J33" s="444"/>
      <c r="K33" s="444"/>
      <c r="L33" s="444"/>
      <c r="M33" s="444"/>
      <c r="N33" s="444"/>
    </row>
    <row r="34" spans="1:16" ht="20.25" customHeight="1">
      <c r="A34" s="6"/>
      <c r="B34" s="9" t="s">
        <v>85</v>
      </c>
      <c r="C34" s="449" t="s">
        <v>722</v>
      </c>
      <c r="D34" s="449"/>
      <c r="E34" s="449"/>
      <c r="F34" s="449"/>
      <c r="G34" s="449"/>
      <c r="H34" s="449"/>
      <c r="I34" s="449"/>
      <c r="J34" s="449"/>
      <c r="K34" s="449"/>
      <c r="L34" s="449"/>
      <c r="M34" s="449"/>
      <c r="N34" s="449"/>
      <c r="O34" s="449"/>
      <c r="P34" s="449"/>
    </row>
    <row r="35" spans="1:16" ht="20.25" customHeight="1">
      <c r="A35" s="11"/>
      <c r="B35" s="9" t="s">
        <v>84</v>
      </c>
      <c r="C35" s="446" t="s">
        <v>96</v>
      </c>
      <c r="D35" s="446"/>
      <c r="E35" s="446"/>
      <c r="F35" s="446"/>
      <c r="G35" s="446"/>
      <c r="H35" s="446"/>
      <c r="I35" s="446"/>
      <c r="J35" s="446"/>
      <c r="K35" s="446"/>
      <c r="L35" s="446"/>
      <c r="M35" s="446"/>
      <c r="N35" s="446"/>
    </row>
    <row r="36" spans="1:16" ht="13.5" customHeight="1">
      <c r="A36" s="11"/>
      <c r="B36" s="9" t="s">
        <v>86</v>
      </c>
      <c r="C36" s="448" t="s">
        <v>183</v>
      </c>
      <c r="D36" s="448"/>
      <c r="E36" s="448"/>
      <c r="F36" s="448"/>
      <c r="G36" s="448"/>
      <c r="H36" s="448"/>
      <c r="I36" s="448"/>
      <c r="J36" s="448"/>
      <c r="K36" s="448"/>
      <c r="L36" s="448"/>
      <c r="M36" s="448"/>
      <c r="N36" s="448"/>
      <c r="O36" s="448"/>
      <c r="P36" s="448"/>
    </row>
    <row r="37" spans="1:16" ht="34.5" customHeight="1">
      <c r="A37" s="6"/>
      <c r="B37" s="8"/>
      <c r="C37" s="448"/>
      <c r="D37" s="448"/>
      <c r="E37" s="448"/>
      <c r="F37" s="448"/>
      <c r="G37" s="448"/>
      <c r="H37" s="448"/>
      <c r="I37" s="448"/>
      <c r="J37" s="448"/>
      <c r="K37" s="448"/>
      <c r="L37" s="448"/>
      <c r="M37" s="448"/>
      <c r="N37" s="448"/>
      <c r="O37" s="448"/>
      <c r="P37" s="448"/>
    </row>
    <row r="38" spans="1:16" ht="13.5" customHeight="1">
      <c r="A38" s="11"/>
      <c r="B38" s="9" t="s">
        <v>94</v>
      </c>
      <c r="C38" s="448" t="s">
        <v>424</v>
      </c>
      <c r="D38" s="448"/>
      <c r="E38" s="448"/>
      <c r="F38" s="448"/>
      <c r="G38" s="448"/>
      <c r="H38" s="448"/>
      <c r="I38" s="448"/>
      <c r="J38" s="448"/>
      <c r="K38" s="448"/>
      <c r="L38" s="448"/>
      <c r="M38" s="448"/>
      <c r="N38" s="448"/>
      <c r="O38" s="448"/>
      <c r="P38" s="448"/>
    </row>
    <row r="39" spans="1:16" ht="15.75" customHeight="1">
      <c r="A39" s="6"/>
      <c r="B39" s="8"/>
      <c r="C39" s="448"/>
      <c r="D39" s="448"/>
      <c r="E39" s="448"/>
      <c r="F39" s="448"/>
      <c r="G39" s="448"/>
      <c r="H39" s="448"/>
      <c r="I39" s="448"/>
      <c r="J39" s="448"/>
      <c r="K39" s="448"/>
      <c r="L39" s="448"/>
      <c r="M39" s="448"/>
      <c r="N39" s="448"/>
      <c r="O39" s="448"/>
      <c r="P39" s="448"/>
    </row>
    <row r="40" spans="1:16">
      <c r="A40" s="6"/>
    </row>
    <row r="41" spans="1:16" ht="17.25" customHeight="1">
      <c r="A41" s="14" t="s">
        <v>246</v>
      </c>
      <c r="B41" s="15" t="s">
        <v>425</v>
      </c>
      <c r="C41" s="10"/>
      <c r="D41" s="10"/>
      <c r="E41" s="10"/>
      <c r="F41" s="10"/>
      <c r="G41" s="10"/>
    </row>
    <row r="42" spans="1:16" ht="45.75" customHeight="1">
      <c r="A42" s="16"/>
      <c r="B42" s="12" t="s">
        <v>85</v>
      </c>
      <c r="C42" s="448" t="s">
        <v>436</v>
      </c>
      <c r="D42" s="448"/>
      <c r="E42" s="448"/>
      <c r="F42" s="448"/>
      <c r="G42" s="448"/>
      <c r="H42" s="448"/>
      <c r="I42" s="448"/>
      <c r="J42" s="448"/>
      <c r="K42" s="448"/>
      <c r="L42" s="448"/>
      <c r="M42" s="448"/>
      <c r="N42" s="448"/>
      <c r="O42" s="448"/>
      <c r="P42" s="448"/>
    </row>
    <row r="43" spans="1:16">
      <c r="A43" s="16"/>
      <c r="B43" s="10"/>
      <c r="C43" s="17" t="s">
        <v>184</v>
      </c>
      <c r="D43" s="10"/>
      <c r="E43" s="10"/>
      <c r="F43" s="10"/>
      <c r="G43" s="10"/>
    </row>
    <row r="44" spans="1:16">
      <c r="A44" s="11"/>
      <c r="B44" s="13"/>
      <c r="C44" s="13"/>
      <c r="D44" s="13"/>
      <c r="E44" s="13"/>
      <c r="F44" s="13"/>
      <c r="G44" s="13"/>
    </row>
    <row r="45" spans="1:16">
      <c r="A45" s="6"/>
    </row>
    <row r="46" spans="1:16" ht="17.25" customHeight="1">
      <c r="A46" s="4" t="s">
        <v>247</v>
      </c>
      <c r="B46" s="2" t="s">
        <v>185</v>
      </c>
    </row>
    <row r="47" spans="1:16">
      <c r="A47" s="6"/>
      <c r="B47" s="8" t="s">
        <v>85</v>
      </c>
      <c r="C47" s="2" t="s">
        <v>426</v>
      </c>
    </row>
    <row r="48" spans="1:16" ht="32.25" customHeight="1">
      <c r="B48" s="8" t="s">
        <v>84</v>
      </c>
      <c r="C48" s="447" t="s">
        <v>427</v>
      </c>
      <c r="D48" s="447"/>
      <c r="E48" s="447"/>
      <c r="F48" s="447"/>
      <c r="G48" s="447"/>
      <c r="H48" s="447"/>
      <c r="I48" s="447"/>
      <c r="J48" s="447"/>
      <c r="K48" s="447"/>
      <c r="L48" s="447"/>
      <c r="M48" s="447"/>
      <c r="N48" s="447"/>
    </row>
    <row r="49" spans="1:17">
      <c r="A49" s="4"/>
    </row>
    <row r="50" spans="1:17" ht="13.5" customHeight="1">
      <c r="A50" s="4" t="s">
        <v>107</v>
      </c>
      <c r="B50" s="445" t="s">
        <v>236</v>
      </c>
      <c r="C50" s="445"/>
      <c r="D50" s="445"/>
      <c r="E50" s="445"/>
      <c r="F50" s="445"/>
      <c r="G50" s="445"/>
      <c r="H50" s="445"/>
      <c r="I50" s="445"/>
      <c r="J50" s="445"/>
      <c r="K50" s="445"/>
      <c r="L50" s="445"/>
      <c r="M50" s="445"/>
      <c r="N50" s="445"/>
      <c r="O50" s="445"/>
      <c r="P50" s="445"/>
    </row>
    <row r="51" spans="1:17" ht="18.75" customHeight="1">
      <c r="A51" s="4"/>
      <c r="B51" s="445"/>
      <c r="C51" s="445"/>
      <c r="D51" s="445"/>
      <c r="E51" s="445"/>
      <c r="F51" s="445"/>
      <c r="G51" s="445"/>
      <c r="H51" s="445"/>
      <c r="I51" s="445"/>
      <c r="J51" s="445"/>
      <c r="K51" s="445"/>
      <c r="L51" s="445"/>
      <c r="M51" s="445"/>
      <c r="N51" s="445"/>
      <c r="O51" s="445"/>
      <c r="P51" s="445"/>
    </row>
    <row r="52" spans="1:17">
      <c r="A52" s="4"/>
    </row>
    <row r="53" spans="1:17" ht="18.75" customHeight="1">
      <c r="A53" s="4"/>
      <c r="B53" s="2" t="s">
        <v>428</v>
      </c>
    </row>
    <row r="54" spans="1:17" ht="18.75" customHeight="1">
      <c r="A54" s="4"/>
    </row>
    <row r="55" spans="1:17" s="234" customFormat="1" ht="21" customHeight="1">
      <c r="A55" s="450" t="s">
        <v>249</v>
      </c>
      <c r="B55" s="450"/>
      <c r="C55" s="450"/>
      <c r="D55" s="450"/>
      <c r="E55" s="450"/>
      <c r="F55" s="450"/>
      <c r="G55" s="450"/>
      <c r="H55" s="450"/>
      <c r="I55" s="450"/>
      <c r="J55" s="450"/>
      <c r="K55" s="450"/>
      <c r="L55" s="450"/>
      <c r="M55" s="450"/>
      <c r="N55" s="450"/>
      <c r="O55" s="450"/>
      <c r="P55" s="450"/>
      <c r="Q55" s="277"/>
    </row>
    <row r="56" spans="1:17" s="234" customFormat="1">
      <c r="A56" s="451" t="s">
        <v>250</v>
      </c>
      <c r="B56" s="452"/>
      <c r="C56" s="452"/>
      <c r="D56" s="452"/>
      <c r="E56" s="452"/>
      <c r="F56" s="452"/>
      <c r="G56" s="452"/>
      <c r="H56" s="452"/>
      <c r="I56" s="452"/>
      <c r="J56" s="452"/>
      <c r="K56" s="452"/>
      <c r="L56" s="452"/>
      <c r="M56" s="452"/>
      <c r="N56" s="452"/>
      <c r="O56" s="452"/>
      <c r="P56" s="348"/>
      <c r="Q56" s="233"/>
    </row>
    <row r="57" spans="1:17" s="312" customFormat="1" ht="13.5" customHeight="1">
      <c r="A57" s="435" t="s">
        <v>251</v>
      </c>
      <c r="B57" s="435"/>
      <c r="C57" s="435"/>
      <c r="D57" s="435"/>
      <c r="E57" s="435" t="s">
        <v>252</v>
      </c>
      <c r="F57" s="435"/>
      <c r="G57" s="435"/>
      <c r="H57" s="435"/>
      <c r="I57" s="435" t="s">
        <v>253</v>
      </c>
      <c r="J57" s="435"/>
      <c r="K57" s="435"/>
      <c r="L57" s="435"/>
      <c r="M57" s="436" t="s">
        <v>254</v>
      </c>
      <c r="N57" s="437"/>
      <c r="O57" s="437"/>
      <c r="P57" s="437"/>
      <c r="Q57" s="311"/>
    </row>
    <row r="58" spans="1:17" s="312" customFormat="1" ht="13.5" customHeight="1">
      <c r="A58" s="358">
        <v>41102</v>
      </c>
      <c r="B58" s="431" t="s">
        <v>255</v>
      </c>
      <c r="C58" s="431"/>
      <c r="D58" s="431"/>
      <c r="E58" s="358">
        <v>41204</v>
      </c>
      <c r="F58" s="438" t="s">
        <v>741</v>
      </c>
      <c r="G58" s="439"/>
      <c r="H58" s="440"/>
      <c r="I58" s="359">
        <v>41403</v>
      </c>
      <c r="J58" s="412" t="s">
        <v>256</v>
      </c>
      <c r="K58" s="412"/>
      <c r="L58" s="412"/>
      <c r="M58" s="360">
        <v>41502</v>
      </c>
      <c r="N58" s="412" t="s">
        <v>257</v>
      </c>
      <c r="O58" s="412"/>
      <c r="P58" s="412"/>
      <c r="Q58" s="311"/>
    </row>
    <row r="59" spans="1:17" s="312" customFormat="1" ht="13.5" customHeight="1">
      <c r="A59" s="358">
        <v>41107</v>
      </c>
      <c r="B59" s="431" t="s">
        <v>262</v>
      </c>
      <c r="C59" s="431"/>
      <c r="D59" s="431"/>
      <c r="E59" s="358">
        <v>41205</v>
      </c>
      <c r="F59" s="438" t="s">
        <v>742</v>
      </c>
      <c r="G59" s="439"/>
      <c r="H59" s="440"/>
      <c r="I59" s="359">
        <v>41405</v>
      </c>
      <c r="J59" s="412" t="s">
        <v>258</v>
      </c>
      <c r="K59" s="412"/>
      <c r="L59" s="412"/>
      <c r="M59" s="360">
        <v>41503</v>
      </c>
      <c r="N59" s="412" t="s">
        <v>259</v>
      </c>
      <c r="O59" s="412"/>
      <c r="P59" s="412"/>
      <c r="Q59" s="311"/>
    </row>
    <row r="60" spans="1:17" s="312" customFormat="1" ht="13.5" customHeight="1">
      <c r="A60" s="358">
        <v>41109</v>
      </c>
      <c r="B60" s="431" t="s">
        <v>749</v>
      </c>
      <c r="C60" s="431"/>
      <c r="D60" s="431"/>
      <c r="E60" s="420" t="s">
        <v>264</v>
      </c>
      <c r="F60" s="420"/>
      <c r="G60" s="420"/>
      <c r="H60" s="420"/>
      <c r="I60" s="359">
        <v>41407</v>
      </c>
      <c r="J60" s="412" t="s">
        <v>260</v>
      </c>
      <c r="K60" s="412"/>
      <c r="L60" s="412"/>
      <c r="M60" s="360">
        <v>41505</v>
      </c>
      <c r="N60" s="412" t="s">
        <v>261</v>
      </c>
      <c r="O60" s="412"/>
      <c r="P60" s="412"/>
      <c r="Q60" s="311"/>
    </row>
    <row r="61" spans="1:17" s="312" customFormat="1" ht="13.5" customHeight="1">
      <c r="A61" s="358">
        <v>41110</v>
      </c>
      <c r="B61" s="431" t="s">
        <v>268</v>
      </c>
      <c r="C61" s="431"/>
      <c r="D61" s="431"/>
      <c r="E61" s="358">
        <v>41302</v>
      </c>
      <c r="F61" s="432" t="s">
        <v>743</v>
      </c>
      <c r="G61" s="433"/>
      <c r="H61" s="434"/>
      <c r="I61" s="359">
        <v>41409</v>
      </c>
      <c r="J61" s="412" t="s">
        <v>265</v>
      </c>
      <c r="K61" s="412"/>
      <c r="L61" s="412"/>
      <c r="M61" s="360">
        <v>41506</v>
      </c>
      <c r="N61" s="412" t="s">
        <v>263</v>
      </c>
      <c r="O61" s="412"/>
      <c r="P61" s="412"/>
      <c r="Q61" s="311"/>
    </row>
    <row r="62" spans="1:17" s="312" customFormat="1" ht="13.5" customHeight="1">
      <c r="A62" s="358" t="s">
        <v>273</v>
      </c>
      <c r="B62" s="431" t="s">
        <v>274</v>
      </c>
      <c r="C62" s="431"/>
      <c r="D62" s="431"/>
      <c r="E62" s="358">
        <v>41303</v>
      </c>
      <c r="F62" s="432" t="s">
        <v>269</v>
      </c>
      <c r="G62" s="433"/>
      <c r="H62" s="434"/>
      <c r="I62" s="359">
        <v>41410</v>
      </c>
      <c r="J62" s="412" t="s">
        <v>266</v>
      </c>
      <c r="K62" s="412"/>
      <c r="L62" s="412"/>
      <c r="M62" s="360">
        <v>41512</v>
      </c>
      <c r="N62" s="412" t="s">
        <v>267</v>
      </c>
      <c r="O62" s="412"/>
      <c r="P62" s="412"/>
      <c r="Q62" s="311"/>
    </row>
    <row r="63" spans="1:17" s="312" customFormat="1" ht="13.5" customHeight="1">
      <c r="A63" s="358">
        <v>41118</v>
      </c>
      <c r="B63" s="432" t="s">
        <v>750</v>
      </c>
      <c r="C63" s="433"/>
      <c r="D63" s="434"/>
      <c r="E63" s="358">
        <v>41308</v>
      </c>
      <c r="F63" s="431" t="s">
        <v>751</v>
      </c>
      <c r="G63" s="431"/>
      <c r="H63" s="431"/>
      <c r="I63" s="359">
        <v>41411</v>
      </c>
      <c r="J63" s="412" t="s">
        <v>270</v>
      </c>
      <c r="K63" s="412"/>
      <c r="L63" s="412"/>
      <c r="M63" s="360">
        <v>41514</v>
      </c>
      <c r="N63" s="412" t="s">
        <v>272</v>
      </c>
      <c r="O63" s="412"/>
      <c r="P63" s="412"/>
      <c r="Q63" s="311"/>
    </row>
    <row r="64" spans="1:17" s="312" customFormat="1" ht="13.5" customHeight="1">
      <c r="A64" s="420" t="s">
        <v>276</v>
      </c>
      <c r="B64" s="420"/>
      <c r="C64" s="420"/>
      <c r="D64" s="420"/>
      <c r="E64" s="235"/>
      <c r="F64" s="235"/>
      <c r="G64" s="235"/>
      <c r="H64" s="235"/>
      <c r="I64" s="359">
        <v>41412</v>
      </c>
      <c r="J64" s="412" t="s">
        <v>271</v>
      </c>
      <c r="K64" s="412"/>
      <c r="L64" s="412"/>
      <c r="M64" s="360">
        <v>41517</v>
      </c>
      <c r="N64" s="412" t="s">
        <v>278</v>
      </c>
      <c r="O64" s="412"/>
      <c r="P64" s="412"/>
      <c r="Q64" s="311"/>
    </row>
    <row r="65" spans="1:17" s="312" customFormat="1" ht="13.5" customHeight="1">
      <c r="A65" s="361" t="s">
        <v>282</v>
      </c>
      <c r="B65" s="428" t="s">
        <v>283</v>
      </c>
      <c r="C65" s="429"/>
      <c r="D65" s="430"/>
      <c r="E65" s="235"/>
      <c r="F65" s="235"/>
      <c r="G65" s="235"/>
      <c r="H65" s="235"/>
      <c r="I65" s="359">
        <v>41413</v>
      </c>
      <c r="J65" s="412" t="s">
        <v>275</v>
      </c>
      <c r="K65" s="412"/>
      <c r="L65" s="412"/>
      <c r="M65" s="359">
        <v>41518</v>
      </c>
      <c r="N65" s="412" t="s">
        <v>279</v>
      </c>
      <c r="O65" s="412"/>
      <c r="P65" s="412"/>
      <c r="Q65" s="311"/>
    </row>
    <row r="66" spans="1:17" s="312" customFormat="1" ht="13.5" customHeight="1">
      <c r="A66" s="361" t="s">
        <v>284</v>
      </c>
      <c r="B66" s="428" t="s">
        <v>285</v>
      </c>
      <c r="C66" s="429"/>
      <c r="D66" s="430"/>
      <c r="E66" s="235"/>
      <c r="F66" s="235"/>
      <c r="G66" s="235"/>
      <c r="H66" s="235"/>
      <c r="I66" s="359">
        <v>41414</v>
      </c>
      <c r="J66" s="412" t="s">
        <v>277</v>
      </c>
      <c r="K66" s="412"/>
      <c r="L66" s="412"/>
      <c r="M66" s="359">
        <v>41519</v>
      </c>
      <c r="N66" s="412" t="s">
        <v>280</v>
      </c>
      <c r="O66" s="412"/>
      <c r="P66" s="412"/>
      <c r="Q66" s="311"/>
    </row>
    <row r="67" spans="1:17" s="312" customFormat="1" ht="13.5" customHeight="1">
      <c r="A67" s="361" t="s">
        <v>286</v>
      </c>
      <c r="B67" s="428" t="s">
        <v>287</v>
      </c>
      <c r="C67" s="429"/>
      <c r="D67" s="430"/>
      <c r="E67" s="235"/>
      <c r="F67" s="235"/>
      <c r="G67" s="235"/>
      <c r="H67" s="235"/>
      <c r="I67" s="359">
        <v>41415</v>
      </c>
      <c r="J67" s="412" t="s">
        <v>752</v>
      </c>
      <c r="K67" s="412"/>
      <c r="L67" s="412"/>
      <c r="M67" s="359">
        <v>41520</v>
      </c>
      <c r="N67" s="412" t="s">
        <v>281</v>
      </c>
      <c r="O67" s="412"/>
      <c r="P67" s="412"/>
      <c r="Q67" s="311"/>
    </row>
    <row r="68" spans="1:17" s="312" customFormat="1" ht="13.5" customHeight="1">
      <c r="A68" s="361">
        <v>41607</v>
      </c>
      <c r="B68" s="421" t="s">
        <v>753</v>
      </c>
      <c r="C68" s="421"/>
      <c r="D68" s="421"/>
      <c r="E68" s="235"/>
      <c r="F68" s="235"/>
      <c r="G68" s="235"/>
      <c r="H68" s="235"/>
      <c r="I68" s="359">
        <v>41416</v>
      </c>
      <c r="J68" s="412" t="s">
        <v>754</v>
      </c>
      <c r="K68" s="412"/>
      <c r="L68" s="412"/>
      <c r="M68" s="362">
        <v>41521</v>
      </c>
      <c r="N68" s="427" t="s">
        <v>755</v>
      </c>
      <c r="O68" s="427"/>
      <c r="P68" s="427"/>
      <c r="Q68" s="311"/>
    </row>
    <row r="69" spans="1:17" s="312" customFormat="1" ht="13.5" customHeight="1">
      <c r="A69" s="235"/>
      <c r="B69" s="235"/>
      <c r="C69" s="235"/>
      <c r="D69" s="235"/>
      <c r="E69" s="235"/>
      <c r="F69" s="235"/>
      <c r="G69" s="235"/>
      <c r="H69" s="235"/>
      <c r="I69" s="347"/>
      <c r="J69" s="347"/>
      <c r="K69" s="347"/>
      <c r="L69" s="347"/>
      <c r="M69" s="235"/>
      <c r="N69" s="235"/>
      <c r="O69" s="235"/>
      <c r="P69" s="235"/>
    </row>
    <row r="70" spans="1:17" s="234" customFormat="1">
      <c r="A70" s="235"/>
      <c r="B70" s="235"/>
      <c r="C70" s="235"/>
      <c r="D70" s="235"/>
      <c r="E70" s="347"/>
      <c r="F70" s="347"/>
      <c r="G70" s="347"/>
      <c r="H70" s="235"/>
      <c r="I70" s="347"/>
      <c r="J70" s="347"/>
      <c r="K70" s="347"/>
      <c r="L70" s="347"/>
      <c r="M70" s="235"/>
      <c r="N70" s="235"/>
      <c r="O70" s="235"/>
      <c r="P70" s="235"/>
    </row>
    <row r="71" spans="1:17" s="234" customFormat="1">
      <c r="A71" s="425" t="s">
        <v>800</v>
      </c>
      <c r="B71" s="426"/>
      <c r="C71" s="426"/>
      <c r="D71" s="426"/>
      <c r="E71" s="426"/>
      <c r="F71" s="426"/>
      <c r="G71" s="426"/>
      <c r="H71" s="357"/>
      <c r="I71" s="357"/>
      <c r="J71" s="357"/>
      <c r="K71" s="357"/>
      <c r="L71" s="357"/>
      <c r="M71" s="357"/>
      <c r="N71" s="357"/>
      <c r="O71" s="357"/>
      <c r="P71" s="357"/>
      <c r="Q71" s="233"/>
    </row>
    <row r="72" spans="1:17" s="234" customFormat="1">
      <c r="A72" s="422" t="s">
        <v>355</v>
      </c>
      <c r="B72" s="423"/>
      <c r="C72" s="423"/>
      <c r="D72" s="424"/>
      <c r="E72" s="422" t="s">
        <v>356</v>
      </c>
      <c r="F72" s="423"/>
      <c r="G72" s="423"/>
      <c r="H72" s="424"/>
      <c r="I72" s="422" t="s">
        <v>357</v>
      </c>
      <c r="J72" s="423"/>
      <c r="K72" s="423"/>
      <c r="L72" s="424"/>
      <c r="M72" s="396" t="s">
        <v>358</v>
      </c>
      <c r="N72" s="397"/>
      <c r="O72" s="397"/>
      <c r="P72" s="398"/>
      <c r="Q72" s="233"/>
    </row>
    <row r="73" spans="1:17" s="279" customFormat="1">
      <c r="A73" s="363" t="s">
        <v>517</v>
      </c>
      <c r="B73" s="387" t="s">
        <v>289</v>
      </c>
      <c r="C73" s="388"/>
      <c r="D73" s="389"/>
      <c r="E73" s="364" t="s">
        <v>518</v>
      </c>
      <c r="F73" s="417" t="s">
        <v>293</v>
      </c>
      <c r="G73" s="418"/>
      <c r="H73" s="419"/>
      <c r="I73" s="365" t="s">
        <v>519</v>
      </c>
      <c r="J73" s="387" t="s">
        <v>290</v>
      </c>
      <c r="K73" s="388"/>
      <c r="L73" s="389"/>
      <c r="M73" s="365" t="s">
        <v>520</v>
      </c>
      <c r="N73" s="387" t="s">
        <v>291</v>
      </c>
      <c r="O73" s="388"/>
      <c r="P73" s="389"/>
      <c r="Q73" s="278"/>
    </row>
    <row r="74" spans="1:17" s="279" customFormat="1">
      <c r="A74" s="364" t="s">
        <v>521</v>
      </c>
      <c r="B74" s="387" t="s">
        <v>292</v>
      </c>
      <c r="C74" s="388"/>
      <c r="D74" s="389"/>
      <c r="E74" s="364" t="s">
        <v>522</v>
      </c>
      <c r="F74" s="417" t="s">
        <v>295</v>
      </c>
      <c r="G74" s="418"/>
      <c r="H74" s="419"/>
      <c r="I74" s="365" t="s">
        <v>523</v>
      </c>
      <c r="J74" s="387" t="s">
        <v>294</v>
      </c>
      <c r="K74" s="388"/>
      <c r="L74" s="389"/>
      <c r="M74" s="365" t="s">
        <v>524</v>
      </c>
      <c r="N74" s="387" t="s">
        <v>756</v>
      </c>
      <c r="O74" s="388"/>
      <c r="P74" s="389"/>
    </row>
    <row r="75" spans="1:17" s="279" customFormat="1">
      <c r="A75" s="364" t="s">
        <v>528</v>
      </c>
      <c r="B75" s="387" t="s">
        <v>361</v>
      </c>
      <c r="C75" s="388"/>
      <c r="D75" s="389"/>
      <c r="E75" s="364" t="s">
        <v>525</v>
      </c>
      <c r="F75" s="417" t="s">
        <v>359</v>
      </c>
      <c r="G75" s="418"/>
      <c r="H75" s="419"/>
      <c r="I75" s="365" t="s">
        <v>526</v>
      </c>
      <c r="J75" s="387" t="s">
        <v>296</v>
      </c>
      <c r="K75" s="388"/>
      <c r="L75" s="389"/>
      <c r="M75" s="365" t="s">
        <v>527</v>
      </c>
      <c r="N75" s="387" t="s">
        <v>360</v>
      </c>
      <c r="O75" s="388"/>
      <c r="P75" s="389"/>
      <c r="Q75" s="278"/>
    </row>
    <row r="76" spans="1:17" s="279" customFormat="1">
      <c r="A76" s="364" t="s">
        <v>535</v>
      </c>
      <c r="B76" s="387" t="s">
        <v>366</v>
      </c>
      <c r="C76" s="388"/>
      <c r="D76" s="389"/>
      <c r="E76" s="364" t="s">
        <v>529</v>
      </c>
      <c r="F76" s="417" t="s">
        <v>362</v>
      </c>
      <c r="G76" s="418"/>
      <c r="H76" s="419"/>
      <c r="I76" s="365" t="s">
        <v>530</v>
      </c>
      <c r="J76" s="387" t="s">
        <v>757</v>
      </c>
      <c r="K76" s="388"/>
      <c r="L76" s="389"/>
      <c r="M76" s="365" t="s">
        <v>531</v>
      </c>
      <c r="N76" s="387" t="s">
        <v>363</v>
      </c>
      <c r="O76" s="388"/>
      <c r="P76" s="389"/>
      <c r="Q76" s="278"/>
    </row>
    <row r="77" spans="1:17" s="279" customFormat="1">
      <c r="A77" s="364" t="s">
        <v>539</v>
      </c>
      <c r="B77" s="387" t="s">
        <v>368</v>
      </c>
      <c r="C77" s="388"/>
      <c r="D77" s="389"/>
      <c r="E77" s="364" t="s">
        <v>532</v>
      </c>
      <c r="F77" s="417" t="s">
        <v>364</v>
      </c>
      <c r="G77" s="418"/>
      <c r="H77" s="419"/>
      <c r="I77" s="365" t="s">
        <v>533</v>
      </c>
      <c r="J77" s="387" t="s">
        <v>758</v>
      </c>
      <c r="K77" s="388"/>
      <c r="L77" s="389"/>
      <c r="M77" s="365" t="s">
        <v>759</v>
      </c>
      <c r="N77" s="387" t="s">
        <v>760</v>
      </c>
      <c r="O77" s="388"/>
      <c r="P77" s="389"/>
      <c r="Q77" s="278"/>
    </row>
    <row r="78" spans="1:17" s="279" customFormat="1">
      <c r="A78" s="364" t="s">
        <v>542</v>
      </c>
      <c r="B78" s="387" t="s">
        <v>369</v>
      </c>
      <c r="C78" s="388"/>
      <c r="D78" s="389"/>
      <c r="E78" s="364" t="s">
        <v>536</v>
      </c>
      <c r="F78" s="417" t="s">
        <v>365</v>
      </c>
      <c r="G78" s="418"/>
      <c r="H78" s="419"/>
      <c r="I78" s="365" t="s">
        <v>537</v>
      </c>
      <c r="J78" s="387" t="s">
        <v>761</v>
      </c>
      <c r="K78" s="388"/>
      <c r="L78" s="389"/>
      <c r="M78" s="365" t="s">
        <v>534</v>
      </c>
      <c r="N78" s="387" t="s">
        <v>297</v>
      </c>
      <c r="O78" s="388"/>
      <c r="P78" s="389"/>
      <c r="Q78" s="278"/>
    </row>
    <row r="79" spans="1:17" s="279" customFormat="1">
      <c r="A79" s="364" t="s">
        <v>548</v>
      </c>
      <c r="B79" s="387" t="s">
        <v>370</v>
      </c>
      <c r="C79" s="388"/>
      <c r="D79" s="389"/>
      <c r="E79" s="364" t="s">
        <v>540</v>
      </c>
      <c r="F79" s="417" t="s">
        <v>299</v>
      </c>
      <c r="G79" s="418"/>
      <c r="H79" s="419"/>
      <c r="I79" s="365" t="s">
        <v>541</v>
      </c>
      <c r="J79" s="387" t="s">
        <v>762</v>
      </c>
      <c r="K79" s="388"/>
      <c r="L79" s="389"/>
      <c r="M79" s="366" t="s">
        <v>538</v>
      </c>
      <c r="N79" s="387" t="s">
        <v>298</v>
      </c>
      <c r="O79" s="388"/>
      <c r="P79" s="389"/>
      <c r="Q79" s="278"/>
    </row>
    <row r="80" spans="1:17" s="279" customFormat="1">
      <c r="A80" s="364" t="s">
        <v>552</v>
      </c>
      <c r="B80" s="387" t="s">
        <v>371</v>
      </c>
      <c r="C80" s="388"/>
      <c r="D80" s="389"/>
      <c r="E80" s="364" t="s">
        <v>545</v>
      </c>
      <c r="F80" s="417" t="s">
        <v>237</v>
      </c>
      <c r="G80" s="418"/>
      <c r="H80" s="419"/>
      <c r="I80" s="365" t="s">
        <v>543</v>
      </c>
      <c r="J80" s="387" t="s">
        <v>763</v>
      </c>
      <c r="K80" s="388"/>
      <c r="L80" s="389"/>
      <c r="M80" s="366" t="s">
        <v>544</v>
      </c>
      <c r="N80" s="387" t="s">
        <v>728</v>
      </c>
      <c r="O80" s="388"/>
      <c r="P80" s="389"/>
      <c r="Q80" s="278"/>
    </row>
    <row r="81" spans="1:17" s="279" customFormat="1">
      <c r="A81" s="364" t="s">
        <v>556</v>
      </c>
      <c r="B81" s="387" t="s">
        <v>373</v>
      </c>
      <c r="C81" s="388"/>
      <c r="D81" s="389"/>
      <c r="E81" s="364" t="s">
        <v>549</v>
      </c>
      <c r="F81" s="417" t="s">
        <v>372</v>
      </c>
      <c r="G81" s="418"/>
      <c r="H81" s="419"/>
      <c r="I81" s="365" t="s">
        <v>546</v>
      </c>
      <c r="J81" s="387" t="s">
        <v>764</v>
      </c>
      <c r="K81" s="388"/>
      <c r="L81" s="389"/>
      <c r="M81" s="366" t="s">
        <v>547</v>
      </c>
      <c r="N81" s="387" t="s">
        <v>300</v>
      </c>
      <c r="O81" s="388"/>
      <c r="P81" s="389"/>
      <c r="Q81" s="278"/>
    </row>
    <row r="82" spans="1:17" s="279" customFormat="1">
      <c r="A82" s="364" t="s">
        <v>560</v>
      </c>
      <c r="B82" s="387" t="s">
        <v>765</v>
      </c>
      <c r="C82" s="388"/>
      <c r="D82" s="389"/>
      <c r="E82" s="364" t="s">
        <v>553</v>
      </c>
      <c r="F82" s="417" t="s">
        <v>374</v>
      </c>
      <c r="G82" s="418"/>
      <c r="H82" s="419"/>
      <c r="I82" s="365" t="s">
        <v>550</v>
      </c>
      <c r="J82" s="387" t="s">
        <v>103</v>
      </c>
      <c r="K82" s="388"/>
      <c r="L82" s="389"/>
      <c r="M82" s="365" t="s">
        <v>551</v>
      </c>
      <c r="N82" s="387" t="s">
        <v>104</v>
      </c>
      <c r="O82" s="388"/>
      <c r="P82" s="389"/>
      <c r="Q82" s="278"/>
    </row>
    <row r="83" spans="1:17" s="279" customFormat="1">
      <c r="A83" s="364" t="s">
        <v>562</v>
      </c>
      <c r="B83" s="387" t="s">
        <v>301</v>
      </c>
      <c r="C83" s="388"/>
      <c r="D83" s="389"/>
      <c r="E83" s="364" t="s">
        <v>557</v>
      </c>
      <c r="F83" s="417" t="s">
        <v>333</v>
      </c>
      <c r="G83" s="418"/>
      <c r="H83" s="419"/>
      <c r="I83" s="365" t="s">
        <v>554</v>
      </c>
      <c r="J83" s="387" t="s">
        <v>766</v>
      </c>
      <c r="K83" s="388"/>
      <c r="L83" s="389"/>
      <c r="M83" s="365" t="s">
        <v>555</v>
      </c>
      <c r="N83" s="387" t="s">
        <v>376</v>
      </c>
      <c r="O83" s="388"/>
      <c r="P83" s="389"/>
      <c r="Q83" s="278"/>
    </row>
    <row r="84" spans="1:17" s="279" customFormat="1">
      <c r="A84" s="364" t="s">
        <v>567</v>
      </c>
      <c r="B84" s="387" t="s">
        <v>379</v>
      </c>
      <c r="C84" s="388"/>
      <c r="D84" s="389"/>
      <c r="E84" s="367" t="s">
        <v>563</v>
      </c>
      <c r="F84" s="417" t="s">
        <v>378</v>
      </c>
      <c r="G84" s="418"/>
      <c r="H84" s="419"/>
      <c r="I84" s="365" t="s">
        <v>558</v>
      </c>
      <c r="J84" s="387" t="s">
        <v>767</v>
      </c>
      <c r="K84" s="388"/>
      <c r="L84" s="389"/>
      <c r="M84" s="365" t="s">
        <v>559</v>
      </c>
      <c r="N84" s="387" t="s">
        <v>377</v>
      </c>
      <c r="O84" s="388"/>
      <c r="P84" s="389"/>
      <c r="Q84" s="278"/>
    </row>
    <row r="85" spans="1:17" s="279" customFormat="1">
      <c r="A85" s="364" t="s">
        <v>569</v>
      </c>
      <c r="B85" s="387" t="s">
        <v>382</v>
      </c>
      <c r="C85" s="388"/>
      <c r="D85" s="389"/>
      <c r="E85" s="367" t="s">
        <v>565</v>
      </c>
      <c r="F85" s="417" t="s">
        <v>380</v>
      </c>
      <c r="G85" s="418"/>
      <c r="H85" s="419"/>
      <c r="I85" s="365" t="s">
        <v>561</v>
      </c>
      <c r="J85" s="387" t="s">
        <v>768</v>
      </c>
      <c r="K85" s="388"/>
      <c r="L85" s="389"/>
      <c r="M85" s="420" t="s">
        <v>381</v>
      </c>
      <c r="N85" s="420"/>
      <c r="O85" s="420"/>
      <c r="P85" s="420"/>
      <c r="Q85" s="278"/>
    </row>
    <row r="86" spans="1:17" s="279" customFormat="1">
      <c r="A86" s="364" t="s">
        <v>572</v>
      </c>
      <c r="B86" s="387" t="s">
        <v>384</v>
      </c>
      <c r="C86" s="388"/>
      <c r="D86" s="389"/>
      <c r="E86" s="367" t="s">
        <v>568</v>
      </c>
      <c r="F86" s="395" t="s">
        <v>454</v>
      </c>
      <c r="G86" s="385"/>
      <c r="H86" s="386"/>
      <c r="I86" s="365" t="s">
        <v>564</v>
      </c>
      <c r="J86" s="387" t="s">
        <v>769</v>
      </c>
      <c r="K86" s="388"/>
      <c r="L86" s="389"/>
      <c r="M86" s="358">
        <v>33102</v>
      </c>
      <c r="N86" s="412" t="s">
        <v>385</v>
      </c>
      <c r="O86" s="412"/>
      <c r="P86" s="412"/>
      <c r="Q86" s="278"/>
    </row>
    <row r="87" spans="1:17" s="279" customFormat="1">
      <c r="A87" s="364" t="s">
        <v>576</v>
      </c>
      <c r="B87" s="387" t="s">
        <v>770</v>
      </c>
      <c r="C87" s="388"/>
      <c r="D87" s="389"/>
      <c r="E87" s="367" t="s">
        <v>570</v>
      </c>
      <c r="F87" s="395" t="s">
        <v>720</v>
      </c>
      <c r="G87" s="385"/>
      <c r="H87" s="386"/>
      <c r="I87" s="365" t="s">
        <v>566</v>
      </c>
      <c r="J87" s="387" t="s">
        <v>771</v>
      </c>
      <c r="K87" s="388"/>
      <c r="L87" s="389"/>
      <c r="M87" s="358">
        <v>33202</v>
      </c>
      <c r="N87" s="412" t="s">
        <v>390</v>
      </c>
      <c r="O87" s="412"/>
      <c r="P87" s="412"/>
      <c r="Q87" s="278"/>
    </row>
    <row r="88" spans="1:17" s="279" customFormat="1">
      <c r="A88" s="364" t="s">
        <v>579</v>
      </c>
      <c r="B88" s="387" t="s">
        <v>387</v>
      </c>
      <c r="C88" s="388"/>
      <c r="D88" s="389"/>
      <c r="E88" s="367" t="s">
        <v>573</v>
      </c>
      <c r="F88" s="395" t="s">
        <v>721</v>
      </c>
      <c r="G88" s="385"/>
      <c r="H88" s="386"/>
      <c r="I88" s="365" t="s">
        <v>571</v>
      </c>
      <c r="J88" s="387" t="s">
        <v>772</v>
      </c>
      <c r="K88" s="388"/>
      <c r="L88" s="389"/>
      <c r="M88" s="358">
        <v>33301</v>
      </c>
      <c r="N88" s="412" t="s">
        <v>392</v>
      </c>
      <c r="O88" s="412"/>
      <c r="P88" s="412"/>
      <c r="Q88" s="278"/>
    </row>
    <row r="89" spans="1:17" s="279" customFormat="1">
      <c r="A89" s="364" t="s">
        <v>583</v>
      </c>
      <c r="B89" s="387" t="s">
        <v>391</v>
      </c>
      <c r="C89" s="388"/>
      <c r="D89" s="389"/>
      <c r="E89" s="364" t="s">
        <v>732</v>
      </c>
      <c r="F89" s="387" t="s">
        <v>367</v>
      </c>
      <c r="G89" s="388"/>
      <c r="H89" s="389"/>
      <c r="I89" s="365" t="s">
        <v>574</v>
      </c>
      <c r="J89" s="387" t="s">
        <v>773</v>
      </c>
      <c r="K89" s="388"/>
      <c r="L89" s="389"/>
      <c r="M89" s="358">
        <v>33302</v>
      </c>
      <c r="N89" s="412" t="s">
        <v>395</v>
      </c>
      <c r="O89" s="412"/>
      <c r="P89" s="412"/>
      <c r="Q89" s="278"/>
    </row>
    <row r="90" spans="1:17" s="279" customFormat="1">
      <c r="A90" s="364" t="s">
        <v>585</v>
      </c>
      <c r="B90" s="387" t="s">
        <v>774</v>
      </c>
      <c r="C90" s="388"/>
      <c r="D90" s="389"/>
      <c r="E90" s="364" t="s">
        <v>733</v>
      </c>
      <c r="F90" s="387" t="s">
        <v>775</v>
      </c>
      <c r="G90" s="388"/>
      <c r="H90" s="389"/>
      <c r="I90" s="365" t="s">
        <v>577</v>
      </c>
      <c r="J90" s="387" t="s">
        <v>776</v>
      </c>
      <c r="K90" s="388"/>
      <c r="L90" s="389"/>
      <c r="M90" s="368">
        <v>33501</v>
      </c>
      <c r="N90" s="413" t="s">
        <v>398</v>
      </c>
      <c r="O90" s="413"/>
      <c r="P90" s="413"/>
      <c r="Q90" s="278"/>
    </row>
    <row r="91" spans="1:17" s="279" customFormat="1">
      <c r="A91" s="364" t="s">
        <v>588</v>
      </c>
      <c r="B91" s="387" t="s">
        <v>396</v>
      </c>
      <c r="C91" s="388"/>
      <c r="D91" s="389"/>
      <c r="E91" s="396" t="s">
        <v>383</v>
      </c>
      <c r="F91" s="397"/>
      <c r="G91" s="397"/>
      <c r="H91" s="398"/>
      <c r="I91" s="365" t="s">
        <v>581</v>
      </c>
      <c r="J91" s="387" t="s">
        <v>386</v>
      </c>
      <c r="K91" s="388"/>
      <c r="L91" s="389"/>
      <c r="M91" s="396" t="s">
        <v>777</v>
      </c>
      <c r="N91" s="397"/>
      <c r="O91" s="397"/>
      <c r="P91" s="398"/>
      <c r="Q91" s="278"/>
    </row>
    <row r="92" spans="1:17" s="279" customFormat="1">
      <c r="A92" s="364" t="s">
        <v>591</v>
      </c>
      <c r="B92" s="387" t="s">
        <v>101</v>
      </c>
      <c r="C92" s="388"/>
      <c r="D92" s="389"/>
      <c r="E92" s="364" t="s">
        <v>580</v>
      </c>
      <c r="F92" s="387" t="s">
        <v>102</v>
      </c>
      <c r="G92" s="388"/>
      <c r="H92" s="389"/>
      <c r="I92" s="365" t="s">
        <v>455</v>
      </c>
      <c r="J92" s="395" t="s">
        <v>778</v>
      </c>
      <c r="K92" s="385"/>
      <c r="L92" s="386"/>
      <c r="M92" s="399" t="s">
        <v>305</v>
      </c>
      <c r="N92" s="400"/>
      <c r="O92" s="400"/>
      <c r="P92" s="401"/>
      <c r="Q92" s="278"/>
    </row>
    <row r="93" spans="1:17" s="279" customFormat="1">
      <c r="A93" s="364" t="s">
        <v>594</v>
      </c>
      <c r="B93" s="387" t="s">
        <v>399</v>
      </c>
      <c r="C93" s="388"/>
      <c r="D93" s="389"/>
      <c r="E93" s="364" t="s">
        <v>584</v>
      </c>
      <c r="F93" s="387" t="s">
        <v>302</v>
      </c>
      <c r="G93" s="388"/>
      <c r="H93" s="389"/>
      <c r="I93" s="365" t="s">
        <v>456</v>
      </c>
      <c r="J93" s="395" t="s">
        <v>779</v>
      </c>
      <c r="K93" s="385"/>
      <c r="L93" s="386"/>
      <c r="M93" s="369" t="s">
        <v>575</v>
      </c>
      <c r="N93" s="392" t="s">
        <v>307</v>
      </c>
      <c r="O93" s="393"/>
      <c r="P93" s="394"/>
      <c r="Q93" s="278"/>
    </row>
    <row r="94" spans="1:17" s="279" customFormat="1">
      <c r="A94" s="364" t="s">
        <v>597</v>
      </c>
      <c r="B94" s="387" t="s">
        <v>311</v>
      </c>
      <c r="C94" s="388"/>
      <c r="D94" s="389"/>
      <c r="E94" s="364" t="s">
        <v>586</v>
      </c>
      <c r="F94" s="387" t="s">
        <v>388</v>
      </c>
      <c r="G94" s="388"/>
      <c r="H94" s="389"/>
      <c r="I94" s="365" t="s">
        <v>457</v>
      </c>
      <c r="J94" s="395" t="s">
        <v>780</v>
      </c>
      <c r="K94" s="385"/>
      <c r="L94" s="386"/>
      <c r="M94" s="369" t="s">
        <v>578</v>
      </c>
      <c r="N94" s="392" t="s">
        <v>309</v>
      </c>
      <c r="O94" s="393"/>
      <c r="P94" s="394"/>
      <c r="Q94" s="278"/>
    </row>
    <row r="95" spans="1:17" s="279" customFormat="1">
      <c r="A95" s="364" t="s">
        <v>601</v>
      </c>
      <c r="B95" s="387" t="s">
        <v>781</v>
      </c>
      <c r="C95" s="388"/>
      <c r="D95" s="389"/>
      <c r="E95" s="364" t="s">
        <v>589</v>
      </c>
      <c r="F95" s="387" t="s">
        <v>393</v>
      </c>
      <c r="G95" s="388"/>
      <c r="H95" s="389"/>
      <c r="I95" s="370" t="s">
        <v>782</v>
      </c>
      <c r="J95" s="385" t="s">
        <v>783</v>
      </c>
      <c r="K95" s="385"/>
      <c r="L95" s="386"/>
      <c r="M95" s="369" t="s">
        <v>582</v>
      </c>
      <c r="N95" s="392" t="s">
        <v>310</v>
      </c>
      <c r="O95" s="393"/>
      <c r="P95" s="394"/>
      <c r="Q95" s="278"/>
    </row>
    <row r="96" spans="1:17" s="279" customFormat="1">
      <c r="A96" s="364" t="s">
        <v>729</v>
      </c>
      <c r="B96" s="387" t="s">
        <v>784</v>
      </c>
      <c r="C96" s="388"/>
      <c r="D96" s="389"/>
      <c r="E96" s="364" t="s">
        <v>592</v>
      </c>
      <c r="F96" s="387" t="s">
        <v>397</v>
      </c>
      <c r="G96" s="388"/>
      <c r="H96" s="389"/>
      <c r="I96" s="370" t="s">
        <v>785</v>
      </c>
      <c r="J96" s="385" t="s">
        <v>786</v>
      </c>
      <c r="K96" s="385"/>
      <c r="L96" s="386"/>
      <c r="M96" s="364" t="s">
        <v>787</v>
      </c>
      <c r="N96" s="387" t="s">
        <v>788</v>
      </c>
      <c r="O96" s="388"/>
      <c r="P96" s="389"/>
      <c r="Q96" s="278"/>
    </row>
    <row r="97" spans="1:17" s="279" customFormat="1">
      <c r="A97" s="364" t="s">
        <v>730</v>
      </c>
      <c r="B97" s="387" t="s">
        <v>789</v>
      </c>
      <c r="C97" s="388"/>
      <c r="D97" s="389"/>
      <c r="E97" s="364" t="s">
        <v>595</v>
      </c>
      <c r="F97" s="387" t="s">
        <v>306</v>
      </c>
      <c r="G97" s="388"/>
      <c r="H97" s="389"/>
      <c r="I97" s="396" t="s">
        <v>389</v>
      </c>
      <c r="J97" s="397"/>
      <c r="K97" s="397"/>
      <c r="L97" s="398"/>
      <c r="M97" s="369" t="s">
        <v>587</v>
      </c>
      <c r="N97" s="392" t="s">
        <v>744</v>
      </c>
      <c r="O97" s="393"/>
      <c r="P97" s="394"/>
      <c r="Q97" s="278"/>
    </row>
    <row r="98" spans="1:17" s="279" customFormat="1">
      <c r="A98" s="371"/>
      <c r="B98" s="390"/>
      <c r="C98" s="390"/>
      <c r="D98" s="391"/>
      <c r="E98" s="364" t="s">
        <v>598</v>
      </c>
      <c r="F98" s="387" t="s">
        <v>308</v>
      </c>
      <c r="G98" s="388"/>
      <c r="H98" s="389"/>
      <c r="I98" s="365" t="s">
        <v>596</v>
      </c>
      <c r="J98" s="387" t="s">
        <v>394</v>
      </c>
      <c r="K98" s="388"/>
      <c r="L98" s="389"/>
      <c r="M98" s="369" t="s">
        <v>590</v>
      </c>
      <c r="N98" s="392" t="s">
        <v>790</v>
      </c>
      <c r="O98" s="393"/>
      <c r="P98" s="394"/>
      <c r="Q98" s="278"/>
    </row>
    <row r="99" spans="1:17" s="279" customFormat="1">
      <c r="A99" s="371"/>
      <c r="B99" s="390"/>
      <c r="C99" s="390"/>
      <c r="D99" s="391"/>
      <c r="E99" s="364" t="s">
        <v>602</v>
      </c>
      <c r="F99" s="387" t="s">
        <v>400</v>
      </c>
      <c r="G99" s="388"/>
      <c r="H99" s="389"/>
      <c r="I99" s="365" t="s">
        <v>599</v>
      </c>
      <c r="J99" s="387" t="s">
        <v>303</v>
      </c>
      <c r="K99" s="388"/>
      <c r="L99" s="389"/>
      <c r="M99" s="369" t="s">
        <v>791</v>
      </c>
      <c r="N99" s="372" t="s">
        <v>792</v>
      </c>
      <c r="O99" s="373"/>
      <c r="P99" s="374"/>
      <c r="Q99" s="278"/>
    </row>
    <row r="100" spans="1:17" s="279" customFormat="1">
      <c r="A100" s="371"/>
      <c r="B100" s="390"/>
      <c r="C100" s="390"/>
      <c r="D100" s="391"/>
      <c r="E100" s="364" t="s">
        <v>605</v>
      </c>
      <c r="F100" s="387" t="s">
        <v>312</v>
      </c>
      <c r="G100" s="388"/>
      <c r="H100" s="389"/>
      <c r="I100" s="366" t="s">
        <v>603</v>
      </c>
      <c r="J100" s="387" t="s">
        <v>793</v>
      </c>
      <c r="K100" s="388"/>
      <c r="L100" s="389"/>
      <c r="M100" s="369" t="s">
        <v>593</v>
      </c>
      <c r="N100" s="392" t="s">
        <v>313</v>
      </c>
      <c r="O100" s="393"/>
      <c r="P100" s="394"/>
      <c r="Q100" s="278"/>
    </row>
    <row r="101" spans="1:17" s="279" customFormat="1">
      <c r="A101" s="371"/>
      <c r="B101" s="390"/>
      <c r="C101" s="390"/>
      <c r="D101" s="391"/>
      <c r="E101" s="364" t="s">
        <v>608</v>
      </c>
      <c r="F101" s="387" t="s">
        <v>402</v>
      </c>
      <c r="G101" s="388"/>
      <c r="H101" s="389"/>
      <c r="I101" s="365" t="s">
        <v>606</v>
      </c>
      <c r="J101" s="387" t="s">
        <v>401</v>
      </c>
      <c r="K101" s="388"/>
      <c r="L101" s="389"/>
      <c r="M101" s="369" t="s">
        <v>794</v>
      </c>
      <c r="N101" s="392" t="s">
        <v>321</v>
      </c>
      <c r="O101" s="393"/>
      <c r="P101" s="394"/>
      <c r="Q101" s="278"/>
    </row>
    <row r="102" spans="1:17" s="279" customFormat="1">
      <c r="A102" s="371"/>
      <c r="B102" s="390"/>
      <c r="C102" s="390"/>
      <c r="D102" s="390"/>
      <c r="E102" s="364" t="s">
        <v>610</v>
      </c>
      <c r="F102" s="387" t="s">
        <v>404</v>
      </c>
      <c r="G102" s="388"/>
      <c r="H102" s="389"/>
      <c r="I102" s="365" t="s">
        <v>609</v>
      </c>
      <c r="J102" s="387" t="s">
        <v>304</v>
      </c>
      <c r="K102" s="388"/>
      <c r="L102" s="389"/>
      <c r="M102" s="399" t="s">
        <v>314</v>
      </c>
      <c r="N102" s="400"/>
      <c r="O102" s="400"/>
      <c r="P102" s="401"/>
      <c r="Q102" s="278"/>
    </row>
    <row r="103" spans="1:17" s="279" customFormat="1">
      <c r="E103" s="364" t="s">
        <v>613</v>
      </c>
      <c r="F103" s="387" t="s">
        <v>405</v>
      </c>
      <c r="G103" s="388"/>
      <c r="H103" s="389"/>
      <c r="I103" s="365" t="s">
        <v>611</v>
      </c>
      <c r="J103" s="387" t="s">
        <v>403</v>
      </c>
      <c r="K103" s="388"/>
      <c r="L103" s="389"/>
      <c r="M103" s="369" t="s">
        <v>600</v>
      </c>
      <c r="N103" s="392" t="s">
        <v>315</v>
      </c>
      <c r="O103" s="393"/>
      <c r="P103" s="394"/>
      <c r="Q103" s="278"/>
    </row>
    <row r="104" spans="1:17" s="279" customFormat="1">
      <c r="E104" s="375" t="s">
        <v>616</v>
      </c>
      <c r="F104" s="387" t="s">
        <v>407</v>
      </c>
      <c r="G104" s="388"/>
      <c r="H104" s="389"/>
      <c r="I104" s="366" t="s">
        <v>614</v>
      </c>
      <c r="J104" s="387" t="s">
        <v>795</v>
      </c>
      <c r="K104" s="388"/>
      <c r="L104" s="389"/>
      <c r="M104" s="369" t="s">
        <v>604</v>
      </c>
      <c r="N104" s="392" t="s">
        <v>316</v>
      </c>
      <c r="O104" s="393"/>
      <c r="P104" s="394"/>
      <c r="Q104" s="278"/>
    </row>
    <row r="105" spans="1:17" s="279" customFormat="1">
      <c r="E105" s="364" t="s">
        <v>618</v>
      </c>
      <c r="F105" s="387" t="s">
        <v>408</v>
      </c>
      <c r="G105" s="388"/>
      <c r="H105" s="389"/>
      <c r="I105" s="365" t="s">
        <v>617</v>
      </c>
      <c r="J105" s="387" t="s">
        <v>406</v>
      </c>
      <c r="K105" s="388"/>
      <c r="L105" s="389"/>
      <c r="M105" s="369" t="s">
        <v>607</v>
      </c>
      <c r="N105" s="392" t="s">
        <v>317</v>
      </c>
      <c r="O105" s="393"/>
      <c r="P105" s="394"/>
      <c r="Q105" s="278"/>
    </row>
    <row r="106" spans="1:17" s="279" customFormat="1">
      <c r="A106" s="376"/>
      <c r="B106" s="403"/>
      <c r="C106" s="403"/>
      <c r="D106" s="403"/>
      <c r="E106" s="371"/>
      <c r="F106" s="390"/>
      <c r="G106" s="390"/>
      <c r="H106" s="390"/>
      <c r="I106" s="366" t="s">
        <v>621</v>
      </c>
      <c r="J106" s="387" t="s">
        <v>409</v>
      </c>
      <c r="K106" s="388"/>
      <c r="L106" s="389"/>
      <c r="M106" s="399" t="s">
        <v>318</v>
      </c>
      <c r="N106" s="400"/>
      <c r="O106" s="400"/>
      <c r="P106" s="401"/>
      <c r="Q106" s="278"/>
    </row>
    <row r="107" spans="1:17" s="279" customFormat="1">
      <c r="A107" s="233"/>
      <c r="B107" s="233"/>
      <c r="C107" s="233"/>
      <c r="D107" s="233"/>
      <c r="E107" s="371"/>
      <c r="F107" s="390"/>
      <c r="G107" s="390"/>
      <c r="H107" s="390"/>
      <c r="I107" s="366" t="s">
        <v>796</v>
      </c>
      <c r="J107" s="387" t="s">
        <v>797</v>
      </c>
      <c r="K107" s="388"/>
      <c r="L107" s="389"/>
      <c r="M107" s="369" t="s">
        <v>612</v>
      </c>
      <c r="N107" s="392" t="s">
        <v>319</v>
      </c>
      <c r="O107" s="393"/>
      <c r="P107" s="394"/>
      <c r="Q107" s="278"/>
    </row>
    <row r="108" spans="1:17" s="279" customFormat="1">
      <c r="A108" s="233"/>
      <c r="B108" s="233"/>
      <c r="C108" s="233"/>
      <c r="D108" s="233"/>
      <c r="E108" s="377"/>
      <c r="F108" s="378"/>
      <c r="G108" s="378"/>
      <c r="H108" s="378"/>
      <c r="I108" s="364" t="s">
        <v>736</v>
      </c>
      <c r="J108" s="387" t="s">
        <v>798</v>
      </c>
      <c r="K108" s="388"/>
      <c r="L108" s="389"/>
      <c r="M108" s="369" t="s">
        <v>615</v>
      </c>
      <c r="N108" s="414" t="s">
        <v>458</v>
      </c>
      <c r="O108" s="415"/>
      <c r="P108" s="416"/>
      <c r="Q108" s="278"/>
    </row>
    <row r="109" spans="1:17" s="279" customFormat="1">
      <c r="A109" s="233"/>
      <c r="B109" s="233"/>
      <c r="C109" s="233"/>
      <c r="D109" s="233"/>
      <c r="E109" s="376"/>
      <c r="F109" s="403"/>
      <c r="G109" s="403"/>
      <c r="H109" s="403"/>
      <c r="I109" s="365" t="s">
        <v>623</v>
      </c>
      <c r="J109" s="387" t="s">
        <v>343</v>
      </c>
      <c r="K109" s="388"/>
      <c r="L109" s="389"/>
      <c r="M109" s="369" t="s">
        <v>619</v>
      </c>
      <c r="N109" s="392" t="s">
        <v>320</v>
      </c>
      <c r="O109" s="393"/>
      <c r="P109" s="394"/>
      <c r="Q109" s="278"/>
    </row>
    <row r="110" spans="1:17" s="279" customFormat="1">
      <c r="A110" s="233"/>
      <c r="B110" s="233"/>
      <c r="C110" s="233"/>
      <c r="D110" s="233"/>
      <c r="E110" s="376"/>
      <c r="F110" s="403"/>
      <c r="G110" s="403"/>
      <c r="H110" s="403"/>
      <c r="I110" s="379">
        <v>31605</v>
      </c>
      <c r="J110" s="410" t="s">
        <v>799</v>
      </c>
      <c r="K110" s="410"/>
      <c r="L110" s="411"/>
      <c r="M110" s="380" t="s">
        <v>620</v>
      </c>
      <c r="N110" s="407" t="s">
        <v>232</v>
      </c>
      <c r="O110" s="408"/>
      <c r="P110" s="409"/>
      <c r="Q110" s="278"/>
    </row>
    <row r="111" spans="1:17" s="313" customFormat="1">
      <c r="A111" s="282"/>
      <c r="B111" s="404"/>
      <c r="C111" s="404"/>
      <c r="D111" s="404"/>
      <c r="E111" s="235"/>
      <c r="F111" s="235"/>
      <c r="G111" s="235"/>
      <c r="H111" s="235"/>
      <c r="I111" s="283"/>
      <c r="J111" s="281"/>
      <c r="K111" s="281"/>
      <c r="L111" s="281"/>
      <c r="Q111" s="233"/>
    </row>
    <row r="112" spans="1:17" s="313" customFormat="1">
      <c r="A112" s="283"/>
      <c r="B112" s="283"/>
      <c r="C112" s="283"/>
      <c r="D112" s="283"/>
      <c r="E112" s="235"/>
      <c r="F112" s="283"/>
      <c r="G112" s="283"/>
      <c r="H112" s="283"/>
      <c r="I112" s="327"/>
      <c r="J112" s="281"/>
      <c r="K112" s="281"/>
      <c r="L112" s="281"/>
      <c r="M112" s="329"/>
      <c r="N112" s="329"/>
      <c r="O112" s="329"/>
      <c r="P112" s="235"/>
      <c r="Q112" s="233"/>
    </row>
    <row r="113" spans="1:17" s="313" customFormat="1">
      <c r="A113" s="405"/>
      <c r="B113" s="405"/>
      <c r="C113" s="405"/>
      <c r="D113" s="405"/>
      <c r="E113" s="235"/>
      <c r="F113" s="283"/>
      <c r="G113" s="283"/>
      <c r="H113" s="283"/>
      <c r="I113" s="328"/>
      <c r="J113" s="235"/>
      <c r="K113" s="283"/>
      <c r="L113" s="283"/>
      <c r="M113" s="329"/>
      <c r="N113" s="329"/>
      <c r="O113" s="329"/>
      <c r="P113" s="235"/>
      <c r="Q113" s="233"/>
    </row>
    <row r="114" spans="1:17" s="313" customFormat="1">
      <c r="A114" s="406"/>
      <c r="B114" s="406"/>
      <c r="C114" s="406"/>
      <c r="D114" s="406"/>
      <c r="E114" s="235"/>
      <c r="F114" s="327"/>
      <c r="G114" s="327"/>
      <c r="H114" s="327"/>
      <c r="I114" s="328"/>
      <c r="J114" s="329"/>
      <c r="K114" s="329"/>
      <c r="L114" s="329"/>
      <c r="M114" s="403"/>
      <c r="N114" s="403"/>
      <c r="O114" s="403"/>
      <c r="P114" s="235"/>
      <c r="Q114" s="233"/>
    </row>
    <row r="115" spans="1:17" s="313" customFormat="1">
      <c r="A115" s="280"/>
      <c r="B115" s="402"/>
      <c r="C115" s="402"/>
      <c r="D115" s="402"/>
      <c r="E115" s="235"/>
      <c r="F115" s="330"/>
      <c r="G115" s="328"/>
      <c r="H115" s="328"/>
      <c r="I115" s="328"/>
      <c r="J115" s="329"/>
      <c r="K115" s="329"/>
      <c r="L115" s="331"/>
      <c r="M115" s="403"/>
      <c r="N115" s="403"/>
      <c r="O115" s="403"/>
      <c r="P115" s="235"/>
      <c r="Q115" s="233"/>
    </row>
    <row r="116" spans="1:17">
      <c r="A116" s="280"/>
      <c r="B116" s="402"/>
      <c r="C116" s="402"/>
      <c r="D116" s="402"/>
      <c r="E116" s="235"/>
      <c r="F116" s="330"/>
      <c r="G116" s="328"/>
      <c r="H116" s="328"/>
      <c r="I116" s="328"/>
      <c r="J116" s="329"/>
      <c r="K116" s="329"/>
      <c r="L116" s="331"/>
      <c r="M116" s="403"/>
      <c r="N116" s="403"/>
      <c r="O116" s="403"/>
      <c r="P116" s="235"/>
    </row>
    <row r="117" spans="1:17">
      <c r="A117" s="280"/>
      <c r="B117" s="402"/>
      <c r="C117" s="402"/>
      <c r="D117" s="402"/>
      <c r="E117" s="235"/>
      <c r="F117" s="330"/>
      <c r="G117" s="328"/>
      <c r="H117" s="328"/>
      <c r="I117" s="328"/>
      <c r="J117" s="329"/>
      <c r="K117" s="329"/>
      <c r="L117" s="331"/>
      <c r="M117" s="403"/>
      <c r="N117" s="403"/>
      <c r="O117" s="403"/>
      <c r="P117" s="235"/>
    </row>
    <row r="118" spans="1:17">
      <c r="A118" s="280"/>
      <c r="B118" s="402"/>
      <c r="C118" s="402"/>
      <c r="D118" s="402"/>
      <c r="E118" s="235"/>
      <c r="F118" s="330"/>
      <c r="G118" s="328"/>
      <c r="H118" s="328"/>
      <c r="I118" s="328"/>
      <c r="J118" s="329"/>
      <c r="K118" s="329"/>
      <c r="L118" s="331"/>
      <c r="M118" s="403"/>
      <c r="N118" s="403"/>
      <c r="O118" s="403"/>
      <c r="P118" s="235"/>
    </row>
    <row r="119" spans="1:17">
      <c r="A119" s="331"/>
      <c r="B119" s="402"/>
      <c r="C119" s="402"/>
      <c r="D119" s="402"/>
      <c r="E119" s="235"/>
      <c r="F119" s="330"/>
      <c r="G119" s="328"/>
      <c r="H119" s="328"/>
      <c r="I119" s="328"/>
      <c r="J119" s="329"/>
      <c r="K119" s="329"/>
      <c r="L119" s="331"/>
    </row>
    <row r="120" spans="1:17">
      <c r="E120" s="235"/>
      <c r="F120" s="330"/>
      <c r="G120" s="328"/>
      <c r="H120" s="328"/>
    </row>
  </sheetData>
  <sheetProtection algorithmName="SHA-512" hashValue="L78Hz7lPDX2ItgPD1u30LTPxxsPTBW4qdiZPDc5pPF8nhBJpM9HvZbcuW63puoCN7QctDovxDJcpJERanzaR9A==" saltValue="HPnNVkXlW3yjes2grzaOtw==" spinCount="100000" sheet="1" objects="1" scenarios="1"/>
  <mergeCells count="224">
    <mergeCell ref="C10:F10"/>
    <mergeCell ref="B12:N12"/>
    <mergeCell ref="C22:N22"/>
    <mergeCell ref="C23:N24"/>
    <mergeCell ref="B26:N26"/>
    <mergeCell ref="C35:N35"/>
    <mergeCell ref="C48:N48"/>
    <mergeCell ref="B58:D58"/>
    <mergeCell ref="F58:H58"/>
    <mergeCell ref="J58:L58"/>
    <mergeCell ref="N58:P58"/>
    <mergeCell ref="B50:P51"/>
    <mergeCell ref="B16:P17"/>
    <mergeCell ref="B19:P19"/>
    <mergeCell ref="C27:P27"/>
    <mergeCell ref="C28:P28"/>
    <mergeCell ref="C30:P30"/>
    <mergeCell ref="C34:P34"/>
    <mergeCell ref="C36:P37"/>
    <mergeCell ref="C38:P39"/>
    <mergeCell ref="C42:P42"/>
    <mergeCell ref="B33:N33"/>
    <mergeCell ref="A55:P55"/>
    <mergeCell ref="A56:O56"/>
    <mergeCell ref="B60:D60"/>
    <mergeCell ref="J60:L60"/>
    <mergeCell ref="N60:P60"/>
    <mergeCell ref="A57:D57"/>
    <mergeCell ref="E57:H57"/>
    <mergeCell ref="I57:L57"/>
    <mergeCell ref="M57:P57"/>
    <mergeCell ref="B61:D61"/>
    <mergeCell ref="J61:L61"/>
    <mergeCell ref="N61:P61"/>
    <mergeCell ref="E60:H60"/>
    <mergeCell ref="F61:H61"/>
    <mergeCell ref="B59:D59"/>
    <mergeCell ref="J59:L59"/>
    <mergeCell ref="N59:P59"/>
    <mergeCell ref="F59:H59"/>
    <mergeCell ref="B67:D67"/>
    <mergeCell ref="B66:D66"/>
    <mergeCell ref="A64:D64"/>
    <mergeCell ref="B65:D65"/>
    <mergeCell ref="B62:D62"/>
    <mergeCell ref="J62:L62"/>
    <mergeCell ref="N62:P62"/>
    <mergeCell ref="B63:D63"/>
    <mergeCell ref="F62:H62"/>
    <mergeCell ref="J63:L63"/>
    <mergeCell ref="N63:P63"/>
    <mergeCell ref="J66:L66"/>
    <mergeCell ref="N66:P66"/>
    <mergeCell ref="J67:L67"/>
    <mergeCell ref="N67:P67"/>
    <mergeCell ref="F63:H63"/>
    <mergeCell ref="J64:L64"/>
    <mergeCell ref="N64:P64"/>
    <mergeCell ref="J65:L65"/>
    <mergeCell ref="N65:P65"/>
    <mergeCell ref="B76:D76"/>
    <mergeCell ref="F76:H76"/>
    <mergeCell ref="J76:L76"/>
    <mergeCell ref="N76:P76"/>
    <mergeCell ref="B75:D75"/>
    <mergeCell ref="F75:H75"/>
    <mergeCell ref="J75:L75"/>
    <mergeCell ref="N75:P75"/>
    <mergeCell ref="B68:D68"/>
    <mergeCell ref="J68:L68"/>
    <mergeCell ref="A72:D72"/>
    <mergeCell ref="E72:H72"/>
    <mergeCell ref="I72:L72"/>
    <mergeCell ref="M72:P72"/>
    <mergeCell ref="B73:D73"/>
    <mergeCell ref="F73:H73"/>
    <mergeCell ref="J73:L73"/>
    <mergeCell ref="N73:P73"/>
    <mergeCell ref="B74:D74"/>
    <mergeCell ref="F74:H74"/>
    <mergeCell ref="J74:L74"/>
    <mergeCell ref="N74:P74"/>
    <mergeCell ref="A71:G71"/>
    <mergeCell ref="N68:P68"/>
    <mergeCell ref="B79:D79"/>
    <mergeCell ref="F79:H79"/>
    <mergeCell ref="J79:L79"/>
    <mergeCell ref="N79:P79"/>
    <mergeCell ref="B80:D80"/>
    <mergeCell ref="F80:H80"/>
    <mergeCell ref="J80:L80"/>
    <mergeCell ref="N80:P80"/>
    <mergeCell ref="B77:D77"/>
    <mergeCell ref="F77:H77"/>
    <mergeCell ref="J77:L77"/>
    <mergeCell ref="N77:P77"/>
    <mergeCell ref="B78:D78"/>
    <mergeCell ref="F78:H78"/>
    <mergeCell ref="J78:L78"/>
    <mergeCell ref="N78:P78"/>
    <mergeCell ref="F81:H81"/>
    <mergeCell ref="J81:L81"/>
    <mergeCell ref="N81:P81"/>
    <mergeCell ref="F82:H82"/>
    <mergeCell ref="J82:L82"/>
    <mergeCell ref="N82:P82"/>
    <mergeCell ref="F85:H85"/>
    <mergeCell ref="J85:L85"/>
    <mergeCell ref="F86:H86"/>
    <mergeCell ref="J86:L86"/>
    <mergeCell ref="N86:P86"/>
    <mergeCell ref="F83:H83"/>
    <mergeCell ref="J83:L83"/>
    <mergeCell ref="N83:P83"/>
    <mergeCell ref="F84:H84"/>
    <mergeCell ref="J84:L84"/>
    <mergeCell ref="M85:P85"/>
    <mergeCell ref="N84:P84"/>
    <mergeCell ref="N100:P100"/>
    <mergeCell ref="J99:L99"/>
    <mergeCell ref="F99:H99"/>
    <mergeCell ref="B99:D99"/>
    <mergeCell ref="F100:H100"/>
    <mergeCell ref="N101:P101"/>
    <mergeCell ref="B100:D100"/>
    <mergeCell ref="F101:H101"/>
    <mergeCell ref="B101:D101"/>
    <mergeCell ref="J100:L100"/>
    <mergeCell ref="N107:P107"/>
    <mergeCell ref="J107:L107"/>
    <mergeCell ref="F104:H104"/>
    <mergeCell ref="J102:L102"/>
    <mergeCell ref="B106:D106"/>
    <mergeCell ref="F107:H107"/>
    <mergeCell ref="J103:L103"/>
    <mergeCell ref="J106:L106"/>
    <mergeCell ref="F102:H102"/>
    <mergeCell ref="N105:P105"/>
    <mergeCell ref="F105:H105"/>
    <mergeCell ref="F106:H106"/>
    <mergeCell ref="J104:L104"/>
    <mergeCell ref="J105:L105"/>
    <mergeCell ref="N104:P104"/>
    <mergeCell ref="M102:P102"/>
    <mergeCell ref="N103:P103"/>
    <mergeCell ref="M106:P106"/>
    <mergeCell ref="N87:P87"/>
    <mergeCell ref="N88:P88"/>
    <mergeCell ref="E91:H91"/>
    <mergeCell ref="F94:H94"/>
    <mergeCell ref="N90:P90"/>
    <mergeCell ref="F93:H93"/>
    <mergeCell ref="F89:H89"/>
    <mergeCell ref="J88:L88"/>
    <mergeCell ref="F87:H87"/>
    <mergeCell ref="J87:L87"/>
    <mergeCell ref="F92:H92"/>
    <mergeCell ref="J90:L90"/>
    <mergeCell ref="N89:P89"/>
    <mergeCell ref="J89:L89"/>
    <mergeCell ref="F88:H88"/>
    <mergeCell ref="J91:L91"/>
    <mergeCell ref="B93:D93"/>
    <mergeCell ref="B94:D94"/>
    <mergeCell ref="B119:D119"/>
    <mergeCell ref="M118:O118"/>
    <mergeCell ref="N109:P109"/>
    <mergeCell ref="B115:D115"/>
    <mergeCell ref="M114:O114"/>
    <mergeCell ref="B116:D116"/>
    <mergeCell ref="M115:O115"/>
    <mergeCell ref="B117:D117"/>
    <mergeCell ref="M116:O116"/>
    <mergeCell ref="B118:D118"/>
    <mergeCell ref="M117:O117"/>
    <mergeCell ref="B111:D111"/>
    <mergeCell ref="A113:D113"/>
    <mergeCell ref="A114:D114"/>
    <mergeCell ref="N110:P110"/>
    <mergeCell ref="F109:H109"/>
    <mergeCell ref="J109:L109"/>
    <mergeCell ref="F110:H110"/>
    <mergeCell ref="J110:L110"/>
    <mergeCell ref="N108:P108"/>
    <mergeCell ref="B102:D102"/>
    <mergeCell ref="F103:H103"/>
    <mergeCell ref="N96:P96"/>
    <mergeCell ref="N97:P97"/>
    <mergeCell ref="N98:P98"/>
    <mergeCell ref="J92:L92"/>
    <mergeCell ref="J93:L93"/>
    <mergeCell ref="J94:L94"/>
    <mergeCell ref="J96:L96"/>
    <mergeCell ref="J98:L98"/>
    <mergeCell ref="M91:P91"/>
    <mergeCell ref="M92:P92"/>
    <mergeCell ref="N93:P93"/>
    <mergeCell ref="N94:P94"/>
    <mergeCell ref="N95:P95"/>
    <mergeCell ref="I97:L97"/>
    <mergeCell ref="J95:L95"/>
    <mergeCell ref="F96:H96"/>
    <mergeCell ref="F97:H97"/>
    <mergeCell ref="F95:H95"/>
    <mergeCell ref="F98:H98"/>
    <mergeCell ref="J108:L108"/>
    <mergeCell ref="J101:L101"/>
    <mergeCell ref="B81:D81"/>
    <mergeCell ref="B82:D82"/>
    <mergeCell ref="B83:D83"/>
    <mergeCell ref="B84:D84"/>
    <mergeCell ref="B85:D85"/>
    <mergeCell ref="B86:D86"/>
    <mergeCell ref="B87:D87"/>
    <mergeCell ref="B88:D88"/>
    <mergeCell ref="B89:D89"/>
    <mergeCell ref="B95:D95"/>
    <mergeCell ref="B96:D96"/>
    <mergeCell ref="B98:D98"/>
    <mergeCell ref="F90:H90"/>
    <mergeCell ref="B97:D97"/>
    <mergeCell ref="B90:D90"/>
    <mergeCell ref="B91:D91"/>
    <mergeCell ref="B92:D92"/>
  </mergeCells>
  <phoneticPr fontId="3"/>
  <dataValidations count="1">
    <dataValidation imeMode="off" allowBlank="1" showInputMessage="1" showErrorMessage="1" sqref="C10:F10"/>
  </dataValidations>
  <pageMargins left="0.7" right="0.7" top="0.75" bottom="0.75" header="0.3" footer="0.3"/>
  <pageSetup paperSize="9" scale="61" fitToHeight="2" orientation="portrait" r:id="rId1"/>
  <rowBreaks count="1" manualBreakCount="1">
    <brk id="54" max="1638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34"/>
  <sheetViews>
    <sheetView showZeros="0" view="pageBreakPreview" zoomScale="90" zoomScaleNormal="100" zoomScaleSheetLayoutView="90" workbookViewId="0">
      <selection activeCell="W21" sqref="W21"/>
    </sheetView>
  </sheetViews>
  <sheetFormatPr defaultRowHeight="18.75"/>
  <cols>
    <col min="1" max="1" width="2.125" style="238" customWidth="1"/>
    <col min="2" max="2" width="9" style="238" customWidth="1"/>
    <col min="3" max="3" width="4.625" style="238" customWidth="1"/>
    <col min="4" max="4" width="3.5" style="238" customWidth="1"/>
    <col min="5" max="5" width="6.625" style="238" customWidth="1"/>
    <col min="6" max="6" width="6" style="238" customWidth="1"/>
    <col min="7" max="7" width="6.625" style="238" customWidth="1"/>
    <col min="8" max="8" width="5.5" style="238" customWidth="1"/>
    <col min="9" max="9" width="6.875" style="238" customWidth="1"/>
    <col min="10" max="10" width="16.25" style="238" customWidth="1"/>
    <col min="11" max="11" width="7" style="238" customWidth="1"/>
    <col min="12" max="12" width="15.75" style="238" customWidth="1"/>
    <col min="13" max="13" width="7.875" style="238" customWidth="1"/>
    <col min="14" max="19" width="5.875" style="238" customWidth="1"/>
    <col min="20" max="20" width="1.375" style="238" customWidth="1"/>
    <col min="21" max="16384" width="9" style="238"/>
  </cols>
  <sheetData>
    <row r="1" spans="1:20" ht="24.95" customHeight="1">
      <c r="A1" s="236"/>
      <c r="B1" s="454"/>
      <c r="C1" s="454"/>
      <c r="D1" s="454"/>
      <c r="E1" s="454"/>
      <c r="F1" s="454"/>
      <c r="G1" s="454"/>
      <c r="H1" s="454"/>
      <c r="I1" s="454"/>
      <c r="J1" s="454"/>
      <c r="K1" s="454"/>
      <c r="L1" s="454"/>
      <c r="M1" s="454"/>
      <c r="N1" s="454"/>
      <c r="O1" s="454"/>
      <c r="P1" s="454"/>
      <c r="Q1" s="454"/>
      <c r="R1" s="454"/>
      <c r="S1" s="454"/>
      <c r="T1" s="237"/>
    </row>
    <row r="2" spans="1:20" ht="24.95" customHeight="1">
      <c r="A2" s="239"/>
      <c r="B2" s="455" t="s">
        <v>186</v>
      </c>
      <c r="C2" s="455"/>
      <c r="D2" s="455"/>
      <c r="E2" s="455"/>
      <c r="F2" s="455"/>
      <c r="G2" s="240"/>
      <c r="H2" s="240"/>
      <c r="I2" s="240"/>
      <c r="J2" s="240"/>
      <c r="K2" s="240"/>
      <c r="L2" s="240"/>
      <c r="M2" s="240"/>
      <c r="N2" s="240"/>
      <c r="O2" s="240"/>
      <c r="P2" s="240"/>
      <c r="Q2" s="454">
        <f>一番最初に入力!C10</f>
        <v>0</v>
      </c>
      <c r="R2" s="454"/>
      <c r="S2" s="454"/>
      <c r="T2" s="237"/>
    </row>
    <row r="3" spans="1:20" ht="24.95" customHeight="1">
      <c r="A3" s="241"/>
      <c r="B3" s="241"/>
      <c r="C3" s="241"/>
      <c r="D3" s="241"/>
      <c r="E3" s="241"/>
      <c r="F3" s="240"/>
      <c r="G3" s="240"/>
      <c r="H3" s="240"/>
      <c r="I3" s="240"/>
      <c r="J3" s="240"/>
      <c r="K3" s="240"/>
      <c r="L3" s="240"/>
      <c r="M3" s="240"/>
      <c r="N3" s="240"/>
      <c r="O3" s="240"/>
      <c r="P3" s="240"/>
      <c r="Q3" s="240"/>
      <c r="R3" s="240"/>
      <c r="S3" s="240"/>
      <c r="T3" s="237"/>
    </row>
    <row r="4" spans="1:20" ht="24.95" customHeight="1">
      <c r="A4" s="242"/>
      <c r="B4" s="242"/>
      <c r="C4" s="242"/>
      <c r="D4" s="242"/>
      <c r="E4" s="242"/>
      <c r="F4" s="240"/>
      <c r="G4" s="240"/>
      <c r="H4" s="240"/>
      <c r="I4" s="240"/>
      <c r="J4" s="240"/>
      <c r="K4" s="240"/>
      <c r="L4" s="240"/>
      <c r="M4" s="240"/>
      <c r="N4" s="240"/>
      <c r="O4" s="240"/>
      <c r="P4" s="240"/>
      <c r="Q4" s="240"/>
      <c r="R4" s="240"/>
      <c r="S4" s="240"/>
      <c r="T4" s="237"/>
    </row>
    <row r="5" spans="1:20" ht="24.95" customHeight="1">
      <c r="A5" s="243"/>
      <c r="B5" s="243"/>
      <c r="C5" s="243"/>
      <c r="D5" s="243"/>
      <c r="E5" s="243"/>
      <c r="F5" s="240"/>
      <c r="G5" s="243"/>
      <c r="H5" s="243"/>
      <c r="I5" s="243"/>
      <c r="J5" s="243"/>
      <c r="K5" s="243"/>
      <c r="L5" s="240"/>
      <c r="M5" s="285" t="s">
        <v>130</v>
      </c>
      <c r="N5" s="286">
        <v>7</v>
      </c>
      <c r="O5" s="285" t="s">
        <v>410</v>
      </c>
      <c r="P5" s="286"/>
      <c r="Q5" s="285" t="s">
        <v>411</v>
      </c>
      <c r="R5" s="286"/>
      <c r="S5" s="285" t="s">
        <v>412</v>
      </c>
      <c r="T5" s="240"/>
    </row>
    <row r="6" spans="1:20" ht="24.95" customHeight="1">
      <c r="A6" s="239"/>
      <c r="B6" s="239"/>
      <c r="C6" s="239"/>
      <c r="D6" s="239"/>
      <c r="E6" s="239"/>
      <c r="F6" s="240"/>
      <c r="G6" s="240"/>
      <c r="H6" s="240"/>
      <c r="I6" s="240"/>
      <c r="J6" s="240"/>
      <c r="K6" s="240"/>
      <c r="L6" s="240"/>
      <c r="M6" s="240"/>
      <c r="N6" s="240"/>
      <c r="O6" s="240"/>
      <c r="P6" s="240"/>
      <c r="Q6" s="240"/>
      <c r="R6" s="240"/>
      <c r="S6" s="240"/>
      <c r="T6" s="237"/>
    </row>
    <row r="7" spans="1:20" ht="24.95" customHeight="1">
      <c r="A7" s="239"/>
      <c r="B7" s="456" t="s">
        <v>74</v>
      </c>
      <c r="C7" s="456"/>
      <c r="D7" s="456"/>
      <c r="E7" s="456"/>
      <c r="F7" s="456"/>
      <c r="G7" s="456"/>
      <c r="H7" s="456"/>
      <c r="I7" s="240"/>
      <c r="J7" s="240"/>
      <c r="K7" s="240"/>
      <c r="L7" s="240"/>
      <c r="M7" s="240"/>
      <c r="N7" s="240"/>
      <c r="O7" s="240"/>
      <c r="P7" s="240"/>
      <c r="Q7" s="240"/>
      <c r="R7" s="240"/>
      <c r="S7" s="240"/>
      <c r="T7" s="237"/>
    </row>
    <row r="8" spans="1:20" ht="24.95" customHeight="1">
      <c r="A8" s="239"/>
      <c r="B8" s="239"/>
      <c r="C8" s="239"/>
      <c r="D8" s="239"/>
      <c r="E8" s="239"/>
      <c r="F8" s="240"/>
      <c r="G8" s="240"/>
      <c r="H8" s="240"/>
      <c r="I8" s="240"/>
      <c r="J8" s="244" t="s">
        <v>97</v>
      </c>
      <c r="K8" s="453" t="str">
        <f>IFERROR(VLOOKUP(一番最初に入力!C10,【適宜更新してください】法人情報!A2:E166,2,0)," ")</f>
        <v xml:space="preserve"> </v>
      </c>
      <c r="L8" s="453"/>
      <c r="M8" s="453"/>
      <c r="N8" s="453"/>
      <c r="O8" s="453"/>
      <c r="P8" s="453"/>
      <c r="Q8" s="453"/>
      <c r="R8" s="453"/>
      <c r="S8" s="240" t="s">
        <v>76</v>
      </c>
      <c r="T8" s="237"/>
    </row>
    <row r="9" spans="1:20" ht="24.95" customHeight="1">
      <c r="A9" s="242"/>
      <c r="B9" s="242"/>
      <c r="C9" s="242"/>
      <c r="D9" s="242"/>
      <c r="E9" s="242"/>
      <c r="F9" s="240"/>
      <c r="G9" s="240"/>
      <c r="J9" s="244" t="s">
        <v>75</v>
      </c>
      <c r="K9" s="453" t="str">
        <f>IFERROR(VLOOKUP(一番最初に入力!C10,【適宜更新してください】法人情報!A2:E166,3,0)," ")</f>
        <v xml:space="preserve"> </v>
      </c>
      <c r="L9" s="453"/>
      <c r="M9" s="453"/>
      <c r="N9" s="453"/>
      <c r="O9" s="453"/>
      <c r="P9" s="453"/>
      <c r="Q9" s="453"/>
      <c r="R9" s="453"/>
      <c r="S9" s="240" t="s">
        <v>76</v>
      </c>
      <c r="T9" s="237"/>
    </row>
    <row r="10" spans="1:20" ht="24.95" customHeight="1">
      <c r="A10" s="245"/>
      <c r="B10" s="245"/>
      <c r="C10" s="245"/>
      <c r="D10" s="245"/>
      <c r="E10" s="245"/>
      <c r="F10" s="245"/>
      <c r="G10" s="245"/>
      <c r="H10" s="245"/>
      <c r="J10" s="242" t="s">
        <v>77</v>
      </c>
      <c r="K10" s="456" t="s">
        <v>78</v>
      </c>
      <c r="L10" s="456"/>
      <c r="M10" s="457" t="str">
        <f>IFERROR(VLOOKUP(一番最初に入力!C10,【適宜更新してください】法人情報!A2:E166,4,0)," ")</f>
        <v xml:space="preserve"> </v>
      </c>
      <c r="N10" s="457"/>
      <c r="O10" s="457"/>
      <c r="P10" s="457"/>
      <c r="Q10" s="457"/>
      <c r="R10" s="457"/>
      <c r="S10" s="245"/>
      <c r="T10" s="245" t="s">
        <v>79</v>
      </c>
    </row>
    <row r="11" spans="1:20" ht="24.95" customHeight="1">
      <c r="A11" s="245"/>
      <c r="B11" s="245"/>
      <c r="C11" s="245"/>
      <c r="D11" s="245"/>
      <c r="E11" s="245"/>
      <c r="F11" s="245"/>
      <c r="G11" s="245"/>
      <c r="H11" s="245"/>
      <c r="I11" s="245"/>
      <c r="J11" s="245"/>
      <c r="K11" s="456" t="s">
        <v>80</v>
      </c>
      <c r="L11" s="456"/>
      <c r="M11" s="457" t="str">
        <f>IFERROR(VLOOKUP(一番最初に入力!C10,【適宜更新してください】法人情報!A2:E166,5,0)," ")</f>
        <v xml:space="preserve"> </v>
      </c>
      <c r="N11" s="457"/>
      <c r="O11" s="457"/>
      <c r="P11" s="457"/>
      <c r="Q11" s="457"/>
      <c r="R11" s="457"/>
      <c r="S11" s="245" t="s">
        <v>36</v>
      </c>
      <c r="T11" s="245" t="s">
        <v>187</v>
      </c>
    </row>
    <row r="12" spans="1:20" ht="24.95" customHeight="1">
      <c r="A12" s="245"/>
      <c r="B12" s="245"/>
      <c r="C12" s="245"/>
      <c r="D12" s="245"/>
      <c r="E12" s="245"/>
      <c r="F12" s="245"/>
      <c r="G12" s="245"/>
      <c r="H12" s="245"/>
      <c r="I12" s="245"/>
      <c r="J12" s="245"/>
      <c r="K12" s="456" t="s">
        <v>81</v>
      </c>
      <c r="L12" s="456"/>
      <c r="M12" s="458"/>
      <c r="N12" s="458"/>
      <c r="O12" s="458"/>
      <c r="P12" s="458"/>
      <c r="Q12" s="458"/>
      <c r="R12" s="241"/>
      <c r="S12" s="245"/>
      <c r="T12" s="245"/>
    </row>
    <row r="13" spans="1:20" ht="24.95" customHeight="1">
      <c r="A13" s="245"/>
      <c r="B13" s="245"/>
      <c r="C13" s="245"/>
      <c r="D13" s="245"/>
      <c r="E13" s="245"/>
      <c r="F13" s="245"/>
      <c r="G13" s="245"/>
      <c r="H13" s="245"/>
      <c r="I13" s="245"/>
      <c r="J13" s="245"/>
      <c r="K13" s="245"/>
      <c r="L13" s="245"/>
      <c r="M13" s="245"/>
      <c r="N13" s="275"/>
      <c r="O13" s="275"/>
      <c r="P13" s="275"/>
      <c r="Q13" s="245"/>
      <c r="R13" s="241"/>
      <c r="S13" s="245"/>
      <c r="T13" s="245"/>
    </row>
    <row r="14" spans="1:20" ht="24.95" customHeight="1">
      <c r="A14" s="237"/>
      <c r="B14" s="237"/>
      <c r="C14" s="246"/>
      <c r="D14" s="240"/>
      <c r="E14" s="240"/>
      <c r="F14" s="240"/>
      <c r="G14" s="240"/>
      <c r="H14" s="240"/>
      <c r="I14" s="240"/>
      <c r="J14" s="240"/>
      <c r="K14" s="240"/>
      <c r="L14" s="240"/>
      <c r="M14" s="240"/>
      <c r="N14" s="240"/>
      <c r="O14" s="240"/>
      <c r="P14" s="240"/>
      <c r="Q14" s="240"/>
      <c r="R14" s="240"/>
      <c r="S14" s="240"/>
      <c r="T14" s="237"/>
    </row>
    <row r="15" spans="1:20" ht="38.25" customHeight="1">
      <c r="A15" s="241"/>
      <c r="B15" s="241"/>
      <c r="C15" s="241"/>
      <c r="D15" s="237"/>
      <c r="E15" s="247" t="s">
        <v>106</v>
      </c>
      <c r="F15" s="248" t="str">
        <f>一番最初に入力!$C$14&amp;""</f>
        <v>7</v>
      </c>
      <c r="G15" s="249" t="s">
        <v>413</v>
      </c>
      <c r="I15" s="250"/>
      <c r="J15" s="250"/>
      <c r="K15" s="250"/>
      <c r="L15" s="250"/>
      <c r="M15" s="250"/>
      <c r="N15" s="250"/>
      <c r="O15" s="250"/>
      <c r="P15" s="250"/>
      <c r="Q15" s="250"/>
      <c r="R15" s="240"/>
      <c r="S15" s="240"/>
      <c r="T15" s="237"/>
    </row>
    <row r="16" spans="1:20" ht="24.95" customHeight="1">
      <c r="A16" s="241"/>
      <c r="B16" s="241"/>
      <c r="C16" s="241"/>
      <c r="D16" s="241"/>
      <c r="E16" s="241"/>
      <c r="F16" s="240"/>
      <c r="G16" s="240"/>
      <c r="H16" s="240"/>
      <c r="I16" s="240"/>
      <c r="J16" s="240"/>
      <c r="K16" s="240"/>
      <c r="L16" s="240"/>
      <c r="M16" s="240"/>
      <c r="N16" s="240"/>
      <c r="O16" s="240"/>
      <c r="P16" s="240"/>
      <c r="Q16" s="240"/>
      <c r="R16" s="240"/>
      <c r="S16" s="240"/>
      <c r="T16" s="237"/>
    </row>
    <row r="17" spans="1:20" ht="24.95" customHeight="1">
      <c r="A17" s="241"/>
      <c r="B17" s="241"/>
      <c r="C17" s="241"/>
      <c r="D17" s="241"/>
      <c r="E17" s="241"/>
      <c r="F17" s="240"/>
      <c r="G17" s="240"/>
      <c r="H17" s="240"/>
      <c r="I17" s="240"/>
      <c r="J17" s="240"/>
      <c r="K17" s="240"/>
      <c r="L17" s="240"/>
      <c r="M17" s="240"/>
      <c r="N17" s="240"/>
      <c r="O17" s="240"/>
      <c r="P17" s="240"/>
      <c r="Q17" s="240"/>
      <c r="R17" s="240"/>
      <c r="S17" s="240"/>
      <c r="T17" s="237"/>
    </row>
    <row r="18" spans="1:20" ht="24.95" customHeight="1">
      <c r="A18" s="245"/>
      <c r="B18" s="245"/>
      <c r="C18" s="245"/>
      <c r="D18" s="460" t="s">
        <v>188</v>
      </c>
      <c r="E18" s="460"/>
      <c r="F18" s="460"/>
      <c r="G18" s="460"/>
      <c r="H18" s="460"/>
      <c r="I18" s="460"/>
      <c r="J18" s="460"/>
      <c r="K18" s="460"/>
      <c r="L18" s="460"/>
      <c r="M18" s="460"/>
      <c r="N18" s="460"/>
      <c r="O18" s="460"/>
      <c r="P18" s="460"/>
      <c r="Q18" s="460"/>
      <c r="R18" s="240"/>
      <c r="S18" s="240"/>
      <c r="T18" s="237"/>
    </row>
    <row r="19" spans="1:20" ht="24.95" customHeight="1">
      <c r="A19" s="251"/>
      <c r="B19" s="251"/>
      <c r="C19" s="251"/>
      <c r="D19" s="461" t="s">
        <v>189</v>
      </c>
      <c r="E19" s="461"/>
      <c r="F19" s="461"/>
      <c r="G19" s="461"/>
      <c r="H19" s="461"/>
      <c r="I19" s="461"/>
      <c r="J19" s="461"/>
      <c r="K19" s="461"/>
      <c r="L19" s="461"/>
      <c r="M19" s="461"/>
      <c r="N19" s="461"/>
      <c r="O19" s="461"/>
      <c r="P19" s="461"/>
      <c r="Q19" s="461"/>
      <c r="R19" s="245"/>
      <c r="S19" s="245"/>
      <c r="T19" s="245"/>
    </row>
    <row r="20" spans="1:20" ht="24.95" customHeight="1">
      <c r="A20" s="239"/>
      <c r="B20" s="239"/>
      <c r="C20" s="252"/>
      <c r="D20" s="456"/>
      <c r="E20" s="456"/>
      <c r="F20" s="456"/>
      <c r="G20" s="456"/>
      <c r="H20" s="456"/>
      <c r="I20" s="456"/>
      <c r="J20" s="456"/>
      <c r="K20" s="456"/>
      <c r="L20" s="456"/>
      <c r="M20" s="456"/>
      <c r="N20" s="456"/>
      <c r="O20" s="456"/>
      <c r="P20" s="456"/>
      <c r="Q20" s="456"/>
      <c r="R20" s="252"/>
      <c r="S20" s="240"/>
      <c r="T20" s="237"/>
    </row>
    <row r="21" spans="1:20" ht="71.25" customHeight="1">
      <c r="A21" s="239"/>
      <c r="B21" s="239"/>
      <c r="C21" s="239"/>
      <c r="D21" s="239"/>
      <c r="E21" s="239"/>
      <c r="F21" s="240"/>
      <c r="G21" s="240"/>
      <c r="H21" s="240"/>
      <c r="I21" s="240"/>
      <c r="J21" s="240"/>
      <c r="K21" s="240"/>
      <c r="L21" s="240"/>
      <c r="M21" s="240"/>
      <c r="N21" s="240"/>
      <c r="O21" s="240"/>
      <c r="P21" s="240"/>
      <c r="Q21" s="240"/>
      <c r="R21" s="240"/>
      <c r="S21" s="240"/>
      <c r="T21" s="237"/>
    </row>
    <row r="22" spans="1:20" ht="33.75" customHeight="1" thickBot="1">
      <c r="A22" s="239"/>
      <c r="B22" s="239"/>
      <c r="C22" s="287" t="s">
        <v>82</v>
      </c>
      <c r="D22" s="241"/>
      <c r="E22" s="462" t="s">
        <v>190</v>
      </c>
      <c r="F22" s="462"/>
      <c r="G22" s="462"/>
      <c r="H22" s="462"/>
      <c r="I22" s="253" t="s">
        <v>191</v>
      </c>
      <c r="J22" s="463">
        <f>IFERROR(別表１!K16," ")</f>
        <v>0</v>
      </c>
      <c r="K22" s="463"/>
      <c r="L22" s="463"/>
      <c r="M22" s="254" t="s">
        <v>192</v>
      </c>
      <c r="N22" s="284"/>
      <c r="O22" s="284"/>
      <c r="P22" s="284"/>
      <c r="Q22" s="240"/>
      <c r="R22" s="240"/>
      <c r="S22" s="240"/>
      <c r="T22" s="237"/>
    </row>
    <row r="23" spans="1:20" ht="33.75" customHeight="1">
      <c r="A23" s="239"/>
      <c r="B23" s="239"/>
      <c r="C23" s="287" t="s">
        <v>193</v>
      </c>
      <c r="D23" s="241"/>
      <c r="E23" s="255" t="s">
        <v>130</v>
      </c>
      <c r="F23" s="236" t="str">
        <f>F15</f>
        <v>7</v>
      </c>
      <c r="G23" s="240" t="s">
        <v>194</v>
      </c>
      <c r="H23" s="240"/>
      <c r="I23" s="240"/>
      <c r="J23" s="240"/>
      <c r="K23" s="240"/>
      <c r="L23" s="240"/>
      <c r="M23" s="240"/>
      <c r="N23" s="240"/>
      <c r="O23" s="240"/>
      <c r="P23" s="240"/>
      <c r="Q23" s="240"/>
      <c r="R23" s="240"/>
      <c r="S23" s="240"/>
      <c r="T23" s="237"/>
    </row>
    <row r="24" spans="1:20" ht="33.75" customHeight="1">
      <c r="A24" s="239"/>
      <c r="B24" s="239"/>
      <c r="C24" s="287" t="s">
        <v>195</v>
      </c>
      <c r="D24" s="239"/>
      <c r="E24" s="242" t="s">
        <v>130</v>
      </c>
      <c r="F24" s="236" t="str">
        <f>F15</f>
        <v>7</v>
      </c>
      <c r="G24" s="240" t="s">
        <v>196</v>
      </c>
      <c r="H24" s="240"/>
      <c r="I24" s="240"/>
      <c r="J24" s="240"/>
      <c r="K24" s="240"/>
      <c r="L24" s="240"/>
      <c r="M24" s="240"/>
      <c r="N24" s="240"/>
      <c r="O24" s="240"/>
      <c r="P24" s="240"/>
      <c r="Q24" s="240"/>
      <c r="R24" s="240"/>
      <c r="S24" s="240"/>
      <c r="T24" s="237"/>
    </row>
    <row r="25" spans="1:20" ht="66" customHeight="1">
      <c r="A25" s="239"/>
      <c r="B25" s="239"/>
      <c r="C25" s="239"/>
      <c r="D25" s="239"/>
      <c r="E25" s="239"/>
      <c r="F25" s="240"/>
      <c r="G25" s="240"/>
      <c r="H25" s="240"/>
      <c r="I25" s="240"/>
      <c r="J25" s="240"/>
      <c r="K25" s="240"/>
      <c r="L25" s="240"/>
      <c r="M25" s="240"/>
      <c r="N25" s="240"/>
      <c r="O25" s="240"/>
      <c r="P25" s="240"/>
      <c r="Q25" s="240"/>
      <c r="R25" s="240"/>
      <c r="S25" s="240"/>
      <c r="T25" s="237"/>
    </row>
    <row r="26" spans="1:20" ht="24.95" customHeight="1">
      <c r="A26" s="239"/>
      <c r="B26" s="239"/>
      <c r="C26" s="239"/>
      <c r="D26" s="455" t="s">
        <v>197</v>
      </c>
      <c r="E26" s="455"/>
      <c r="F26" s="455"/>
      <c r="G26" s="455"/>
      <c r="H26" s="455"/>
      <c r="I26" s="455"/>
      <c r="J26" s="455"/>
      <c r="K26" s="455"/>
      <c r="L26" s="455"/>
      <c r="M26" s="455"/>
      <c r="N26" s="455"/>
      <c r="O26" s="455"/>
      <c r="P26" s="455"/>
      <c r="Q26" s="455"/>
      <c r="R26" s="455"/>
      <c r="S26" s="455"/>
      <c r="T26" s="237"/>
    </row>
    <row r="27" spans="1:20" ht="24.95" customHeight="1">
      <c r="A27" s="239"/>
      <c r="B27" s="239"/>
      <c r="C27" s="239"/>
      <c r="D27" s="456" t="s">
        <v>198</v>
      </c>
      <c r="E27" s="456"/>
      <c r="F27" s="456"/>
      <c r="G27" s="456"/>
      <c r="H27" s="456"/>
      <c r="I27" s="456"/>
      <c r="J27" s="456"/>
      <c r="K27" s="456"/>
      <c r="L27" s="456"/>
      <c r="M27" s="456"/>
      <c r="N27" s="456"/>
      <c r="O27" s="456"/>
      <c r="P27" s="456"/>
      <c r="Q27" s="456"/>
      <c r="R27" s="456"/>
      <c r="S27" s="456"/>
      <c r="T27" s="237"/>
    </row>
    <row r="28" spans="1:20" ht="24.95" customHeight="1">
      <c r="A28" s="239"/>
      <c r="B28" s="239"/>
      <c r="C28" s="239"/>
      <c r="D28" s="455" t="s">
        <v>83</v>
      </c>
      <c r="E28" s="455"/>
      <c r="F28" s="455"/>
      <c r="G28" s="455"/>
      <c r="H28" s="455"/>
      <c r="I28" s="455"/>
      <c r="J28" s="455"/>
      <c r="K28" s="455"/>
      <c r="L28" s="455"/>
      <c r="M28" s="455"/>
      <c r="N28" s="455"/>
      <c r="O28" s="455"/>
      <c r="P28" s="455"/>
      <c r="Q28" s="455"/>
      <c r="R28" s="455"/>
      <c r="S28" s="455"/>
      <c r="T28" s="237"/>
    </row>
    <row r="29" spans="1:20" ht="24.95" customHeight="1">
      <c r="A29" s="239"/>
      <c r="B29" s="239"/>
      <c r="C29" s="239"/>
      <c r="D29" s="239"/>
      <c r="E29" s="239"/>
      <c r="F29" s="240"/>
      <c r="G29" s="240"/>
      <c r="H29" s="240"/>
      <c r="I29" s="240"/>
      <c r="J29" s="240"/>
      <c r="K29" s="240"/>
      <c r="L29" s="240"/>
      <c r="M29" s="240"/>
      <c r="N29" s="240"/>
      <c r="O29" s="240"/>
      <c r="P29" s="240"/>
      <c r="Q29" s="240"/>
      <c r="R29" s="240"/>
      <c r="S29" s="240"/>
      <c r="T29" s="237"/>
    </row>
    <row r="30" spans="1:20" ht="30" customHeight="1">
      <c r="A30" s="239"/>
      <c r="B30" s="239"/>
      <c r="C30" s="239"/>
      <c r="D30" s="239"/>
      <c r="E30" s="239"/>
      <c r="F30" s="240"/>
      <c r="G30" s="240"/>
      <c r="H30" s="240"/>
      <c r="I30" s="240"/>
      <c r="J30" s="240"/>
      <c r="K30" s="240"/>
      <c r="L30" s="240"/>
      <c r="M30" s="240"/>
      <c r="N30" s="240"/>
      <c r="O30" s="240"/>
      <c r="P30" s="240"/>
      <c r="Q30" s="240"/>
      <c r="R30" s="240"/>
      <c r="S30" s="240"/>
      <c r="T30" s="237"/>
    </row>
    <row r="31" spans="1:20" ht="30" customHeight="1">
      <c r="A31" s="239"/>
      <c r="B31" s="239"/>
      <c r="C31" s="239"/>
      <c r="D31" s="239"/>
      <c r="E31" s="239"/>
      <c r="F31" s="240"/>
      <c r="G31" s="240"/>
      <c r="H31" s="240"/>
      <c r="I31" s="240"/>
      <c r="J31" s="240"/>
      <c r="K31" s="240"/>
      <c r="L31" s="240"/>
      <c r="M31" s="240"/>
      <c r="N31" s="240"/>
      <c r="O31" s="240"/>
      <c r="P31" s="240"/>
      <c r="Q31" s="240"/>
      <c r="R31" s="240"/>
      <c r="S31" s="240"/>
      <c r="T31" s="237"/>
    </row>
    <row r="32" spans="1:20" ht="30" customHeight="1">
      <c r="A32" s="239"/>
      <c r="B32" s="239"/>
      <c r="C32" s="239"/>
      <c r="D32" s="239"/>
      <c r="E32" s="239"/>
      <c r="F32" s="240"/>
      <c r="G32" s="240"/>
      <c r="H32" s="240"/>
      <c r="I32" s="240"/>
      <c r="J32" s="240"/>
      <c r="K32" s="240"/>
      <c r="L32" s="240"/>
      <c r="M32" s="240"/>
      <c r="N32" s="240"/>
      <c r="O32" s="240"/>
      <c r="P32" s="240"/>
      <c r="Q32" s="240"/>
      <c r="R32" s="240"/>
      <c r="S32" s="240"/>
      <c r="T32" s="237"/>
    </row>
    <row r="33" spans="1:20" ht="24.95" customHeight="1">
      <c r="A33" s="245"/>
      <c r="B33" s="245"/>
      <c r="C33" s="245"/>
      <c r="D33" s="245"/>
      <c r="E33" s="245"/>
      <c r="F33" s="245"/>
      <c r="G33" s="245"/>
      <c r="H33" s="245"/>
      <c r="I33" s="245"/>
      <c r="J33" s="245"/>
      <c r="K33" s="245" t="s">
        <v>135</v>
      </c>
      <c r="L33" s="245"/>
      <c r="M33" s="256" t="s">
        <v>137</v>
      </c>
      <c r="N33" s="459"/>
      <c r="O33" s="459"/>
      <c r="P33" s="459"/>
      <c r="Q33" s="459"/>
      <c r="R33" s="459"/>
      <c r="S33" s="245"/>
      <c r="T33" s="245"/>
    </row>
    <row r="34" spans="1:20" ht="24.95" customHeight="1">
      <c r="A34" s="245"/>
      <c r="B34" s="245"/>
      <c r="C34" s="245"/>
      <c r="D34" s="245"/>
      <c r="E34" s="245"/>
      <c r="F34" s="245"/>
      <c r="G34" s="245"/>
      <c r="H34" s="245"/>
      <c r="I34" s="245"/>
      <c r="J34" s="245"/>
      <c r="K34" s="245"/>
      <c r="L34" s="245"/>
      <c r="M34" s="245" t="s">
        <v>136</v>
      </c>
      <c r="N34" s="459"/>
      <c r="O34" s="459"/>
      <c r="P34" s="459"/>
      <c r="Q34" s="459"/>
      <c r="R34" s="459"/>
      <c r="S34" s="245"/>
      <c r="T34" s="245"/>
    </row>
  </sheetData>
  <sheetProtection algorithmName="SHA-512" hashValue="d/OPQWxLiQR/kEzj40ONxlMpzi9w52mQBV6kj8EW97Ms1w43qeKpiMm5Kvv2ExzsYz3jon7hoEVg6Wb6mvWaWA==" saltValue="5u+FUl7SKO7UcFhoijh0qA==" spinCount="100000" sheet="1" objects="1" scenarios="1" formatCells="0"/>
  <mergeCells count="22">
    <mergeCell ref="N33:R33"/>
    <mergeCell ref="N34:R34"/>
    <mergeCell ref="D27:S27"/>
    <mergeCell ref="D28:S28"/>
    <mergeCell ref="D18:Q18"/>
    <mergeCell ref="D19:Q19"/>
    <mergeCell ref="D20:Q20"/>
    <mergeCell ref="E22:H22"/>
    <mergeCell ref="J22:L22"/>
    <mergeCell ref="D26:S26"/>
    <mergeCell ref="K10:L10"/>
    <mergeCell ref="M10:R10"/>
    <mergeCell ref="K11:L11"/>
    <mergeCell ref="M11:R11"/>
    <mergeCell ref="K12:L12"/>
    <mergeCell ref="M12:Q12"/>
    <mergeCell ref="K9:R9"/>
    <mergeCell ref="B1:S1"/>
    <mergeCell ref="B2:F2"/>
    <mergeCell ref="B7:H7"/>
    <mergeCell ref="K8:R8"/>
    <mergeCell ref="Q2:S2"/>
  </mergeCells>
  <phoneticPr fontId="3"/>
  <pageMargins left="0.43333333333333335" right="0.37239583333333331" top="0.75" bottom="0.75" header="0.3" footer="0.3"/>
  <pageSetup paperSize="9" scale="72" orientation="portrait" r:id="rId1"/>
  <colBreaks count="1" manualBreakCount="1">
    <brk id="20"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45"/>
  <sheetViews>
    <sheetView showZeros="0" view="pageBreakPreview" zoomScale="85" zoomScaleNormal="85" zoomScaleSheetLayoutView="85" workbookViewId="0">
      <selection activeCell="E13" sqref="E13"/>
    </sheetView>
  </sheetViews>
  <sheetFormatPr defaultRowHeight="13.5"/>
  <cols>
    <col min="1" max="1" width="9.875" style="47" customWidth="1"/>
    <col min="2" max="2" width="9.75" style="47" customWidth="1"/>
    <col min="3" max="3" width="8.25" style="47" customWidth="1"/>
    <col min="4" max="4" width="25.625" style="47" customWidth="1"/>
    <col min="5" max="6" width="15.625" style="47" customWidth="1"/>
    <col min="7" max="7" width="21" style="47" customWidth="1"/>
    <col min="8" max="9" width="1.875" style="47" customWidth="1"/>
    <col min="10" max="10" width="33" style="47" customWidth="1"/>
    <col min="11" max="11" width="23.75" style="47" customWidth="1"/>
    <col min="12" max="16384" width="9" style="47"/>
  </cols>
  <sheetData>
    <row r="1" spans="1:11" s="22" customFormat="1" ht="24" customHeight="1">
      <c r="A1" s="18" t="s">
        <v>199</v>
      </c>
      <c r="B1" s="18"/>
      <c r="C1" s="19"/>
      <c r="D1" s="19"/>
      <c r="E1" s="19"/>
      <c r="F1" s="19"/>
      <c r="G1" s="20"/>
      <c r="H1" s="21"/>
      <c r="K1" s="21"/>
    </row>
    <row r="2" spans="1:11" s="22" customFormat="1" ht="15" customHeight="1">
      <c r="A2" s="19"/>
      <c r="B2" s="19"/>
      <c r="C2" s="19"/>
      <c r="D2" s="19"/>
      <c r="E2" s="19"/>
      <c r="F2" s="19"/>
      <c r="G2" s="19"/>
      <c r="H2" s="21"/>
      <c r="I2" s="19"/>
      <c r="K2" s="21"/>
    </row>
    <row r="3" spans="1:11" s="26" customFormat="1" ht="26.25" customHeight="1">
      <c r="A3" s="23"/>
      <c r="B3" s="24" t="s">
        <v>106</v>
      </c>
      <c r="C3" s="25">
        <f>一番最初に入力!C14</f>
        <v>7</v>
      </c>
      <c r="D3" s="473" t="s">
        <v>233</v>
      </c>
      <c r="E3" s="473"/>
      <c r="F3" s="473"/>
      <c r="G3" s="473"/>
      <c r="H3" s="473"/>
      <c r="I3" s="2"/>
      <c r="K3" s="27"/>
    </row>
    <row r="4" spans="1:11" s="22" customFormat="1" ht="15" customHeight="1">
      <c r="A4" s="19"/>
      <c r="B4" s="19"/>
      <c r="C4" s="19"/>
      <c r="D4" s="19"/>
      <c r="E4" s="19"/>
      <c r="F4" s="19"/>
      <c r="G4" s="19"/>
      <c r="H4" s="28"/>
      <c r="I4" s="19"/>
      <c r="K4" s="28"/>
    </row>
    <row r="5" spans="1:11" s="22" customFormat="1" ht="24.95" customHeight="1">
      <c r="A5" s="125"/>
      <c r="B5" s="474"/>
      <c r="C5" s="474"/>
      <c r="D5" s="19"/>
      <c r="E5" s="29" t="s">
        <v>45</v>
      </c>
      <c r="F5" s="475" t="str">
        <f>様式第４号!K8</f>
        <v xml:space="preserve"> </v>
      </c>
      <c r="G5" s="476"/>
      <c r="H5" s="477"/>
      <c r="J5" s="21"/>
    </row>
    <row r="6" spans="1:11" s="22" customFormat="1" ht="24.95" customHeight="1">
      <c r="A6" s="125"/>
      <c r="B6" s="478"/>
      <c r="C6" s="474"/>
      <c r="D6" s="19"/>
      <c r="E6" s="29" t="s">
        <v>46</v>
      </c>
      <c r="F6" s="479" t="str">
        <f>様式第４号!K9</f>
        <v xml:space="preserve"> </v>
      </c>
      <c r="G6" s="480"/>
      <c r="H6" s="481"/>
      <c r="J6" s="129" t="s">
        <v>98</v>
      </c>
    </row>
    <row r="7" spans="1:11" s="22" customFormat="1" ht="15" customHeight="1">
      <c r="A7" s="19"/>
      <c r="B7" s="19"/>
      <c r="C7" s="19"/>
      <c r="D7" s="19"/>
      <c r="E7" s="19"/>
      <c r="F7" s="19"/>
      <c r="G7" s="19"/>
      <c r="H7" s="21"/>
      <c r="I7" s="19"/>
      <c r="K7" s="21"/>
    </row>
    <row r="8" spans="1:11" s="22" customFormat="1" ht="15" customHeight="1">
      <c r="A8" s="19"/>
      <c r="B8" s="19"/>
      <c r="C8" s="19"/>
      <c r="D8" s="19"/>
      <c r="E8" s="19"/>
      <c r="G8" s="19" t="s">
        <v>20</v>
      </c>
      <c r="H8" s="21"/>
      <c r="I8" s="19"/>
      <c r="K8" s="21"/>
    </row>
    <row r="9" spans="1:11" s="22" customFormat="1" ht="20.100000000000001" customHeight="1" thickBot="1">
      <c r="A9" s="19"/>
      <c r="B9" s="19" t="s">
        <v>1</v>
      </c>
      <c r="C9" s="19"/>
      <c r="D9" s="19"/>
      <c r="E9" s="19"/>
      <c r="F9" s="19"/>
      <c r="G9" s="19"/>
      <c r="H9" s="21"/>
      <c r="I9" s="19"/>
      <c r="K9" s="21"/>
    </row>
    <row r="10" spans="1:11" s="22" customFormat="1" ht="24.95" customHeight="1">
      <c r="B10" s="30"/>
      <c r="C10" s="466" t="s">
        <v>2</v>
      </c>
      <c r="D10" s="467"/>
      <c r="E10" s="482" t="s">
        <v>3</v>
      </c>
      <c r="F10" s="483"/>
      <c r="G10" s="484"/>
      <c r="H10" s="21"/>
      <c r="K10" s="21"/>
    </row>
    <row r="11" spans="1:11" s="22" customFormat="1" ht="50.25" customHeight="1" thickBot="1">
      <c r="B11" s="30"/>
      <c r="C11" s="468"/>
      <c r="D11" s="469"/>
      <c r="E11" s="31" t="s">
        <v>31</v>
      </c>
      <c r="F11" s="32" t="s">
        <v>32</v>
      </c>
      <c r="G11" s="33" t="s">
        <v>33</v>
      </c>
      <c r="H11" s="21"/>
      <c r="K11" s="21"/>
    </row>
    <row r="12" spans="1:11" s="22" customFormat="1" ht="24.95" customHeight="1" thickTop="1">
      <c r="C12" s="34" t="s">
        <v>26</v>
      </c>
      <c r="D12" s="35"/>
      <c r="E12" s="50">
        <f>別表１!K12</f>
        <v>0</v>
      </c>
      <c r="F12" s="51">
        <f>別表１!K14</f>
        <v>0</v>
      </c>
      <c r="G12" s="58">
        <f t="shared" ref="G12:G17" si="0">SUM(E12:F12)</f>
        <v>0</v>
      </c>
      <c r="H12" s="21"/>
      <c r="K12" s="21"/>
    </row>
    <row r="13" spans="1:11" s="22" customFormat="1" ht="24.95" customHeight="1">
      <c r="C13" s="36" t="s">
        <v>34</v>
      </c>
      <c r="D13" s="37"/>
      <c r="E13" s="52"/>
      <c r="F13" s="53"/>
      <c r="G13" s="59">
        <f t="shared" si="0"/>
        <v>0</v>
      </c>
      <c r="H13" s="21"/>
      <c r="K13" s="21"/>
    </row>
    <row r="14" spans="1:11" s="22" customFormat="1" ht="24.95" customHeight="1">
      <c r="C14" s="36" t="s">
        <v>35</v>
      </c>
      <c r="D14" s="37"/>
      <c r="E14" s="52"/>
      <c r="F14" s="53"/>
      <c r="G14" s="59">
        <f t="shared" si="0"/>
        <v>0</v>
      </c>
      <c r="H14" s="21"/>
      <c r="K14" s="21"/>
    </row>
    <row r="15" spans="1:11" s="22" customFormat="1" ht="24.95" customHeight="1">
      <c r="C15" s="324" t="s">
        <v>715</v>
      </c>
      <c r="D15" s="325" t="s">
        <v>716</v>
      </c>
      <c r="E15" s="52"/>
      <c r="F15" s="53"/>
      <c r="G15" s="59">
        <f t="shared" si="0"/>
        <v>0</v>
      </c>
      <c r="H15" s="21"/>
      <c r="K15" s="21"/>
    </row>
    <row r="16" spans="1:11" s="22" customFormat="1" ht="24.95" customHeight="1">
      <c r="C16" s="324" t="s">
        <v>715</v>
      </c>
      <c r="D16" s="325" t="s">
        <v>716</v>
      </c>
      <c r="E16" s="52"/>
      <c r="F16" s="53"/>
      <c r="G16" s="59">
        <f t="shared" si="0"/>
        <v>0</v>
      </c>
      <c r="H16" s="38"/>
      <c r="K16" s="38"/>
    </row>
    <row r="17" spans="2:11" s="22" customFormat="1" ht="24.95" customHeight="1" thickBot="1">
      <c r="C17" s="324" t="s">
        <v>715</v>
      </c>
      <c r="D17" s="326" t="s">
        <v>716</v>
      </c>
      <c r="E17" s="54"/>
      <c r="F17" s="55"/>
      <c r="G17" s="60">
        <f t="shared" si="0"/>
        <v>0</v>
      </c>
      <c r="H17" s="39"/>
      <c r="K17" s="39"/>
    </row>
    <row r="18" spans="2:11" s="22" customFormat="1" ht="24.95" customHeight="1" thickTop="1" thickBot="1">
      <c r="C18" s="464" t="s">
        <v>4</v>
      </c>
      <c r="D18" s="465"/>
      <c r="E18" s="56">
        <f>SUM(E12:E17)</f>
        <v>0</v>
      </c>
      <c r="F18" s="57">
        <f>SUM(F12:F17)</f>
        <v>0</v>
      </c>
      <c r="G18" s="61">
        <f>SUM(G12:G17)</f>
        <v>0</v>
      </c>
      <c r="H18" s="38"/>
      <c r="K18" s="38"/>
    </row>
    <row r="19" spans="2:11" s="22" customFormat="1" ht="24.95" customHeight="1">
      <c r="E19" s="40"/>
      <c r="F19" s="40"/>
      <c r="G19" s="40"/>
      <c r="H19" s="38"/>
      <c r="K19" s="38"/>
    </row>
    <row r="20" spans="2:11" s="22" customFormat="1" ht="24.95" customHeight="1" thickBot="1">
      <c r="B20" s="19" t="s">
        <v>5</v>
      </c>
      <c r="E20" s="40"/>
      <c r="F20" s="41"/>
      <c r="G20" s="41"/>
      <c r="H20" s="21"/>
      <c r="K20" s="21"/>
    </row>
    <row r="21" spans="2:11" s="22" customFormat="1" ht="24.95" customHeight="1">
      <c r="C21" s="466" t="s">
        <v>2</v>
      </c>
      <c r="D21" s="467"/>
      <c r="E21" s="470" t="s">
        <v>6</v>
      </c>
      <c r="F21" s="471"/>
      <c r="G21" s="472"/>
      <c r="H21" s="21"/>
      <c r="K21" s="21"/>
    </row>
    <row r="22" spans="2:11" s="22" customFormat="1" ht="50.25" customHeight="1" thickBot="1">
      <c r="C22" s="468"/>
      <c r="D22" s="469"/>
      <c r="E22" s="31" t="s">
        <v>31</v>
      </c>
      <c r="F22" s="32" t="s">
        <v>32</v>
      </c>
      <c r="G22" s="33" t="s">
        <v>33</v>
      </c>
      <c r="H22" s="21"/>
      <c r="K22" s="21"/>
    </row>
    <row r="23" spans="2:11" s="22" customFormat="1" ht="24.95" customHeight="1" thickTop="1">
      <c r="C23" s="42" t="s">
        <v>7</v>
      </c>
      <c r="D23" s="43"/>
      <c r="E23" s="130"/>
      <c r="F23" s="131"/>
      <c r="G23" s="58">
        <f>SUM(E23:F23)</f>
        <v>0</v>
      </c>
      <c r="H23" s="21"/>
      <c r="K23" s="21"/>
    </row>
    <row r="24" spans="2:11" s="22" customFormat="1" ht="24.95" customHeight="1">
      <c r="C24" s="36" t="s">
        <v>8</v>
      </c>
      <c r="D24" s="37"/>
      <c r="E24" s="132"/>
      <c r="F24" s="133"/>
      <c r="G24" s="59">
        <f>SUM(E24:F24)</f>
        <v>0</v>
      </c>
      <c r="H24" s="21"/>
      <c r="K24" s="21"/>
    </row>
    <row r="25" spans="2:11" s="22" customFormat="1" ht="24.95" customHeight="1">
      <c r="C25" s="36" t="s">
        <v>9</v>
      </c>
      <c r="D25" s="37"/>
      <c r="E25" s="132"/>
      <c r="F25" s="133"/>
      <c r="G25" s="59">
        <f t="shared" ref="G25:G35" si="1">SUM(E25:F25)</f>
        <v>0</v>
      </c>
      <c r="H25" s="21"/>
      <c r="K25" s="21"/>
    </row>
    <row r="26" spans="2:11" s="22" customFormat="1" ht="24.95" customHeight="1">
      <c r="C26" s="36" t="s">
        <v>10</v>
      </c>
      <c r="D26" s="37"/>
      <c r="E26" s="132"/>
      <c r="F26" s="133"/>
      <c r="G26" s="59">
        <f t="shared" si="1"/>
        <v>0</v>
      </c>
      <c r="H26" s="21"/>
      <c r="K26" s="21"/>
    </row>
    <row r="27" spans="2:11" s="22" customFormat="1" ht="24.95" customHeight="1">
      <c r="C27" s="36" t="s">
        <v>11</v>
      </c>
      <c r="D27" s="37"/>
      <c r="E27" s="132"/>
      <c r="F27" s="133"/>
      <c r="G27" s="59">
        <f t="shared" si="1"/>
        <v>0</v>
      </c>
      <c r="H27" s="21"/>
      <c r="K27" s="21"/>
    </row>
    <row r="28" spans="2:11" s="22" customFormat="1" ht="24.95" customHeight="1">
      <c r="C28" s="36" t="s">
        <v>12</v>
      </c>
      <c r="D28" s="37"/>
      <c r="E28" s="132"/>
      <c r="F28" s="133"/>
      <c r="G28" s="59">
        <f t="shared" si="1"/>
        <v>0</v>
      </c>
      <c r="H28" s="21"/>
      <c r="K28" s="21"/>
    </row>
    <row r="29" spans="2:11" s="22" customFormat="1" ht="24.95" customHeight="1">
      <c r="C29" s="36" t="s">
        <v>13</v>
      </c>
      <c r="D29" s="37"/>
      <c r="E29" s="132"/>
      <c r="F29" s="133"/>
      <c r="G29" s="59">
        <f t="shared" si="1"/>
        <v>0</v>
      </c>
      <c r="H29" s="21"/>
      <c r="K29" s="21"/>
    </row>
    <row r="30" spans="2:11" s="22" customFormat="1" ht="24.95" customHeight="1">
      <c r="C30" s="36" t="s">
        <v>14</v>
      </c>
      <c r="D30" s="37"/>
      <c r="E30" s="132"/>
      <c r="F30" s="133"/>
      <c r="G30" s="59">
        <f t="shared" si="1"/>
        <v>0</v>
      </c>
      <c r="H30" s="21"/>
      <c r="K30" s="21"/>
    </row>
    <row r="31" spans="2:11" s="22" customFormat="1" ht="24.95" customHeight="1">
      <c r="C31" s="36" t="s">
        <v>15</v>
      </c>
      <c r="D31" s="37"/>
      <c r="E31" s="132"/>
      <c r="F31" s="133"/>
      <c r="G31" s="59">
        <f t="shared" si="1"/>
        <v>0</v>
      </c>
      <c r="H31" s="21"/>
      <c r="K31" s="21"/>
    </row>
    <row r="32" spans="2:11" s="22" customFormat="1" ht="24.95" customHeight="1">
      <c r="C32" s="36" t="s">
        <v>16</v>
      </c>
      <c r="D32" s="37"/>
      <c r="E32" s="132"/>
      <c r="F32" s="133"/>
      <c r="G32" s="59">
        <f t="shared" si="1"/>
        <v>0</v>
      </c>
      <c r="H32" s="21"/>
      <c r="K32" s="21"/>
    </row>
    <row r="33" spans="3:11" s="22" customFormat="1" ht="24.95" customHeight="1">
      <c r="C33" s="36" t="s">
        <v>17</v>
      </c>
      <c r="D33" s="37"/>
      <c r="E33" s="132"/>
      <c r="F33" s="133"/>
      <c r="G33" s="59">
        <f t="shared" si="1"/>
        <v>0</v>
      </c>
      <c r="H33" s="21"/>
      <c r="K33" s="21"/>
    </row>
    <row r="34" spans="3:11" s="22" customFormat="1" ht="24.95" customHeight="1">
      <c r="C34" s="36" t="s">
        <v>18</v>
      </c>
      <c r="D34" s="37"/>
      <c r="E34" s="132"/>
      <c r="F34" s="133"/>
      <c r="G34" s="59">
        <f t="shared" si="1"/>
        <v>0</v>
      </c>
      <c r="H34" s="21"/>
      <c r="K34" s="21"/>
    </row>
    <row r="35" spans="3:11" s="22" customFormat="1" ht="24.95" customHeight="1">
      <c r="C35" s="324" t="s">
        <v>715</v>
      </c>
      <c r="D35" s="325" t="s">
        <v>716</v>
      </c>
      <c r="E35" s="132"/>
      <c r="F35" s="133"/>
      <c r="G35" s="59">
        <f t="shared" si="1"/>
        <v>0</v>
      </c>
      <c r="H35" s="21"/>
      <c r="K35" s="21"/>
    </row>
    <row r="36" spans="3:11" s="22" customFormat="1" ht="24.95" customHeight="1">
      <c r="C36" s="324" t="s">
        <v>715</v>
      </c>
      <c r="D36" s="325" t="s">
        <v>716</v>
      </c>
      <c r="E36" s="132"/>
      <c r="F36" s="133"/>
      <c r="G36" s="59">
        <f>SUM(E36:F36)</f>
        <v>0</v>
      </c>
      <c r="H36" s="21"/>
      <c r="K36" s="21"/>
    </row>
    <row r="37" spans="3:11" s="22" customFormat="1" ht="24.95" customHeight="1" thickBot="1">
      <c r="C37" s="324" t="s">
        <v>715</v>
      </c>
      <c r="D37" s="326" t="s">
        <v>716</v>
      </c>
      <c r="E37" s="134"/>
      <c r="F37" s="135"/>
      <c r="G37" s="60">
        <f>SUM(E37:F37)</f>
        <v>0</v>
      </c>
      <c r="H37" s="21"/>
      <c r="K37" s="21"/>
    </row>
    <row r="38" spans="3:11" s="22" customFormat="1" ht="24.95" customHeight="1" thickTop="1" thickBot="1">
      <c r="C38" s="464" t="s">
        <v>4</v>
      </c>
      <c r="D38" s="465"/>
      <c r="E38" s="56">
        <f>SUM(E23:E37)</f>
        <v>0</v>
      </c>
      <c r="F38" s="57">
        <f>SUM(F23:F37)</f>
        <v>0</v>
      </c>
      <c r="G38" s="61">
        <f>SUM(G23:G37)</f>
        <v>0</v>
      </c>
      <c r="H38" s="44"/>
      <c r="J38" s="45"/>
      <c r="K38" s="44"/>
    </row>
    <row r="39" spans="3:11" s="22" customFormat="1" ht="14.25">
      <c r="E39" s="40"/>
      <c r="F39" s="40"/>
      <c r="G39" s="40"/>
      <c r="H39" s="46"/>
      <c r="J39" s="45"/>
      <c r="K39" s="46"/>
    </row>
    <row r="40" spans="3:11" s="22" customFormat="1" ht="14.25">
      <c r="E40" s="40"/>
      <c r="F40" s="40"/>
      <c r="G40" s="40"/>
    </row>
    <row r="41" spans="3:11">
      <c r="E41" s="48"/>
      <c r="F41" s="48"/>
      <c r="G41" s="48"/>
    </row>
    <row r="42" spans="3:11">
      <c r="E42" s="48"/>
      <c r="F42" s="48"/>
      <c r="G42" s="48"/>
    </row>
    <row r="43" spans="3:11">
      <c r="E43" s="48"/>
      <c r="F43" s="48"/>
      <c r="G43" s="48"/>
    </row>
    <row r="44" spans="3:11">
      <c r="E44" s="48"/>
      <c r="F44" s="48"/>
      <c r="G44" s="48"/>
    </row>
    <row r="45" spans="3:11">
      <c r="C45" s="49"/>
      <c r="D45" s="49"/>
      <c r="E45" s="48"/>
      <c r="F45" s="48"/>
      <c r="G45" s="48"/>
      <c r="J45" s="49"/>
    </row>
  </sheetData>
  <sheetProtection password="C016" sheet="1" objects="1" scenarios="1"/>
  <mergeCells count="11">
    <mergeCell ref="C18:D18"/>
    <mergeCell ref="C21:D22"/>
    <mergeCell ref="E21:G21"/>
    <mergeCell ref="C38:D38"/>
    <mergeCell ref="D3:H3"/>
    <mergeCell ref="B5:C5"/>
    <mergeCell ref="F5:H5"/>
    <mergeCell ref="B6:C6"/>
    <mergeCell ref="F6:H6"/>
    <mergeCell ref="C10:D11"/>
    <mergeCell ref="E10:G10"/>
  </mergeCells>
  <phoneticPr fontId="3"/>
  <dataValidations count="1">
    <dataValidation type="list" allowBlank="1" showInputMessage="1" showErrorMessage="1" sqref="G5 B5">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 right="0.7" top="0.75" bottom="0.75" header="0.3" footer="0.3"/>
  <pageSetup paperSize="9" scale="8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L42"/>
  <sheetViews>
    <sheetView view="pageBreakPreview" zoomScale="60" zoomScaleNormal="100" workbookViewId="0">
      <selection activeCell="I5" sqref="I5:K5"/>
    </sheetView>
  </sheetViews>
  <sheetFormatPr defaultRowHeight="13.5"/>
  <cols>
    <col min="1" max="1" width="13.25" style="94" customWidth="1"/>
    <col min="2" max="2" width="9.875" style="94" customWidth="1"/>
    <col min="3" max="11" width="23.5" style="94" customWidth="1"/>
    <col min="12" max="12" width="12.875" style="94" customWidth="1"/>
    <col min="13" max="13" width="11" style="94" customWidth="1"/>
    <col min="14" max="14" width="20.625" style="94" customWidth="1"/>
    <col min="15" max="16384" width="9" style="94"/>
  </cols>
  <sheetData>
    <row r="1" spans="1:12" s="64" customFormat="1" ht="42" customHeight="1">
      <c r="A1" s="276" t="s">
        <v>200</v>
      </c>
      <c r="D1" s="65"/>
      <c r="E1" s="65"/>
      <c r="J1" s="291"/>
      <c r="K1" s="485"/>
      <c r="L1" s="485"/>
    </row>
    <row r="2" spans="1:12" s="62" customFormat="1" ht="18.75">
      <c r="B2" s="64"/>
      <c r="C2" s="126"/>
      <c r="D2" s="63"/>
      <c r="E2" s="63"/>
      <c r="K2" s="485"/>
      <c r="L2" s="485"/>
    </row>
    <row r="3" spans="1:12" s="296" customFormat="1" ht="37.5" customHeight="1">
      <c r="A3" s="293" t="s">
        <v>106</v>
      </c>
      <c r="B3" s="294">
        <f>一番最初に入力!C14</f>
        <v>7</v>
      </c>
      <c r="C3" s="295" t="s">
        <v>201</v>
      </c>
      <c r="E3" s="297"/>
      <c r="H3" s="298"/>
    </row>
    <row r="4" spans="1:12" s="64" customFormat="1" ht="39.75" customHeight="1">
      <c r="C4" s="65"/>
      <c r="D4" s="65"/>
      <c r="E4" s="65"/>
      <c r="H4" s="292" t="s">
        <v>45</v>
      </c>
      <c r="I4" s="486" t="str">
        <f>様式第４号!K8</f>
        <v xml:space="preserve"> </v>
      </c>
      <c r="J4" s="487"/>
      <c r="K4" s="488"/>
    </row>
    <row r="5" spans="1:12" s="64" customFormat="1" ht="39.75" customHeight="1">
      <c r="C5" s="65"/>
      <c r="D5" s="65"/>
      <c r="E5" s="65"/>
      <c r="H5" s="292" t="s">
        <v>46</v>
      </c>
      <c r="I5" s="489" t="str">
        <f>様式第４号!K9</f>
        <v xml:space="preserve"> </v>
      </c>
      <c r="J5" s="490"/>
      <c r="K5" s="491"/>
    </row>
    <row r="6" spans="1:12" s="62" customFormat="1" ht="32.25" customHeight="1">
      <c r="C6" s="66"/>
    </row>
    <row r="7" spans="1:12" s="62" customFormat="1" ht="35.25" customHeight="1" thickBot="1">
      <c r="B7" s="492"/>
      <c r="C7" s="492"/>
      <c r="D7" s="492"/>
      <c r="K7" s="136" t="s">
        <v>202</v>
      </c>
      <c r="L7" s="136"/>
    </row>
    <row r="8" spans="1:12" s="62" customFormat="1" ht="32.25" customHeight="1">
      <c r="C8" s="493" t="s">
        <v>89</v>
      </c>
      <c r="D8" s="494"/>
      <c r="E8" s="494"/>
      <c r="F8" s="495"/>
      <c r="G8" s="496" t="s">
        <v>90</v>
      </c>
      <c r="H8" s="498" t="s">
        <v>141</v>
      </c>
      <c r="I8" s="500" t="s">
        <v>140</v>
      </c>
      <c r="J8" s="502" t="s">
        <v>422</v>
      </c>
      <c r="K8" s="505" t="s">
        <v>423</v>
      </c>
    </row>
    <row r="9" spans="1:12" s="62" customFormat="1" ht="66.75" customHeight="1">
      <c r="C9" s="97" t="s">
        <v>203</v>
      </c>
      <c r="D9" s="98" t="s">
        <v>3</v>
      </c>
      <c r="E9" s="98" t="s">
        <v>40</v>
      </c>
      <c r="F9" s="98" t="s">
        <v>204</v>
      </c>
      <c r="G9" s="497"/>
      <c r="H9" s="499"/>
      <c r="I9" s="501"/>
      <c r="J9" s="503"/>
      <c r="K9" s="506"/>
    </row>
    <row r="10" spans="1:12" s="67" customFormat="1" ht="18.75" customHeight="1" thickBot="1">
      <c r="C10" s="68" t="s">
        <v>0</v>
      </c>
      <c r="D10" s="69" t="s">
        <v>205</v>
      </c>
      <c r="E10" s="69" t="s">
        <v>206</v>
      </c>
      <c r="F10" s="69" t="s">
        <v>207</v>
      </c>
      <c r="G10" s="69" t="s">
        <v>208</v>
      </c>
      <c r="H10" s="69" t="s">
        <v>209</v>
      </c>
      <c r="I10" s="70" t="s">
        <v>210</v>
      </c>
      <c r="J10" s="71" t="s">
        <v>211</v>
      </c>
      <c r="K10" s="299" t="s">
        <v>212</v>
      </c>
    </row>
    <row r="11" spans="1:12" s="75" customFormat="1" ht="15.75" customHeight="1">
      <c r="A11" s="507" t="s">
        <v>29</v>
      </c>
      <c r="B11" s="508"/>
      <c r="C11" s="72" t="s">
        <v>138</v>
      </c>
      <c r="D11" s="73" t="s">
        <v>138</v>
      </c>
      <c r="E11" s="73"/>
      <c r="F11" s="73" t="s">
        <v>138</v>
      </c>
      <c r="G11" s="73" t="s">
        <v>138</v>
      </c>
      <c r="H11" s="73" t="s">
        <v>138</v>
      </c>
      <c r="I11" s="73" t="s">
        <v>138</v>
      </c>
      <c r="J11" s="74" t="s">
        <v>138</v>
      </c>
      <c r="K11" s="300" t="s">
        <v>138</v>
      </c>
    </row>
    <row r="12" spans="1:12" s="81" customFormat="1" ht="60" customHeight="1" thickBot="1">
      <c r="A12" s="507"/>
      <c r="B12" s="508"/>
      <c r="C12" s="76">
        <f>収支予算書!E38</f>
        <v>0</v>
      </c>
      <c r="D12" s="77">
        <f>収支予算書!E13+別表１!J12</f>
        <v>0</v>
      </c>
      <c r="E12" s="78">
        <f>SUM(収支予算書!E14:E17)</f>
        <v>0</v>
      </c>
      <c r="F12" s="79">
        <f>IF(C12-D12-E12&lt;0,0,C12-D12-E12)</f>
        <v>0</v>
      </c>
      <c r="G12" s="79">
        <f>'別表２-①'!Q19</f>
        <v>0</v>
      </c>
      <c r="H12" s="79">
        <f>MIN(F12:G12)</f>
        <v>0</v>
      </c>
      <c r="I12" s="79">
        <f>ROUNDDOWN(H12,-2)</f>
        <v>0</v>
      </c>
      <c r="J12" s="80">
        <f>別紙1【延長保育料減免分】!$E$39</f>
        <v>0</v>
      </c>
      <c r="K12" s="301">
        <f>I12+J12</f>
        <v>0</v>
      </c>
    </row>
    <row r="13" spans="1:12" s="75" customFormat="1" ht="15.75" customHeight="1">
      <c r="A13" s="507" t="s">
        <v>88</v>
      </c>
      <c r="B13" s="508"/>
      <c r="C13" s="82"/>
      <c r="D13" s="83" t="s">
        <v>138</v>
      </c>
      <c r="E13" s="84"/>
      <c r="F13" s="84" t="s">
        <v>138</v>
      </c>
      <c r="G13" s="84" t="s">
        <v>138</v>
      </c>
      <c r="H13" s="84" t="s">
        <v>138</v>
      </c>
      <c r="I13" s="84" t="s">
        <v>138</v>
      </c>
      <c r="J13" s="85" t="s">
        <v>138</v>
      </c>
      <c r="K13" s="300" t="s">
        <v>213</v>
      </c>
    </row>
    <row r="14" spans="1:12" s="81" customFormat="1" ht="60" customHeight="1" thickBot="1">
      <c r="A14" s="507"/>
      <c r="B14" s="508"/>
      <c r="C14" s="76">
        <f>収支予算書!F38</f>
        <v>0</v>
      </c>
      <c r="D14" s="77">
        <f>収支予算書!F13+別表１!J14</f>
        <v>0</v>
      </c>
      <c r="E14" s="78">
        <f>SUM(収支予算書!F14:F17)</f>
        <v>0</v>
      </c>
      <c r="F14" s="79">
        <f>IF(C14-D14-E14&lt;0,0,C14-D14-E14)</f>
        <v>0</v>
      </c>
      <c r="G14" s="79">
        <f>IF(I4="事業所内保育事業保育所型",'別表２-②'!G30,'別表２-②'!D30)</f>
        <v>0</v>
      </c>
      <c r="H14" s="79">
        <f>MIN(F14:G14)</f>
        <v>0</v>
      </c>
      <c r="I14" s="79">
        <f>ROUNDDOWN(H14,-2)</f>
        <v>0</v>
      </c>
      <c r="J14" s="80">
        <f>別紙1【延長保育料減免分】!$H$39</f>
        <v>0</v>
      </c>
      <c r="K14" s="301">
        <f>I14+J14</f>
        <v>0</v>
      </c>
    </row>
    <row r="15" spans="1:12" s="75" customFormat="1" ht="14.25">
      <c r="A15" s="507" t="s">
        <v>30</v>
      </c>
      <c r="B15" s="508"/>
      <c r="C15" s="82" t="s">
        <v>138</v>
      </c>
      <c r="D15" s="84" t="s">
        <v>138</v>
      </c>
      <c r="E15" s="84"/>
      <c r="F15" s="84" t="s">
        <v>138</v>
      </c>
      <c r="G15" s="84" t="s">
        <v>139</v>
      </c>
      <c r="H15" s="84" t="s">
        <v>138</v>
      </c>
      <c r="I15" s="86" t="s">
        <v>138</v>
      </c>
      <c r="J15" s="87" t="s">
        <v>138</v>
      </c>
      <c r="K15" s="302" t="s">
        <v>139</v>
      </c>
    </row>
    <row r="16" spans="1:12" s="81" customFormat="1" ht="60" customHeight="1" thickBot="1">
      <c r="A16" s="507"/>
      <c r="B16" s="508"/>
      <c r="C16" s="88">
        <f t="shared" ref="C16:E16" si="0">SUM(C12,C14)</f>
        <v>0</v>
      </c>
      <c r="D16" s="89">
        <f t="shared" si="0"/>
        <v>0</v>
      </c>
      <c r="E16" s="89">
        <f t="shared" si="0"/>
        <v>0</v>
      </c>
      <c r="F16" s="89">
        <f t="shared" ref="F16:K16" si="1">SUM(F12,F14)</f>
        <v>0</v>
      </c>
      <c r="G16" s="89">
        <f t="shared" si="1"/>
        <v>0</v>
      </c>
      <c r="H16" s="89">
        <f t="shared" si="1"/>
        <v>0</v>
      </c>
      <c r="I16" s="90">
        <f t="shared" si="1"/>
        <v>0</v>
      </c>
      <c r="J16" s="90">
        <f t="shared" si="1"/>
        <v>0</v>
      </c>
      <c r="K16" s="303">
        <f t="shared" si="1"/>
        <v>0</v>
      </c>
    </row>
    <row r="17" spans="3:11" s="92" customFormat="1" ht="15" customHeight="1">
      <c r="C17" s="91"/>
      <c r="D17" s="91"/>
      <c r="E17" s="91"/>
      <c r="F17" s="91"/>
      <c r="G17" s="91"/>
      <c r="H17" s="91"/>
    </row>
    <row r="18" spans="3:11" s="62" customFormat="1" ht="18.75">
      <c r="C18" s="93" t="s">
        <v>73</v>
      </c>
      <c r="D18" s="93"/>
      <c r="E18" s="93"/>
      <c r="F18" s="93"/>
      <c r="G18" s="93"/>
      <c r="H18" s="93"/>
      <c r="I18" s="93"/>
      <c r="J18" s="93"/>
      <c r="K18" s="126"/>
    </row>
    <row r="19" spans="3:11" s="62" customFormat="1" ht="7.5" customHeight="1">
      <c r="C19" s="492"/>
      <c r="D19" s="492"/>
      <c r="E19" s="492"/>
      <c r="F19" s="492"/>
      <c r="G19" s="492"/>
      <c r="H19" s="492"/>
      <c r="I19" s="64"/>
    </row>
    <row r="20" spans="3:11" s="62" customFormat="1" ht="18.75">
      <c r="C20" s="93" t="s">
        <v>214</v>
      </c>
      <c r="D20" s="93"/>
      <c r="E20" s="93"/>
      <c r="F20" s="93"/>
      <c r="G20" s="93"/>
      <c r="H20" s="93"/>
      <c r="I20" s="64"/>
    </row>
    <row r="21" spans="3:11" s="62" customFormat="1" ht="7.5" customHeight="1">
      <c r="C21" s="492"/>
      <c r="D21" s="492"/>
      <c r="E21" s="492"/>
      <c r="F21" s="492"/>
      <c r="G21" s="492"/>
      <c r="H21" s="492"/>
      <c r="I21" s="64"/>
    </row>
    <row r="22" spans="3:11" s="62" customFormat="1" ht="18.75">
      <c r="C22" s="93"/>
      <c r="D22" s="93"/>
      <c r="E22" s="93"/>
      <c r="F22" s="93"/>
      <c r="G22" s="93"/>
      <c r="H22" s="93"/>
      <c r="I22" s="64"/>
    </row>
    <row r="23" spans="3:11" s="62" customFormat="1" ht="7.5" customHeight="1">
      <c r="C23" s="492"/>
      <c r="D23" s="492"/>
      <c r="E23" s="492"/>
      <c r="F23" s="492"/>
      <c r="G23" s="492"/>
      <c r="H23" s="492"/>
      <c r="I23" s="64"/>
    </row>
    <row r="24" spans="3:11" s="62" customFormat="1" ht="18.75">
      <c r="C24" s="127"/>
      <c r="D24" s="127"/>
      <c r="E24" s="127"/>
      <c r="F24" s="127"/>
      <c r="G24" s="127"/>
      <c r="H24" s="127"/>
      <c r="I24" s="64"/>
    </row>
    <row r="25" spans="3:11" s="62" customFormat="1" ht="7.5" customHeight="1">
      <c r="C25" s="504"/>
      <c r="D25" s="504"/>
      <c r="E25" s="504"/>
      <c r="F25" s="504"/>
      <c r="G25" s="504"/>
      <c r="H25" s="504"/>
    </row>
    <row r="26" spans="3:11" s="62" customFormat="1" ht="14.25" customHeight="1">
      <c r="C26" s="504"/>
      <c r="D26" s="504"/>
      <c r="E26" s="504"/>
      <c r="F26" s="504"/>
    </row>
    <row r="35" spans="6:11">
      <c r="I35" s="95"/>
      <c r="J35" s="95"/>
      <c r="K35" s="95"/>
    </row>
    <row r="36" spans="6:11">
      <c r="I36" s="95"/>
      <c r="J36" s="95"/>
      <c r="K36" s="95"/>
    </row>
    <row r="42" spans="6:11">
      <c r="F42" s="96"/>
      <c r="G42" s="96"/>
      <c r="I42" s="96"/>
      <c r="J42" s="96"/>
      <c r="K42" s="96"/>
    </row>
  </sheetData>
  <sheetProtection password="C016" sheet="1" objects="1" scenarios="1"/>
  <mergeCells count="18">
    <mergeCell ref="C23:H23"/>
    <mergeCell ref="C25:H25"/>
    <mergeCell ref="C26:F26"/>
    <mergeCell ref="K8:K9"/>
    <mergeCell ref="A11:B12"/>
    <mergeCell ref="A13:B14"/>
    <mergeCell ref="A15:B16"/>
    <mergeCell ref="C19:H19"/>
    <mergeCell ref="C21:H21"/>
    <mergeCell ref="K1:L2"/>
    <mergeCell ref="I4:K4"/>
    <mergeCell ref="I5:K5"/>
    <mergeCell ref="B7:D7"/>
    <mergeCell ref="C8:F8"/>
    <mergeCell ref="G8:G9"/>
    <mergeCell ref="H8:H9"/>
    <mergeCell ref="I8:I9"/>
    <mergeCell ref="J8:J9"/>
  </mergeCells>
  <phoneticPr fontId="3"/>
  <dataValidations count="1">
    <dataValidation type="list" allowBlank="1" showInputMessage="1" showErrorMessage="1" sqref="J4">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0866141732283472" right="0.70866141732283472" top="0.74803149606299213" bottom="0.74803149606299213" header="0.31496062992125984" footer="0.31496062992125984"/>
  <pageSetup paperSize="9" scale="54" orientation="landscape" r:id="rId1"/>
  <headerFooter alignWithMargins="0"/>
  <colBreaks count="1" manualBreakCount="1">
    <brk id="15" max="29" man="1"/>
  </col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Z86"/>
  <sheetViews>
    <sheetView showZeros="0" view="pageBreakPreview" zoomScaleNormal="75" zoomScaleSheetLayoutView="100" workbookViewId="0">
      <selection activeCell="D13" sqref="D13:E14"/>
    </sheetView>
  </sheetViews>
  <sheetFormatPr defaultRowHeight="11.25"/>
  <cols>
    <col min="1" max="2" width="5.25" style="137" customWidth="1"/>
    <col min="3" max="3" width="10.625" style="137" customWidth="1"/>
    <col min="4" max="5" width="7.5" style="137" customWidth="1"/>
    <col min="6" max="6" width="5.25" style="137" customWidth="1"/>
    <col min="7" max="8" width="6" style="137" customWidth="1"/>
    <col min="9" max="9" width="5.25" style="137" customWidth="1"/>
    <col min="10" max="11" width="7.5" style="139" customWidth="1"/>
    <col min="12" max="12" width="5.25" style="137" customWidth="1"/>
    <col min="13" max="13" width="10" style="139" customWidth="1"/>
    <col min="14" max="14" width="7.375" style="137" customWidth="1"/>
    <col min="15" max="15" width="7.125" style="137" customWidth="1"/>
    <col min="16" max="16" width="5.25" style="137" customWidth="1"/>
    <col min="17" max="17" width="6.75" style="137" customWidth="1"/>
    <col min="18" max="18" width="6.75" style="139" customWidth="1"/>
    <col min="19" max="19" width="5.25" style="139" customWidth="1"/>
    <col min="20" max="20" width="4.375" style="139" customWidth="1"/>
    <col min="21" max="21" width="92.375" style="144" customWidth="1"/>
    <col min="22" max="22" width="15.625" style="144" customWidth="1"/>
    <col min="23" max="23" width="15.625" style="137" customWidth="1"/>
    <col min="24" max="24" width="21.75" style="137" customWidth="1"/>
    <col min="25" max="25" width="18.375" style="137" customWidth="1"/>
    <col min="26" max="26" width="18.5" style="137" customWidth="1"/>
    <col min="27" max="16384" width="9" style="137"/>
  </cols>
  <sheetData>
    <row r="1" spans="1:23" ht="15" customHeight="1">
      <c r="A1" s="137" t="s">
        <v>215</v>
      </c>
      <c r="D1" s="138"/>
      <c r="E1" s="139"/>
      <c r="G1" s="139"/>
      <c r="J1" s="137"/>
      <c r="K1" s="137"/>
      <c r="L1" s="139"/>
      <c r="P1" s="511"/>
      <c r="Q1" s="511"/>
      <c r="R1" s="511"/>
      <c r="S1" s="137"/>
      <c r="T1" s="140" t="s">
        <v>98</v>
      </c>
      <c r="U1" s="137"/>
      <c r="V1" s="137"/>
    </row>
    <row r="2" spans="1:23" ht="15" customHeight="1">
      <c r="D2" s="138"/>
      <c r="E2" s="139"/>
      <c r="G2" s="139"/>
      <c r="J2" s="137"/>
      <c r="K2" s="137"/>
      <c r="L2" s="139"/>
      <c r="P2" s="511"/>
      <c r="Q2" s="511"/>
      <c r="R2" s="511"/>
      <c r="S2" s="137"/>
      <c r="T2" s="137"/>
      <c r="U2" s="137"/>
      <c r="V2" s="137"/>
    </row>
    <row r="3" spans="1:23" ht="15" customHeight="1">
      <c r="A3" s="141" t="s">
        <v>106</v>
      </c>
      <c r="B3" s="142">
        <f>一番最初に入力!C14</f>
        <v>7</v>
      </c>
      <c r="C3" s="138" t="s">
        <v>216</v>
      </c>
      <c r="D3" s="138"/>
      <c r="E3" s="139"/>
      <c r="G3" s="139"/>
      <c r="J3" s="137"/>
      <c r="K3" s="143"/>
      <c r="L3" s="139"/>
      <c r="R3" s="144"/>
      <c r="S3" s="144"/>
      <c r="T3" s="140"/>
      <c r="U3" s="137"/>
      <c r="V3" s="137"/>
    </row>
    <row r="4" spans="1:23" ht="15" customHeight="1">
      <c r="D4" s="139"/>
      <c r="E4" s="139"/>
      <c r="G4" s="139"/>
      <c r="J4" s="137"/>
      <c r="K4" s="143"/>
      <c r="L4" s="139"/>
      <c r="M4" s="145" t="s">
        <v>45</v>
      </c>
      <c r="N4" s="512" t="str">
        <f>様式第４号!K8</f>
        <v xml:space="preserve"> </v>
      </c>
      <c r="O4" s="513"/>
      <c r="P4" s="513"/>
      <c r="Q4" s="513"/>
      <c r="R4" s="513"/>
      <c r="S4" s="514"/>
      <c r="T4" s="137"/>
      <c r="U4" s="137"/>
      <c r="V4" s="137"/>
    </row>
    <row r="5" spans="1:23" ht="15" customHeight="1">
      <c r="C5" s="137" t="s">
        <v>95</v>
      </c>
      <c r="D5" s="139"/>
      <c r="E5" s="139"/>
      <c r="G5" s="139"/>
      <c r="J5" s="137"/>
      <c r="K5" s="146"/>
      <c r="L5" s="139"/>
      <c r="M5" s="145" t="s">
        <v>46</v>
      </c>
      <c r="N5" s="515" t="str">
        <f>様式第４号!K9</f>
        <v xml:space="preserve"> </v>
      </c>
      <c r="O5" s="516"/>
      <c r="P5" s="516"/>
      <c r="Q5" s="516"/>
      <c r="R5" s="516"/>
      <c r="S5" s="517"/>
      <c r="T5" s="137"/>
      <c r="U5" s="137"/>
      <c r="V5" s="137"/>
    </row>
    <row r="6" spans="1:23" s="147" customFormat="1" ht="15" customHeight="1">
      <c r="C6" s="137"/>
      <c r="D6" s="139"/>
      <c r="E6" s="139"/>
    </row>
    <row r="7" spans="1:23" s="147" customFormat="1" ht="18.75" customHeight="1">
      <c r="C7" s="518" t="s">
        <v>354</v>
      </c>
      <c r="D7" s="518"/>
      <c r="E7" s="518"/>
      <c r="F7" s="148"/>
      <c r="G7" s="148"/>
      <c r="H7" s="148"/>
      <c r="I7" s="148"/>
      <c r="J7" s="148"/>
      <c r="K7" s="148"/>
      <c r="L7" s="148"/>
      <c r="M7" s="148"/>
      <c r="N7" s="148"/>
      <c r="O7" s="148"/>
      <c r="P7" s="519"/>
      <c r="Q7" s="519"/>
      <c r="R7" s="519"/>
      <c r="S7" s="519"/>
    </row>
    <row r="8" spans="1:23" s="147" customFormat="1" ht="15" customHeight="1">
      <c r="C8" s="148"/>
      <c r="D8" s="148"/>
      <c r="E8" s="148"/>
      <c r="F8" s="148"/>
      <c r="G8" s="148"/>
      <c r="H8" s="148"/>
      <c r="I8" s="149"/>
      <c r="J8" s="148"/>
      <c r="K8" s="148"/>
      <c r="L8" s="148"/>
      <c r="M8" s="148"/>
      <c r="N8" s="148"/>
      <c r="O8" s="148"/>
      <c r="P8" s="148"/>
      <c r="Q8" s="148"/>
      <c r="R8" s="148"/>
      <c r="S8" s="148"/>
    </row>
    <row r="9" spans="1:23" ht="15" customHeight="1">
      <c r="C9" s="149"/>
      <c r="D9" s="149"/>
      <c r="E9" s="149"/>
      <c r="F9" s="149"/>
      <c r="G9" s="149"/>
      <c r="H9" s="149"/>
      <c r="I9" s="150"/>
      <c r="J9" s="151"/>
      <c r="K9" s="151"/>
      <c r="L9" s="149"/>
      <c r="M9" s="151"/>
      <c r="N9" s="151"/>
      <c r="O9" s="151"/>
      <c r="P9" s="151"/>
      <c r="Q9" s="151"/>
      <c r="R9" s="151"/>
      <c r="S9" s="151"/>
      <c r="T9" s="152"/>
      <c r="U9" s="137"/>
      <c r="V9" s="152"/>
      <c r="W9" s="152"/>
    </row>
    <row r="10" spans="1:23" ht="30" customHeight="1" thickBot="1">
      <c r="C10" s="153" t="s">
        <v>108</v>
      </c>
      <c r="D10" s="153"/>
      <c r="E10" s="153"/>
      <c r="F10" s="153"/>
      <c r="G10" s="153" t="s">
        <v>109</v>
      </c>
      <c r="H10" s="153"/>
      <c r="I10" s="153"/>
      <c r="J10" s="509" t="s">
        <v>142</v>
      </c>
      <c r="K10" s="510"/>
      <c r="L10" s="153"/>
      <c r="M10" s="154" t="s">
        <v>63</v>
      </c>
      <c r="N10" s="153"/>
      <c r="O10" s="153"/>
      <c r="P10" s="153"/>
      <c r="Q10" s="154" t="s">
        <v>64</v>
      </c>
      <c r="R10" s="153"/>
      <c r="S10" s="151"/>
      <c r="T10" s="137"/>
      <c r="U10" s="137"/>
      <c r="V10" s="137"/>
    </row>
    <row r="11" spans="1:23" ht="32.25" customHeight="1">
      <c r="C11" s="550" t="s">
        <v>127</v>
      </c>
      <c r="D11" s="552" t="s">
        <v>56</v>
      </c>
      <c r="E11" s="521"/>
      <c r="F11" s="149"/>
      <c r="G11" s="555" t="s">
        <v>59</v>
      </c>
      <c r="H11" s="556"/>
      <c r="I11" s="149"/>
      <c r="J11" s="520" t="s">
        <v>60</v>
      </c>
      <c r="K11" s="521"/>
      <c r="L11" s="149"/>
      <c r="M11" s="560" t="s">
        <v>58</v>
      </c>
      <c r="N11" s="562" t="s">
        <v>61</v>
      </c>
      <c r="O11" s="563"/>
      <c r="P11" s="149"/>
      <c r="Q11" s="520" t="s">
        <v>62</v>
      </c>
      <c r="R11" s="521"/>
      <c r="S11" s="149"/>
      <c r="T11" s="137"/>
      <c r="U11" s="524" t="s">
        <v>128</v>
      </c>
      <c r="V11" s="137"/>
    </row>
    <row r="12" spans="1:23" ht="32.25" customHeight="1" thickBot="1">
      <c r="C12" s="551"/>
      <c r="D12" s="553"/>
      <c r="E12" s="554"/>
      <c r="F12" s="149"/>
      <c r="G12" s="557"/>
      <c r="H12" s="558"/>
      <c r="I12" s="149"/>
      <c r="J12" s="559"/>
      <c r="K12" s="554"/>
      <c r="L12" s="149"/>
      <c r="M12" s="561"/>
      <c r="N12" s="564"/>
      <c r="O12" s="565"/>
      <c r="P12" s="148"/>
      <c r="Q12" s="522"/>
      <c r="R12" s="523"/>
      <c r="S12" s="148"/>
      <c r="T12" s="137"/>
      <c r="U12" s="524"/>
      <c r="V12" s="137"/>
    </row>
    <row r="13" spans="1:23" s="147" customFormat="1" ht="15" customHeight="1">
      <c r="C13" s="525" t="s">
        <v>124</v>
      </c>
      <c r="D13" s="527"/>
      <c r="E13" s="528"/>
      <c r="F13" s="148"/>
      <c r="G13" s="531" t="str">
        <f>IF(D17&gt;=0.5,"3時間延長型",(IF(D15&gt;=0.5,"2時間延長型",IF(D13&gt;=0.5,"1時間延長型",""))))</f>
        <v/>
      </c>
      <c r="H13" s="532"/>
      <c r="I13" s="148"/>
      <c r="J13" s="535"/>
      <c r="K13" s="536"/>
      <c r="L13" s="539" t="s">
        <v>57</v>
      </c>
      <c r="M13" s="540" t="s">
        <v>22</v>
      </c>
      <c r="N13" s="542" t="str">
        <f>IFERROR(VLOOKUP($N$4,$C$25:$F$31,3,0),"")</f>
        <v/>
      </c>
      <c r="O13" s="543"/>
      <c r="P13" s="155"/>
      <c r="Q13" s="546">
        <f>IF(AND(D13&gt;0.5,G13="1時間延長型"),J13*N13,0)</f>
        <v>0</v>
      </c>
      <c r="R13" s="547"/>
      <c r="S13" s="148"/>
      <c r="U13" s="524"/>
    </row>
    <row r="14" spans="1:23" s="147" customFormat="1" ht="15" customHeight="1" thickBot="1">
      <c r="C14" s="526"/>
      <c r="D14" s="529"/>
      <c r="E14" s="530"/>
      <c r="F14" s="148"/>
      <c r="G14" s="533"/>
      <c r="H14" s="534"/>
      <c r="I14" s="148"/>
      <c r="J14" s="537"/>
      <c r="K14" s="538"/>
      <c r="L14" s="539"/>
      <c r="M14" s="541"/>
      <c r="N14" s="544"/>
      <c r="O14" s="545"/>
      <c r="P14" s="155"/>
      <c r="Q14" s="548"/>
      <c r="R14" s="549"/>
      <c r="S14" s="148"/>
      <c r="U14" s="566" t="s">
        <v>129</v>
      </c>
    </row>
    <row r="15" spans="1:23" s="147" customFormat="1" ht="15" customHeight="1">
      <c r="C15" s="572" t="s">
        <v>125</v>
      </c>
      <c r="D15" s="573"/>
      <c r="E15" s="574"/>
      <c r="F15" s="148"/>
      <c r="G15" s="148"/>
      <c r="H15" s="148"/>
      <c r="I15" s="148"/>
      <c r="J15" s="148"/>
      <c r="K15" s="148"/>
      <c r="L15" s="148"/>
      <c r="M15" s="575" t="s">
        <v>23</v>
      </c>
      <c r="N15" s="576" t="str">
        <f>IFERROR(VLOOKUP($N$4,$C$35:$F$41,3,0),"")</f>
        <v/>
      </c>
      <c r="O15" s="577"/>
      <c r="P15" s="155" t="s">
        <v>37</v>
      </c>
      <c r="Q15" s="546">
        <f>IF(AND(D15&gt;0.5,G13="2時間延長型"),J13*N15,0)</f>
        <v>0</v>
      </c>
      <c r="R15" s="547"/>
      <c r="S15" s="148"/>
      <c r="U15" s="566"/>
    </row>
    <row r="16" spans="1:23" s="156" customFormat="1" ht="15" customHeight="1">
      <c r="C16" s="526"/>
      <c r="D16" s="529"/>
      <c r="E16" s="530"/>
      <c r="F16" s="157"/>
      <c r="G16" s="157"/>
      <c r="H16" s="157"/>
      <c r="I16" s="157"/>
      <c r="J16" s="157"/>
      <c r="K16" s="157"/>
      <c r="L16" s="157"/>
      <c r="M16" s="541"/>
      <c r="N16" s="544"/>
      <c r="O16" s="545"/>
      <c r="P16" s="155"/>
      <c r="Q16" s="548"/>
      <c r="R16" s="549"/>
      <c r="S16" s="148"/>
      <c r="U16" s="566"/>
    </row>
    <row r="17" spans="1:25" s="147" customFormat="1" ht="15" customHeight="1">
      <c r="C17" s="572" t="s">
        <v>126</v>
      </c>
      <c r="D17" s="573"/>
      <c r="E17" s="574"/>
      <c r="F17" s="148"/>
      <c r="G17" s="148"/>
      <c r="H17" s="148"/>
      <c r="I17" s="148"/>
      <c r="J17" s="148"/>
      <c r="K17" s="148"/>
      <c r="L17" s="148"/>
      <c r="M17" s="575" t="s">
        <v>24</v>
      </c>
      <c r="N17" s="576" t="str">
        <f>IFERROR(VLOOKUP($N$4,$C$45:$F$51,3,0),"")</f>
        <v/>
      </c>
      <c r="O17" s="577"/>
      <c r="P17" s="155"/>
      <c r="Q17" s="546">
        <f>IF(AND(D17&gt;0.5,G13="3時間延長型"),J13*N17,0)</f>
        <v>0</v>
      </c>
      <c r="R17" s="547"/>
      <c r="S17" s="148"/>
      <c r="U17" s="158"/>
    </row>
    <row r="18" spans="1:25" s="156" customFormat="1" ht="15" customHeight="1" thickBot="1">
      <c r="C18" s="578"/>
      <c r="D18" s="579"/>
      <c r="E18" s="580"/>
      <c r="F18" s="157"/>
      <c r="G18" s="157"/>
      <c r="H18" s="157"/>
      <c r="I18" s="157"/>
      <c r="J18" s="157"/>
      <c r="K18" s="157"/>
      <c r="L18" s="157"/>
      <c r="M18" s="581"/>
      <c r="N18" s="582"/>
      <c r="O18" s="583"/>
      <c r="P18" s="155"/>
      <c r="Q18" s="548"/>
      <c r="R18" s="549"/>
      <c r="S18" s="148"/>
      <c r="U18" s="566"/>
    </row>
    <row r="19" spans="1:25" s="147" customFormat="1" ht="15" customHeight="1">
      <c r="C19" s="148"/>
      <c r="D19" s="148"/>
      <c r="E19" s="148"/>
      <c r="F19" s="148"/>
      <c r="G19" s="148"/>
      <c r="H19" s="148"/>
      <c r="I19" s="148"/>
      <c r="J19" s="148"/>
      <c r="K19" s="159"/>
      <c r="L19" s="160"/>
      <c r="M19" s="148"/>
      <c r="N19" s="161"/>
      <c r="O19" s="148"/>
      <c r="P19" s="159"/>
      <c r="Q19" s="567">
        <f>Q13+Q15+Q17</f>
        <v>0</v>
      </c>
      <c r="R19" s="568"/>
      <c r="S19" s="571"/>
      <c r="U19" s="566"/>
    </row>
    <row r="20" spans="1:25" s="156" customFormat="1" ht="15" customHeight="1" thickBot="1">
      <c r="C20" s="157"/>
      <c r="D20" s="157"/>
      <c r="E20" s="157"/>
      <c r="F20" s="157"/>
      <c r="G20" s="157"/>
      <c r="H20" s="157"/>
      <c r="I20" s="157"/>
      <c r="J20" s="148"/>
      <c r="K20" s="148"/>
      <c r="L20" s="148"/>
      <c r="M20" s="157"/>
      <c r="N20" s="161"/>
      <c r="O20" s="157"/>
      <c r="P20" s="159"/>
      <c r="Q20" s="569"/>
      <c r="R20" s="570"/>
      <c r="S20" s="571"/>
    </row>
    <row r="21" spans="1:25" s="147" customFormat="1" ht="15" customHeight="1">
      <c r="N21" s="162"/>
      <c r="P21" s="163"/>
      <c r="Q21" s="163"/>
      <c r="R21" s="163"/>
    </row>
    <row r="22" spans="1:25" s="156" customFormat="1" ht="10.5" customHeight="1">
      <c r="C22" s="147"/>
      <c r="D22" s="147"/>
      <c r="E22" s="147"/>
      <c r="J22" s="147"/>
      <c r="K22" s="147"/>
      <c r="L22" s="147"/>
      <c r="N22" s="162"/>
      <c r="P22" s="163"/>
      <c r="Q22" s="163"/>
      <c r="R22" s="163"/>
      <c r="S22" s="147"/>
    </row>
    <row r="23" spans="1:25" s="147" customFormat="1" ht="10.5" customHeight="1">
      <c r="D23" s="164"/>
      <c r="J23" s="164"/>
      <c r="K23" s="163"/>
      <c r="O23" s="163"/>
    </row>
    <row r="24" spans="1:25" s="147" customFormat="1" ht="10.5" customHeight="1">
      <c r="C24" s="163" t="s">
        <v>132</v>
      </c>
      <c r="D24" s="163"/>
      <c r="E24" s="163"/>
      <c r="J24" s="165"/>
    </row>
    <row r="25" spans="1:25" s="147" customFormat="1" ht="10.5" customHeight="1">
      <c r="A25" s="165"/>
      <c r="C25" s="584" t="s">
        <v>133</v>
      </c>
      <c r="D25" s="585"/>
      <c r="E25" s="586">
        <f>'補助金基準額表 '!D7</f>
        <v>14000</v>
      </c>
      <c r="F25" s="587"/>
      <c r="G25" s="164"/>
      <c r="H25" s="163"/>
    </row>
    <row r="26" spans="1:25" s="147" customFormat="1" ht="10.5" customHeight="1">
      <c r="C26" s="584" t="s">
        <v>134</v>
      </c>
      <c r="D26" s="585"/>
      <c r="E26" s="586">
        <f>'補助金基準額表 '!D12</f>
        <v>14000</v>
      </c>
      <c r="F26" s="587"/>
      <c r="J26" s="163"/>
      <c r="K26" s="163"/>
      <c r="M26" s="163"/>
      <c r="R26" s="163"/>
      <c r="S26" s="163"/>
      <c r="T26" s="163"/>
      <c r="U26" s="166"/>
      <c r="V26" s="166"/>
      <c r="X26" s="156"/>
      <c r="Y26" s="167"/>
    </row>
    <row r="27" spans="1:25" s="147" customFormat="1" ht="10.5" customHeight="1">
      <c r="C27" s="588" t="s">
        <v>347</v>
      </c>
      <c r="D27" s="589"/>
      <c r="E27" s="586">
        <f>'補助金基準額表 '!D22</f>
        <v>12900</v>
      </c>
      <c r="F27" s="587"/>
      <c r="J27" s="163"/>
      <c r="K27" s="163"/>
      <c r="M27" s="163"/>
      <c r="R27" s="163"/>
      <c r="S27" s="163"/>
      <c r="T27" s="163"/>
      <c r="U27" s="166"/>
      <c r="V27" s="166"/>
    </row>
    <row r="28" spans="1:25" s="147" customFormat="1" ht="10.5" customHeight="1">
      <c r="C28" s="590" t="s">
        <v>349</v>
      </c>
      <c r="D28" s="591"/>
      <c r="E28" s="586">
        <f>'補助金基準額表 '!D27</f>
        <v>12900</v>
      </c>
      <c r="F28" s="587"/>
      <c r="G28" s="163"/>
      <c r="H28" s="166"/>
      <c r="I28" s="166"/>
    </row>
    <row r="29" spans="1:25" s="147" customFormat="1" ht="10.5" customHeight="1">
      <c r="C29" s="588" t="s">
        <v>352</v>
      </c>
      <c r="D29" s="589"/>
      <c r="E29" s="586">
        <f>'補助金基準額表 '!D17</f>
        <v>20200</v>
      </c>
      <c r="F29" s="587"/>
      <c r="H29" s="163"/>
      <c r="I29" s="163"/>
      <c r="J29" s="163"/>
      <c r="K29" s="166"/>
      <c r="L29" s="166"/>
    </row>
    <row r="30" spans="1:25" s="147" customFormat="1" ht="10.5" customHeight="1">
      <c r="C30" s="588" t="s">
        <v>717</v>
      </c>
      <c r="D30" s="589"/>
      <c r="E30" s="586">
        <f>'補助金基準額表 '!D32</f>
        <v>88600</v>
      </c>
      <c r="F30" s="587"/>
      <c r="H30" s="163"/>
      <c r="I30" s="163"/>
      <c r="J30" s="163"/>
      <c r="K30" s="166"/>
      <c r="L30" s="166"/>
    </row>
    <row r="31" spans="1:25" s="147" customFormat="1" ht="10.5" customHeight="1">
      <c r="C31" s="588" t="s">
        <v>430</v>
      </c>
      <c r="D31" s="589"/>
      <c r="E31" s="586">
        <f>'補助金基準額表 '!D42</f>
        <v>17700</v>
      </c>
      <c r="F31" s="587"/>
      <c r="H31" s="163"/>
      <c r="I31" s="163"/>
      <c r="J31" s="163"/>
      <c r="K31" s="166"/>
      <c r="L31" s="166"/>
    </row>
    <row r="32" spans="1:25" s="147" customFormat="1" ht="10.5" customHeight="1">
      <c r="C32" s="263"/>
      <c r="D32" s="264"/>
      <c r="E32" s="265"/>
      <c r="F32" s="265"/>
      <c r="J32" s="163"/>
      <c r="K32" s="163"/>
      <c r="M32" s="163"/>
      <c r="R32" s="163"/>
      <c r="S32" s="163"/>
      <c r="T32" s="163"/>
      <c r="U32" s="166"/>
      <c r="V32" s="166"/>
    </row>
    <row r="33" spans="2:22" s="147" customFormat="1" ht="10.5" customHeight="1">
      <c r="C33" s="263"/>
      <c r="D33" s="264"/>
      <c r="E33" s="265"/>
      <c r="F33" s="265"/>
      <c r="J33" s="163"/>
      <c r="K33" s="163"/>
      <c r="M33" s="163"/>
      <c r="R33" s="163"/>
      <c r="S33" s="163"/>
      <c r="T33" s="163"/>
      <c r="U33" s="166"/>
      <c r="V33" s="166"/>
    </row>
    <row r="34" spans="2:22" s="147" customFormat="1" ht="10.5" customHeight="1">
      <c r="C34" s="263" t="s">
        <v>143</v>
      </c>
      <c r="D34" s="263"/>
      <c r="E34" s="266"/>
      <c r="F34" s="265"/>
      <c r="J34" s="163"/>
      <c r="K34" s="163"/>
      <c r="M34" s="163"/>
      <c r="R34" s="163"/>
      <c r="S34" s="163"/>
      <c r="T34" s="163"/>
      <c r="U34" s="166"/>
      <c r="V34" s="166"/>
    </row>
    <row r="35" spans="2:22" s="147" customFormat="1" ht="10.5" customHeight="1">
      <c r="C35" s="584" t="s">
        <v>133</v>
      </c>
      <c r="D35" s="585"/>
      <c r="E35" s="586">
        <f>'補助金基準額表 '!D8</f>
        <v>28000</v>
      </c>
      <c r="F35" s="587"/>
      <c r="J35" s="163"/>
      <c r="K35" s="163"/>
      <c r="M35" s="163"/>
      <c r="R35" s="163"/>
      <c r="S35" s="163"/>
      <c r="T35" s="163"/>
      <c r="U35" s="166"/>
      <c r="V35" s="166"/>
    </row>
    <row r="36" spans="2:22" s="147" customFormat="1" ht="10.5" customHeight="1">
      <c r="B36" s="137"/>
      <c r="C36" s="584" t="s">
        <v>134</v>
      </c>
      <c r="D36" s="585"/>
      <c r="E36" s="586">
        <f>'補助金基準額表 '!D13</f>
        <v>28000</v>
      </c>
      <c r="F36" s="587"/>
      <c r="J36" s="163"/>
      <c r="K36" s="163"/>
      <c r="M36" s="163"/>
      <c r="R36" s="163"/>
      <c r="S36" s="163"/>
      <c r="T36" s="163"/>
      <c r="U36" s="166"/>
      <c r="V36" s="166"/>
    </row>
    <row r="37" spans="2:22" s="147" customFormat="1" ht="10.5" customHeight="1">
      <c r="B37" s="137"/>
      <c r="C37" s="588" t="s">
        <v>347</v>
      </c>
      <c r="D37" s="589"/>
      <c r="E37" s="586">
        <f>'補助金基準額表 '!D23</f>
        <v>25800</v>
      </c>
      <c r="F37" s="587"/>
      <c r="J37" s="163"/>
      <c r="K37" s="163"/>
      <c r="M37" s="163"/>
      <c r="R37" s="163"/>
      <c r="S37" s="163"/>
      <c r="T37" s="163"/>
      <c r="U37" s="166"/>
      <c r="V37" s="166"/>
    </row>
    <row r="38" spans="2:22" s="147" customFormat="1" ht="10.5" customHeight="1">
      <c r="B38" s="137"/>
      <c r="C38" s="590" t="s">
        <v>349</v>
      </c>
      <c r="D38" s="591"/>
      <c r="E38" s="586">
        <f>'補助金基準額表 '!D28</f>
        <v>25800</v>
      </c>
      <c r="F38" s="587"/>
      <c r="J38" s="163"/>
      <c r="K38" s="163"/>
      <c r="M38" s="163"/>
      <c r="R38" s="163"/>
      <c r="S38" s="163"/>
      <c r="T38" s="163"/>
      <c r="U38" s="166"/>
      <c r="V38" s="166"/>
    </row>
    <row r="39" spans="2:22" s="147" customFormat="1" ht="10.5" customHeight="1">
      <c r="B39" s="137"/>
      <c r="C39" s="588" t="s">
        <v>352</v>
      </c>
      <c r="D39" s="589"/>
      <c r="E39" s="586">
        <f>'補助金基準額表 '!D18</f>
        <v>40400</v>
      </c>
      <c r="F39" s="587"/>
      <c r="J39" s="163"/>
      <c r="K39" s="163"/>
      <c r="M39" s="163"/>
      <c r="Q39" s="137"/>
      <c r="R39" s="139"/>
      <c r="S39" s="139"/>
      <c r="T39" s="139"/>
      <c r="U39" s="166"/>
      <c r="V39" s="166"/>
    </row>
    <row r="40" spans="2:22" s="147" customFormat="1" ht="10.5" customHeight="1">
      <c r="C40" s="588" t="s">
        <v>717</v>
      </c>
      <c r="D40" s="589"/>
      <c r="E40" s="586">
        <f>'補助金基準額表 '!D33</f>
        <v>177200</v>
      </c>
      <c r="F40" s="587"/>
      <c r="H40" s="163"/>
      <c r="I40" s="163"/>
      <c r="J40" s="163"/>
      <c r="K40" s="166"/>
      <c r="L40" s="166"/>
    </row>
    <row r="41" spans="2:22" s="147" customFormat="1" ht="10.5" customHeight="1">
      <c r="C41" s="588" t="s">
        <v>430</v>
      </c>
      <c r="D41" s="589"/>
      <c r="E41" s="586">
        <f>'補助金基準額表 '!D43</f>
        <v>35400</v>
      </c>
      <c r="F41" s="587"/>
      <c r="H41" s="163"/>
      <c r="I41" s="163"/>
      <c r="J41" s="163"/>
      <c r="K41" s="166"/>
      <c r="L41" s="166"/>
    </row>
    <row r="42" spans="2:22" s="147" customFormat="1" ht="10.5" customHeight="1">
      <c r="C42" s="263"/>
      <c r="D42" s="264"/>
      <c r="E42" s="265"/>
      <c r="F42" s="265"/>
      <c r="J42" s="163"/>
      <c r="K42" s="163"/>
      <c r="M42" s="163"/>
      <c r="R42" s="163"/>
      <c r="S42" s="163"/>
      <c r="T42" s="163"/>
      <c r="U42" s="166"/>
      <c r="V42" s="166"/>
    </row>
    <row r="43" spans="2:22" s="147" customFormat="1" ht="10.5" customHeight="1">
      <c r="B43" s="137"/>
      <c r="C43" s="267"/>
      <c r="D43" s="267"/>
      <c r="E43" s="268"/>
      <c r="F43" s="269"/>
      <c r="J43" s="163"/>
      <c r="K43" s="163"/>
      <c r="M43" s="163"/>
      <c r="O43" s="137"/>
      <c r="P43" s="137"/>
      <c r="Q43" s="137"/>
      <c r="R43" s="139"/>
      <c r="S43" s="139"/>
      <c r="T43" s="139"/>
      <c r="U43" s="166"/>
      <c r="V43" s="166"/>
    </row>
    <row r="44" spans="2:22" s="147" customFormat="1" ht="10.5" customHeight="1">
      <c r="B44" s="137"/>
      <c r="C44" s="263" t="s">
        <v>144</v>
      </c>
      <c r="D44" s="263"/>
      <c r="E44" s="266"/>
      <c r="F44" s="269"/>
      <c r="J44" s="139"/>
      <c r="K44" s="163"/>
      <c r="M44" s="163"/>
      <c r="O44" s="137"/>
      <c r="P44" s="137"/>
      <c r="Q44" s="137"/>
      <c r="R44" s="139"/>
      <c r="S44" s="139"/>
      <c r="T44" s="139"/>
      <c r="U44" s="166"/>
      <c r="V44" s="166"/>
    </row>
    <row r="45" spans="2:22" s="147" customFormat="1" ht="10.5" customHeight="1">
      <c r="B45" s="137"/>
      <c r="C45" s="584" t="s">
        <v>133</v>
      </c>
      <c r="D45" s="585"/>
      <c r="E45" s="586">
        <f>'補助金基準額表 '!D9</f>
        <v>42000</v>
      </c>
      <c r="F45" s="587"/>
      <c r="J45" s="139"/>
      <c r="K45" s="163"/>
      <c r="M45" s="163"/>
      <c r="O45" s="137"/>
      <c r="P45" s="137"/>
      <c r="Q45" s="137"/>
      <c r="R45" s="139"/>
      <c r="S45" s="139"/>
      <c r="T45" s="139"/>
      <c r="U45" s="166"/>
      <c r="V45" s="166"/>
    </row>
    <row r="46" spans="2:22" s="147" customFormat="1" ht="10.5" customHeight="1">
      <c r="B46" s="137"/>
      <c r="C46" s="584" t="s">
        <v>134</v>
      </c>
      <c r="D46" s="585"/>
      <c r="E46" s="586">
        <f>'補助金基準額表 '!D14</f>
        <v>42000</v>
      </c>
      <c r="F46" s="587"/>
      <c r="J46" s="139"/>
      <c r="K46" s="163"/>
      <c r="M46" s="163"/>
      <c r="O46" s="137"/>
      <c r="P46" s="137"/>
      <c r="Q46" s="137"/>
      <c r="R46" s="139"/>
      <c r="S46" s="139"/>
      <c r="T46" s="139"/>
      <c r="U46" s="166"/>
      <c r="V46" s="166"/>
    </row>
    <row r="47" spans="2:22" s="147" customFormat="1" ht="10.5" customHeight="1">
      <c r="B47" s="137"/>
      <c r="C47" s="588" t="s">
        <v>347</v>
      </c>
      <c r="D47" s="589"/>
      <c r="E47" s="586">
        <f>'補助金基準額表 '!D24</f>
        <v>38700</v>
      </c>
      <c r="F47" s="587"/>
      <c r="J47" s="139"/>
      <c r="K47" s="163"/>
      <c r="M47" s="163"/>
      <c r="O47" s="137"/>
      <c r="P47" s="137"/>
      <c r="Q47" s="137"/>
      <c r="R47" s="139"/>
      <c r="S47" s="139"/>
      <c r="T47" s="139"/>
      <c r="U47" s="166"/>
      <c r="V47" s="166"/>
    </row>
    <row r="48" spans="2:22" s="147" customFormat="1" ht="10.5" customHeight="1">
      <c r="B48" s="137"/>
      <c r="C48" s="590" t="s">
        <v>349</v>
      </c>
      <c r="D48" s="591"/>
      <c r="E48" s="586">
        <f>'補助金基準額表 '!D29</f>
        <v>38700</v>
      </c>
      <c r="F48" s="587"/>
      <c r="I48" s="137"/>
      <c r="J48" s="139"/>
      <c r="K48" s="139"/>
      <c r="M48" s="163"/>
      <c r="O48" s="137"/>
      <c r="P48" s="137"/>
      <c r="Q48" s="137"/>
      <c r="R48" s="139"/>
      <c r="S48" s="139"/>
      <c r="T48" s="139"/>
      <c r="U48" s="166"/>
      <c r="V48" s="166"/>
    </row>
    <row r="49" spans="1:26" s="147" customFormat="1" ht="10.5" customHeight="1">
      <c r="B49" s="137"/>
      <c r="C49" s="588" t="s">
        <v>352</v>
      </c>
      <c r="D49" s="589"/>
      <c r="E49" s="586">
        <f>'補助金基準額表 '!D19</f>
        <v>60600</v>
      </c>
      <c r="F49" s="587"/>
      <c r="I49" s="137"/>
      <c r="J49" s="139"/>
      <c r="K49" s="139"/>
      <c r="M49" s="163"/>
      <c r="O49" s="137"/>
      <c r="P49" s="137"/>
      <c r="Q49" s="137"/>
      <c r="R49" s="139"/>
      <c r="S49" s="139"/>
      <c r="T49" s="139"/>
      <c r="U49" s="166"/>
      <c r="V49" s="166"/>
    </row>
    <row r="50" spans="1:26" s="147" customFormat="1" ht="10.5" customHeight="1">
      <c r="C50" s="588" t="s">
        <v>717</v>
      </c>
      <c r="D50" s="589"/>
      <c r="E50" s="586">
        <f>'補助金基準額表 '!D34</f>
        <v>265800</v>
      </c>
      <c r="F50" s="587"/>
      <c r="H50" s="163"/>
      <c r="I50" s="163"/>
      <c r="J50" s="163"/>
      <c r="K50" s="166"/>
      <c r="L50" s="166"/>
    </row>
    <row r="51" spans="1:26" s="147" customFormat="1" ht="10.5" customHeight="1">
      <c r="C51" s="588" t="s">
        <v>430</v>
      </c>
      <c r="D51" s="589"/>
      <c r="E51" s="586">
        <f>'補助金基準額表 '!D44</f>
        <v>53100</v>
      </c>
      <c r="F51" s="587"/>
      <c r="H51" s="163"/>
      <c r="I51" s="163"/>
      <c r="J51" s="163"/>
      <c r="K51" s="166"/>
      <c r="L51" s="166"/>
    </row>
    <row r="52" spans="1:26" s="147" customFormat="1" ht="10.5" customHeight="1">
      <c r="I52" s="137"/>
      <c r="J52" s="139"/>
      <c r="K52" s="139"/>
      <c r="M52" s="163"/>
      <c r="O52" s="137"/>
      <c r="P52" s="137"/>
      <c r="Q52" s="137"/>
      <c r="R52" s="139"/>
      <c r="S52" s="139"/>
      <c r="T52" s="139"/>
      <c r="U52" s="166"/>
      <c r="V52" s="166"/>
    </row>
    <row r="53" spans="1:26" s="147" customFormat="1" ht="10.5" customHeight="1">
      <c r="I53" s="137"/>
      <c r="J53" s="139"/>
      <c r="K53" s="139"/>
      <c r="M53" s="163"/>
      <c r="O53" s="137"/>
      <c r="P53" s="137"/>
      <c r="Q53" s="137"/>
      <c r="R53" s="139"/>
      <c r="S53" s="139"/>
      <c r="T53" s="139"/>
      <c r="U53" s="166"/>
      <c r="V53" s="166"/>
    </row>
    <row r="54" spans="1:26" s="147" customFormat="1" ht="10.5" customHeight="1">
      <c r="I54" s="137"/>
      <c r="J54" s="139"/>
      <c r="K54" s="139"/>
      <c r="M54" s="163"/>
      <c r="O54" s="137"/>
      <c r="P54" s="137"/>
      <c r="Q54" s="137"/>
      <c r="R54" s="139"/>
      <c r="S54" s="139"/>
      <c r="T54" s="139"/>
      <c r="U54" s="144"/>
      <c r="V54" s="144"/>
      <c r="W54" s="137"/>
    </row>
    <row r="55" spans="1:26" s="147" customFormat="1" ht="10.5" customHeight="1">
      <c r="I55" s="137"/>
      <c r="J55" s="139"/>
      <c r="K55" s="139"/>
      <c r="M55" s="139"/>
      <c r="N55" s="137"/>
      <c r="O55" s="137"/>
      <c r="P55" s="137"/>
      <c r="Q55" s="137"/>
      <c r="R55" s="139"/>
      <c r="S55" s="139"/>
      <c r="T55" s="139"/>
      <c r="U55" s="144"/>
      <c r="V55" s="144"/>
      <c r="W55" s="137"/>
    </row>
    <row r="56" spans="1:26" s="147" customFormat="1" ht="10.5" customHeight="1">
      <c r="I56" s="137"/>
      <c r="J56" s="139"/>
      <c r="K56" s="139"/>
      <c r="M56" s="139"/>
      <c r="N56" s="137"/>
      <c r="O56" s="137"/>
      <c r="P56" s="137"/>
      <c r="Q56" s="137"/>
      <c r="R56" s="139"/>
      <c r="S56" s="139"/>
      <c r="T56" s="139"/>
      <c r="U56" s="144"/>
      <c r="V56" s="144"/>
      <c r="W56" s="137"/>
      <c r="X56" s="137"/>
    </row>
    <row r="57" spans="1:26" s="147" customFormat="1" ht="10.5" customHeight="1">
      <c r="I57" s="137"/>
      <c r="J57" s="139"/>
      <c r="K57" s="139"/>
      <c r="M57" s="139"/>
      <c r="N57" s="137"/>
      <c r="O57" s="137"/>
      <c r="P57" s="137"/>
      <c r="Q57" s="137"/>
      <c r="R57" s="139"/>
      <c r="S57" s="139"/>
      <c r="T57" s="139"/>
      <c r="U57" s="144"/>
      <c r="V57" s="144"/>
      <c r="W57" s="137"/>
      <c r="X57" s="137"/>
    </row>
    <row r="58" spans="1:26" s="147" customFormat="1" ht="10.5" customHeight="1">
      <c r="A58" s="137"/>
      <c r="B58" s="137"/>
      <c r="C58" s="137"/>
      <c r="D58" s="137"/>
      <c r="I58" s="137"/>
      <c r="J58" s="139"/>
      <c r="K58" s="139"/>
      <c r="M58" s="139"/>
      <c r="N58" s="137"/>
      <c r="O58" s="137"/>
      <c r="P58" s="137"/>
      <c r="Q58" s="137"/>
      <c r="R58" s="139"/>
      <c r="S58" s="139"/>
      <c r="T58" s="139"/>
      <c r="U58" s="144"/>
      <c r="V58" s="144"/>
      <c r="W58" s="137"/>
      <c r="X58" s="137"/>
    </row>
    <row r="59" spans="1:26" s="147" customFormat="1" ht="10.5" customHeight="1">
      <c r="A59" s="137"/>
      <c r="B59" s="137"/>
      <c r="C59" s="137"/>
      <c r="D59" s="137"/>
      <c r="I59" s="137"/>
      <c r="J59" s="139"/>
      <c r="K59" s="139"/>
      <c r="M59" s="139"/>
      <c r="N59" s="137"/>
      <c r="O59" s="137"/>
      <c r="P59" s="137"/>
      <c r="Q59" s="137"/>
      <c r="R59" s="139"/>
      <c r="S59" s="139"/>
      <c r="T59" s="139"/>
      <c r="U59" s="144"/>
      <c r="V59" s="144"/>
      <c r="W59" s="137"/>
      <c r="X59" s="137"/>
    </row>
    <row r="60" spans="1:26" ht="10.5" customHeight="1">
      <c r="Y60" s="147"/>
      <c r="Z60" s="147"/>
    </row>
    <row r="61" spans="1:26" ht="10.5" customHeight="1">
      <c r="Y61" s="147"/>
      <c r="Z61" s="147"/>
    </row>
    <row r="62" spans="1:26" ht="10.5" customHeight="1">
      <c r="Y62" s="147"/>
      <c r="Z62" s="147"/>
    </row>
    <row r="63" spans="1:26" ht="10.5" customHeight="1">
      <c r="Y63" s="147"/>
      <c r="Z63" s="147"/>
    </row>
    <row r="64" spans="1:26" ht="10.5" customHeight="1">
      <c r="Y64" s="147"/>
      <c r="Z64" s="147"/>
    </row>
    <row r="65" spans="25:26" ht="10.5" customHeight="1">
      <c r="Y65" s="147"/>
      <c r="Z65" s="147"/>
    </row>
    <row r="66" spans="25:26" ht="10.5" customHeight="1">
      <c r="Y66" s="147"/>
      <c r="Z66" s="147"/>
    </row>
    <row r="67" spans="25:26" ht="10.5" customHeight="1">
      <c r="Y67" s="147"/>
      <c r="Z67" s="147"/>
    </row>
    <row r="68" spans="25:26" ht="10.5" customHeight="1">
      <c r="Y68" s="147"/>
      <c r="Z68" s="147"/>
    </row>
    <row r="69" spans="25:26" ht="10.5" customHeight="1">
      <c r="Y69" s="147"/>
      <c r="Z69" s="147"/>
    </row>
    <row r="70" spans="25:26" ht="10.5" customHeight="1">
      <c r="Y70" s="147"/>
      <c r="Z70" s="147"/>
    </row>
    <row r="71" spans="25:26" ht="10.5" customHeight="1">
      <c r="Y71" s="147"/>
      <c r="Z71" s="147"/>
    </row>
    <row r="72" spans="25:26" ht="10.5" customHeight="1">
      <c r="Y72" s="147"/>
      <c r="Z72" s="147"/>
    </row>
    <row r="73" spans="25:26" ht="10.5" customHeight="1">
      <c r="Y73" s="147"/>
      <c r="Z73" s="147"/>
    </row>
    <row r="74" spans="25:26" ht="10.5" customHeight="1">
      <c r="Y74" s="147"/>
      <c r="Z74" s="147"/>
    </row>
    <row r="75" spans="25:26" ht="10.5" customHeight="1">
      <c r="Y75" s="147"/>
      <c r="Z75" s="147"/>
    </row>
    <row r="76" spans="25:26" ht="10.5" customHeight="1">
      <c r="Y76" s="147"/>
      <c r="Z76" s="147"/>
    </row>
    <row r="77" spans="25:26" ht="10.5" customHeight="1">
      <c r="Y77" s="147"/>
      <c r="Z77" s="147"/>
    </row>
    <row r="78" spans="25:26" ht="10.5" customHeight="1">
      <c r="Y78" s="147"/>
      <c r="Z78" s="147"/>
    </row>
    <row r="79" spans="25:26">
      <c r="Y79" s="147"/>
      <c r="Z79" s="147"/>
    </row>
    <row r="80" spans="25:26">
      <c r="Y80" s="147"/>
      <c r="Z80" s="147"/>
    </row>
    <row r="81" spans="25:26">
      <c r="Y81" s="147"/>
      <c r="Z81" s="147"/>
    </row>
    <row r="82" spans="25:26">
      <c r="Y82" s="147"/>
      <c r="Z82" s="147"/>
    </row>
    <row r="83" spans="25:26">
      <c r="Z83" s="147"/>
    </row>
    <row r="84" spans="25:26">
      <c r="Z84" s="147"/>
    </row>
    <row r="85" spans="25:26">
      <c r="Z85" s="147"/>
    </row>
    <row r="86" spans="25:26">
      <c r="Z86" s="147"/>
    </row>
  </sheetData>
  <sheetProtection password="C016" sheet="1" objects="1" scenarios="1"/>
  <mergeCells count="78">
    <mergeCell ref="C50:D50"/>
    <mergeCell ref="E50:F50"/>
    <mergeCell ref="C51:D51"/>
    <mergeCell ref="E51:F51"/>
    <mergeCell ref="C47:D47"/>
    <mergeCell ref="E47:F47"/>
    <mergeCell ref="C48:D48"/>
    <mergeCell ref="E48:F48"/>
    <mergeCell ref="C49:D49"/>
    <mergeCell ref="E49:F49"/>
    <mergeCell ref="C39:D39"/>
    <mergeCell ref="E39:F39"/>
    <mergeCell ref="C45:D45"/>
    <mergeCell ref="E45:F45"/>
    <mergeCell ref="C46:D46"/>
    <mergeCell ref="E46:F46"/>
    <mergeCell ref="C40:D40"/>
    <mergeCell ref="E40:F40"/>
    <mergeCell ref="C41:D41"/>
    <mergeCell ref="E41:F41"/>
    <mergeCell ref="C36:D36"/>
    <mergeCell ref="E36:F36"/>
    <mergeCell ref="C37:D37"/>
    <mergeCell ref="E37:F37"/>
    <mergeCell ref="C38:D38"/>
    <mergeCell ref="E38:F38"/>
    <mergeCell ref="C28:D28"/>
    <mergeCell ref="E28:F28"/>
    <mergeCell ref="C29:D29"/>
    <mergeCell ref="E29:F29"/>
    <mergeCell ref="C35:D35"/>
    <mergeCell ref="E35:F35"/>
    <mergeCell ref="C30:D30"/>
    <mergeCell ref="E30:F30"/>
    <mergeCell ref="C31:D31"/>
    <mergeCell ref="E31:F31"/>
    <mergeCell ref="C25:D25"/>
    <mergeCell ref="E25:F25"/>
    <mergeCell ref="C26:D26"/>
    <mergeCell ref="E26:F26"/>
    <mergeCell ref="C27:D27"/>
    <mergeCell ref="E27:F27"/>
    <mergeCell ref="U18:U19"/>
    <mergeCell ref="Q19:R20"/>
    <mergeCell ref="S19:S20"/>
    <mergeCell ref="U14:U16"/>
    <mergeCell ref="C15:C16"/>
    <mergeCell ref="D15:E16"/>
    <mergeCell ref="M15:M16"/>
    <mergeCell ref="N15:O16"/>
    <mergeCell ref="Q15:R16"/>
    <mergeCell ref="C17:C18"/>
    <mergeCell ref="D17:E18"/>
    <mergeCell ref="M17:M18"/>
    <mergeCell ref="N17:O18"/>
    <mergeCell ref="Q17:R18"/>
    <mergeCell ref="Q11:R12"/>
    <mergeCell ref="U11:U13"/>
    <mergeCell ref="C13:C14"/>
    <mergeCell ref="D13:E14"/>
    <mergeCell ref="G13:H14"/>
    <mergeCell ref="J13:K14"/>
    <mergeCell ref="L13:L14"/>
    <mergeCell ref="M13:M14"/>
    <mergeCell ref="N13:O14"/>
    <mergeCell ref="Q13:R14"/>
    <mergeCell ref="C11:C12"/>
    <mergeCell ref="D11:E12"/>
    <mergeCell ref="G11:H12"/>
    <mergeCell ref="J11:K12"/>
    <mergeCell ref="M11:M12"/>
    <mergeCell ref="N11:O12"/>
    <mergeCell ref="J10:K10"/>
    <mergeCell ref="P1:R2"/>
    <mergeCell ref="N4:S4"/>
    <mergeCell ref="N5:S5"/>
    <mergeCell ref="C7:E7"/>
    <mergeCell ref="P7:S7"/>
  </mergeCells>
  <phoneticPr fontId="3"/>
  <conditionalFormatting sqref="D15:E18">
    <cfRule type="expression" dxfId="14" priority="2">
      <formula>$C$7="１時間延長型"</formula>
    </cfRule>
    <cfRule type="expression" dxfId="13" priority="4">
      <formula>$C$7="1時間延長型"</formula>
    </cfRule>
  </conditionalFormatting>
  <conditionalFormatting sqref="D17:E18">
    <cfRule type="expression" dxfId="12" priority="1">
      <formula>$C$7="２時間延長型"</formula>
    </cfRule>
    <cfRule type="expression" dxfId="11" priority="3">
      <formula>$C$7="2時間延長型"</formula>
    </cfRule>
  </conditionalFormatting>
  <dataValidations count="2">
    <dataValidation type="list" allowBlank="1" showInputMessage="1" showErrorMessage="1" sqref="P7:S7">
      <formula1>"該当あり,該当なし"</formula1>
    </dataValidation>
    <dataValidation type="list" allowBlank="1" showInputMessage="1" showErrorMessage="1" sqref="C7:E7">
      <formula1>" ,１時間延長型,２時間延長型,３時間延長型"</formula1>
    </dataValidation>
  </dataValidations>
  <pageMargins left="0.39370078740157483" right="0.19685039370078741" top="0.98425196850393704" bottom="0.19685039370078741" header="0.51181102362204722" footer="0.51181102362204722"/>
  <pageSetup paperSize="9" orientation="landscape"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pageSetUpPr fitToPage="1"/>
  </sheetPr>
  <dimension ref="A1:Q56"/>
  <sheetViews>
    <sheetView view="pageBreakPreview" zoomScale="90" zoomScaleNormal="75" zoomScaleSheetLayoutView="90" workbookViewId="0">
      <selection activeCell="C18" sqref="C18:E18"/>
    </sheetView>
  </sheetViews>
  <sheetFormatPr defaultRowHeight="14.25"/>
  <cols>
    <col min="1" max="1" width="6.75" style="168" customWidth="1"/>
    <col min="2" max="2" width="8.625" style="168" customWidth="1"/>
    <col min="3" max="5" width="8.5" style="170" customWidth="1"/>
    <col min="6" max="7" width="9.875" style="168" customWidth="1"/>
    <col min="8" max="8" width="9.25" style="168" customWidth="1"/>
    <col min="9" max="9" width="10.875" style="168" customWidth="1"/>
    <col min="10" max="11" width="9.25" style="170" customWidth="1"/>
    <col min="12" max="12" width="11.125" style="170" customWidth="1"/>
    <col min="13" max="13" width="6.75" style="171" customWidth="1"/>
    <col min="14" max="14" width="9.375" style="171" customWidth="1"/>
    <col min="15" max="15" width="9.375" style="168" customWidth="1"/>
    <col min="16" max="16" width="6.75" style="168" customWidth="1"/>
    <col min="17" max="16384" width="9" style="168"/>
  </cols>
  <sheetData>
    <row r="1" spans="1:17" ht="21.75" customHeight="1">
      <c r="A1" s="168" t="s">
        <v>217</v>
      </c>
      <c r="B1" s="169"/>
      <c r="E1" s="168"/>
      <c r="I1" s="170"/>
      <c r="M1" s="592"/>
      <c r="N1" s="592"/>
    </row>
    <row r="2" spans="1:17" ht="12.75" customHeight="1">
      <c r="B2" s="169"/>
      <c r="E2" s="168"/>
      <c r="I2" s="170"/>
      <c r="K2" s="168"/>
      <c r="L2" s="171"/>
      <c r="N2" s="172"/>
    </row>
    <row r="3" spans="1:17" s="177" customFormat="1" ht="21.75" customHeight="1">
      <c r="A3" s="173" t="s">
        <v>106</v>
      </c>
      <c r="B3" s="174">
        <f>一番最初に入力!C14</f>
        <v>7</v>
      </c>
      <c r="C3" s="175" t="s">
        <v>218</v>
      </c>
      <c r="D3" s="176"/>
      <c r="H3" s="178"/>
      <c r="I3" s="176"/>
      <c r="J3" s="176"/>
      <c r="K3" s="176"/>
      <c r="L3" s="179"/>
      <c r="M3" s="179"/>
    </row>
    <row r="4" spans="1:17" ht="15" customHeight="1">
      <c r="B4" s="169"/>
      <c r="C4" s="169"/>
      <c r="D4" s="169"/>
      <c r="I4" s="180"/>
    </row>
    <row r="5" spans="1:17" ht="21.75" customHeight="1">
      <c r="I5" s="180"/>
      <c r="L5" s="181" t="s">
        <v>45</v>
      </c>
      <c r="M5" s="593" t="str">
        <f>様式第４号!K8</f>
        <v xml:space="preserve"> </v>
      </c>
      <c r="N5" s="594"/>
      <c r="O5" s="594"/>
      <c r="P5" s="595"/>
    </row>
    <row r="6" spans="1:17" ht="21.75" customHeight="1">
      <c r="I6" s="182"/>
      <c r="K6" s="183"/>
      <c r="L6" s="181" t="s">
        <v>46</v>
      </c>
      <c r="M6" s="596" t="str">
        <f>様式第４号!K9</f>
        <v xml:space="preserve"> </v>
      </c>
      <c r="N6" s="597"/>
      <c r="O6" s="597"/>
      <c r="P6" s="598"/>
      <c r="Q6" s="184" t="s">
        <v>98</v>
      </c>
    </row>
    <row r="7" spans="1:17" ht="21.75" customHeight="1">
      <c r="B7" s="168" t="s">
        <v>219</v>
      </c>
      <c r="I7" s="182"/>
      <c r="K7" s="183"/>
      <c r="L7" s="183"/>
      <c r="M7" s="183"/>
      <c r="N7" s="183"/>
      <c r="O7" s="118"/>
    </row>
    <row r="8" spans="1:17" ht="13.5" customHeight="1">
      <c r="I8" s="182"/>
      <c r="K8" s="183"/>
      <c r="L8" s="183"/>
      <c r="M8" s="183"/>
      <c r="N8" s="183"/>
      <c r="O8" s="118"/>
    </row>
    <row r="9" spans="1:17" ht="21.75" customHeight="1" thickBot="1">
      <c r="C9" s="599" t="str">
        <f>IFERROR(VLOOKUP(一番最初に入力!C10,【適宜更新してください】法人情報!A2:F166,6,0)," ")</f>
        <v xml:space="preserve"> </v>
      </c>
      <c r="D9" s="599"/>
      <c r="E9" s="599"/>
      <c r="I9" s="182"/>
      <c r="K9" s="183"/>
      <c r="L9" s="183"/>
      <c r="M9" s="183"/>
      <c r="N9" s="183"/>
      <c r="O9" s="118"/>
    </row>
    <row r="10" spans="1:17" ht="13.5" customHeight="1">
      <c r="I10" s="182"/>
      <c r="K10" s="183"/>
      <c r="L10" s="183"/>
      <c r="M10" s="183"/>
      <c r="N10" s="183"/>
      <c r="O10" s="118"/>
    </row>
    <row r="11" spans="1:17" ht="21.75" customHeight="1" thickBot="1">
      <c r="B11" s="168" t="s">
        <v>28</v>
      </c>
      <c r="I11" s="182"/>
      <c r="K11" s="185"/>
      <c r="L11" s="186"/>
      <c r="M11" s="186"/>
      <c r="N11" s="186"/>
      <c r="O11" s="182"/>
    </row>
    <row r="12" spans="1:17" s="171" customFormat="1" ht="21.75" customHeight="1" thickBot="1">
      <c r="B12" s="187" t="s">
        <v>38</v>
      </c>
      <c r="C12" s="600" t="s">
        <v>42</v>
      </c>
      <c r="D12" s="601"/>
      <c r="E12" s="602"/>
      <c r="F12" s="600" t="s">
        <v>19</v>
      </c>
      <c r="G12" s="602"/>
      <c r="H12" s="600" t="s">
        <v>220</v>
      </c>
      <c r="I12" s="601"/>
      <c r="J12" s="601"/>
      <c r="K12" s="602"/>
      <c r="L12" s="603" t="s">
        <v>27</v>
      </c>
      <c r="M12" s="604"/>
      <c r="N12" s="604"/>
      <c r="O12" s="605"/>
    </row>
    <row r="13" spans="1:17" ht="21.75" customHeight="1" thickTop="1">
      <c r="B13" s="188">
        <v>1</v>
      </c>
      <c r="C13" s="607"/>
      <c r="D13" s="608"/>
      <c r="E13" s="609"/>
      <c r="F13" s="610"/>
      <c r="G13" s="611"/>
      <c r="H13" s="612" t="s">
        <v>429</v>
      </c>
      <c r="I13" s="613"/>
      <c r="J13" s="613"/>
      <c r="K13" s="614"/>
      <c r="L13" s="607"/>
      <c r="M13" s="608"/>
      <c r="N13" s="608"/>
      <c r="O13" s="615"/>
    </row>
    <row r="14" spans="1:17" ht="21.75" customHeight="1">
      <c r="B14" s="189">
        <v>2</v>
      </c>
      <c r="C14" s="616"/>
      <c r="D14" s="617"/>
      <c r="E14" s="618"/>
      <c r="F14" s="619"/>
      <c r="G14" s="620"/>
      <c r="H14" s="616" t="s">
        <v>429</v>
      </c>
      <c r="I14" s="617"/>
      <c r="J14" s="617"/>
      <c r="K14" s="618"/>
      <c r="L14" s="616"/>
      <c r="M14" s="617"/>
      <c r="N14" s="617"/>
      <c r="O14" s="621"/>
    </row>
    <row r="15" spans="1:17" ht="21.75" customHeight="1">
      <c r="B15" s="189">
        <v>3</v>
      </c>
      <c r="C15" s="616"/>
      <c r="D15" s="617"/>
      <c r="E15" s="618"/>
      <c r="F15" s="619"/>
      <c r="G15" s="620"/>
      <c r="H15" s="616" t="s">
        <v>429</v>
      </c>
      <c r="I15" s="617"/>
      <c r="J15" s="617"/>
      <c r="K15" s="618"/>
      <c r="L15" s="616"/>
      <c r="M15" s="617"/>
      <c r="N15" s="617"/>
      <c r="O15" s="621"/>
    </row>
    <row r="16" spans="1:17" ht="21.75" customHeight="1">
      <c r="B16" s="188">
        <v>4</v>
      </c>
      <c r="C16" s="616"/>
      <c r="D16" s="617"/>
      <c r="E16" s="618"/>
      <c r="F16" s="619"/>
      <c r="G16" s="620"/>
      <c r="H16" s="616" t="s">
        <v>429</v>
      </c>
      <c r="I16" s="617"/>
      <c r="J16" s="617"/>
      <c r="K16" s="618"/>
      <c r="L16" s="616"/>
      <c r="M16" s="617"/>
      <c r="N16" s="617"/>
      <c r="O16" s="621"/>
    </row>
    <row r="17" spans="2:15" ht="21.75" customHeight="1">
      <c r="B17" s="189">
        <v>5</v>
      </c>
      <c r="C17" s="616"/>
      <c r="D17" s="617"/>
      <c r="E17" s="618"/>
      <c r="F17" s="619"/>
      <c r="G17" s="620"/>
      <c r="H17" s="616" t="s">
        <v>429</v>
      </c>
      <c r="I17" s="617"/>
      <c r="J17" s="617"/>
      <c r="K17" s="618"/>
      <c r="L17" s="616"/>
      <c r="M17" s="617"/>
      <c r="N17" s="617"/>
      <c r="O17" s="621"/>
    </row>
    <row r="18" spans="2:15" ht="21.75" customHeight="1" thickBot="1">
      <c r="B18" s="190">
        <v>6</v>
      </c>
      <c r="C18" s="622"/>
      <c r="D18" s="623"/>
      <c r="E18" s="624"/>
      <c r="F18" s="626"/>
      <c r="G18" s="627"/>
      <c r="H18" s="622" t="s">
        <v>429</v>
      </c>
      <c r="I18" s="623"/>
      <c r="J18" s="623"/>
      <c r="K18" s="624"/>
      <c r="L18" s="622"/>
      <c r="M18" s="623"/>
      <c r="N18" s="623"/>
      <c r="O18" s="628"/>
    </row>
    <row r="19" spans="2:15" ht="21.75" customHeight="1">
      <c r="B19" s="186" t="s">
        <v>43</v>
      </c>
      <c r="C19" s="185"/>
      <c r="D19" s="185"/>
      <c r="E19" s="185"/>
      <c r="F19" s="191"/>
      <c r="G19" s="191"/>
      <c r="H19" s="191"/>
      <c r="I19" s="191"/>
      <c r="J19" s="191"/>
      <c r="K19" s="191"/>
      <c r="L19" s="191"/>
      <c r="M19" s="191"/>
      <c r="N19" s="191"/>
      <c r="O19" s="191"/>
    </row>
    <row r="20" spans="2:15" ht="21.75" customHeight="1">
      <c r="B20" s="186" t="s">
        <v>41</v>
      </c>
      <c r="C20" s="191"/>
      <c r="D20" s="191"/>
      <c r="E20" s="191"/>
      <c r="F20" s="191"/>
      <c r="G20" s="191"/>
      <c r="H20" s="191"/>
      <c r="I20" s="191"/>
      <c r="J20" s="191"/>
      <c r="K20" s="191"/>
      <c r="L20" s="191"/>
      <c r="M20" s="191"/>
      <c r="N20" s="191"/>
      <c r="O20" s="191"/>
    </row>
    <row r="21" spans="2:15" ht="14.25" customHeight="1">
      <c r="B21" s="186"/>
      <c r="C21" s="191"/>
      <c r="D21" s="191"/>
      <c r="E21" s="191"/>
      <c r="F21" s="191"/>
      <c r="G21" s="191"/>
      <c r="H21" s="191"/>
      <c r="I21" s="191"/>
      <c r="J21" s="191"/>
      <c r="K21" s="191"/>
      <c r="L21" s="191"/>
      <c r="M21" s="191"/>
      <c r="N21" s="191"/>
      <c r="O21" s="191"/>
    </row>
    <row r="22" spans="2:15" ht="21.75" customHeight="1">
      <c r="B22" s="169" t="s">
        <v>72</v>
      </c>
      <c r="D22" s="168"/>
      <c r="E22" s="168"/>
      <c r="J22" s="168"/>
      <c r="K22" s="168"/>
      <c r="L22" s="168"/>
      <c r="M22" s="168"/>
      <c r="N22" s="168"/>
    </row>
    <row r="23" spans="2:15" ht="21.75" customHeight="1">
      <c r="B23" s="606" t="s">
        <v>21</v>
      </c>
      <c r="C23" s="606"/>
      <c r="D23" s="630" t="s">
        <v>145</v>
      </c>
      <c r="E23" s="630"/>
      <c r="F23" s="630" t="s">
        <v>65</v>
      </c>
      <c r="G23" s="630"/>
      <c r="H23" s="630" t="s">
        <v>66</v>
      </c>
      <c r="I23" s="630"/>
      <c r="J23" s="630" t="s">
        <v>67</v>
      </c>
      <c r="K23" s="630"/>
      <c r="L23" s="630" t="s">
        <v>30</v>
      </c>
      <c r="M23" s="630"/>
      <c r="N23" s="168"/>
    </row>
    <row r="24" spans="2:15" ht="21.75" customHeight="1">
      <c r="B24" s="606"/>
      <c r="C24" s="606"/>
      <c r="D24" s="630"/>
      <c r="E24" s="630"/>
      <c r="F24" s="630"/>
      <c r="G24" s="630"/>
      <c r="H24" s="630"/>
      <c r="I24" s="630"/>
      <c r="J24" s="630"/>
      <c r="K24" s="630"/>
      <c r="L24" s="630"/>
      <c r="M24" s="630"/>
      <c r="N24" s="168"/>
    </row>
    <row r="25" spans="2:15" s="117" customFormat="1" ht="21.75" customHeight="1">
      <c r="B25" s="606" t="s">
        <v>91</v>
      </c>
      <c r="C25" s="606"/>
      <c r="D25" s="625"/>
      <c r="E25" s="625"/>
      <c r="F25" s="625"/>
      <c r="G25" s="625"/>
      <c r="H25" s="625"/>
      <c r="I25" s="625"/>
      <c r="J25" s="625"/>
      <c r="K25" s="625"/>
      <c r="L25" s="629">
        <f>SUM(D25:K26)</f>
        <v>0</v>
      </c>
      <c r="M25" s="629"/>
    </row>
    <row r="26" spans="2:15" s="118" customFormat="1" ht="21.75" customHeight="1">
      <c r="B26" s="606"/>
      <c r="C26" s="606"/>
      <c r="D26" s="625"/>
      <c r="E26" s="625"/>
      <c r="F26" s="625"/>
      <c r="G26" s="625"/>
      <c r="H26" s="625"/>
      <c r="I26" s="625"/>
      <c r="J26" s="625"/>
      <c r="K26" s="625"/>
      <c r="L26" s="629"/>
      <c r="M26" s="629"/>
    </row>
    <row r="27" spans="2:15" s="117" customFormat="1" ht="12.75" customHeight="1">
      <c r="B27" s="192"/>
      <c r="C27" s="119"/>
    </row>
    <row r="28" spans="2:15" s="117" customFormat="1" ht="21.75" customHeight="1">
      <c r="B28" s="193" t="s">
        <v>221</v>
      </c>
      <c r="C28" s="119"/>
    </row>
    <row r="29" spans="2:15" s="117" customFormat="1" ht="60" customHeight="1">
      <c r="B29" s="635"/>
      <c r="C29" s="636"/>
      <c r="D29" s="637" t="s">
        <v>718</v>
      </c>
      <c r="E29" s="637"/>
      <c r="F29" s="637"/>
      <c r="G29" s="638" t="s">
        <v>719</v>
      </c>
      <c r="H29" s="639"/>
      <c r="I29" s="640"/>
    </row>
    <row r="30" spans="2:15" s="118" customFormat="1" ht="21.75" customHeight="1">
      <c r="B30" s="641" t="s">
        <v>25</v>
      </c>
      <c r="C30" s="642"/>
      <c r="D30" s="643">
        <f>IF(OR(M5="事業所内保育事業保育所型",M5="",L25=0),0,(IF(J25&gt;=1,VLOOKUP(M5,L34:O40,3,0),IF(H25+J25&gt;=1,VLOOKUP(M5,L34:O40,3,0),IF(F25&gt;=2,VLOOKUP(M5,G34:J40,3,0),IF(D25+F25+H25+J25&gt;=1,VLOOKUP(M5,B34:E40,3,0)))))))</f>
        <v>0</v>
      </c>
      <c r="E30" s="643"/>
      <c r="F30" s="643"/>
      <c r="G30" s="644">
        <f>IF(NOT(M5="事業所内保育事業保育所型"),0,(IF(J25&gt;=3,VLOOKUP(M5,L40:O40,3,0),IF(H25&gt;=3,VLOOKUP(M5,L40:O40,3,0),IF(F25&gt;=6,VLOOKUP(M5,G40:J40,3,0),IF(D25+F25+H25+J25&gt;=1,VLOOKUP(M5,B40:E40,3,0),IF(L25=0,0)))))))</f>
        <v>0</v>
      </c>
      <c r="H30" s="645"/>
      <c r="I30" s="646"/>
    </row>
    <row r="31" spans="2:15" s="117" customFormat="1" ht="21.75" customHeight="1">
      <c r="B31" s="641"/>
      <c r="C31" s="642"/>
      <c r="D31" s="643"/>
      <c r="E31" s="643"/>
      <c r="F31" s="643"/>
      <c r="G31" s="647"/>
      <c r="H31" s="648"/>
      <c r="I31" s="649"/>
    </row>
    <row r="32" spans="2:15" s="118" customFormat="1" ht="21.75" customHeight="1">
      <c r="B32" s="194"/>
      <c r="C32" s="116"/>
    </row>
    <row r="33" spans="2:15" s="117" customFormat="1" ht="21.75" customHeight="1">
      <c r="B33" s="195" t="s">
        <v>131</v>
      </c>
      <c r="C33" s="195"/>
      <c r="D33" s="195"/>
      <c r="G33" s="195" t="s">
        <v>132</v>
      </c>
      <c r="H33" s="195"/>
      <c r="I33" s="196"/>
      <c r="J33" s="197"/>
      <c r="K33" s="168"/>
      <c r="L33" s="195" t="s">
        <v>143</v>
      </c>
      <c r="M33" s="195"/>
      <c r="N33" s="196"/>
      <c r="O33" s="198"/>
    </row>
    <row r="34" spans="2:15" s="117" customFormat="1" ht="21.75" customHeight="1">
      <c r="B34" s="631" t="s">
        <v>133</v>
      </c>
      <c r="C34" s="632"/>
      <c r="D34" s="633">
        <f>'補助金基準額表 '!F7</f>
        <v>600000</v>
      </c>
      <c r="E34" s="634"/>
      <c r="F34" s="262"/>
      <c r="G34" s="631" t="s">
        <v>133</v>
      </c>
      <c r="H34" s="632"/>
      <c r="I34" s="633">
        <f>'補助金基準額表 '!F8</f>
        <v>1422000</v>
      </c>
      <c r="J34" s="634"/>
      <c r="K34" s="270"/>
      <c r="L34" s="631" t="s">
        <v>133</v>
      </c>
      <c r="M34" s="632"/>
      <c r="N34" s="633">
        <f>'補助金基準額表 '!F9</f>
        <v>1760000</v>
      </c>
      <c r="O34" s="634"/>
    </row>
    <row r="35" spans="2:15" s="117" customFormat="1" ht="21.75" customHeight="1">
      <c r="B35" s="631" t="s">
        <v>134</v>
      </c>
      <c r="C35" s="632"/>
      <c r="D35" s="633">
        <f>'補助金基準額表 '!F12</f>
        <v>600000</v>
      </c>
      <c r="E35" s="634"/>
      <c r="F35" s="270"/>
      <c r="G35" s="631" t="s">
        <v>134</v>
      </c>
      <c r="H35" s="632"/>
      <c r="I35" s="633">
        <f>'補助金基準額表 '!F13</f>
        <v>1422000</v>
      </c>
      <c r="J35" s="634"/>
      <c r="K35" s="270"/>
      <c r="L35" s="631" t="s">
        <v>134</v>
      </c>
      <c r="M35" s="632"/>
      <c r="N35" s="633">
        <f>'補助金基準額表 '!F14</f>
        <v>1760000</v>
      </c>
      <c r="O35" s="634"/>
    </row>
    <row r="36" spans="2:15" s="117" customFormat="1" ht="21.75" customHeight="1">
      <c r="B36" s="650" t="s">
        <v>430</v>
      </c>
      <c r="C36" s="651"/>
      <c r="D36" s="633">
        <f>'補助金基準額表 '!F42</f>
        <v>600000</v>
      </c>
      <c r="E36" s="634"/>
      <c r="F36" s="270"/>
      <c r="G36" s="650" t="s">
        <v>430</v>
      </c>
      <c r="H36" s="651"/>
      <c r="I36" s="633">
        <f>'補助金基準額表 '!F43</f>
        <v>1422000</v>
      </c>
      <c r="J36" s="634"/>
      <c r="K36" s="270"/>
      <c r="L36" s="650" t="s">
        <v>430</v>
      </c>
      <c r="M36" s="651"/>
      <c r="N36" s="633">
        <f>'補助金基準額表 '!F44</f>
        <v>1760000</v>
      </c>
      <c r="O36" s="634"/>
    </row>
    <row r="37" spans="2:15" s="117" customFormat="1" ht="21.75" customHeight="1">
      <c r="B37" s="650" t="s">
        <v>717</v>
      </c>
      <c r="C37" s="651"/>
      <c r="D37" s="633">
        <f>'補助金基準額表 '!F32</f>
        <v>314000</v>
      </c>
      <c r="E37" s="634"/>
      <c r="F37" s="270"/>
      <c r="G37" s="650" t="s">
        <v>717</v>
      </c>
      <c r="H37" s="651"/>
      <c r="I37" s="633">
        <f>'補助金基準額表 '!F33</f>
        <v>627000</v>
      </c>
      <c r="J37" s="634"/>
      <c r="K37" s="270"/>
      <c r="L37" s="650" t="s">
        <v>717</v>
      </c>
      <c r="M37" s="651"/>
      <c r="N37" s="633">
        <f>'補助金基準額表 '!F34</f>
        <v>1122000</v>
      </c>
      <c r="O37" s="634"/>
    </row>
    <row r="38" spans="2:15" s="117" customFormat="1" ht="21.75" customHeight="1">
      <c r="B38" s="650" t="s">
        <v>347</v>
      </c>
      <c r="C38" s="651"/>
      <c r="D38" s="633">
        <f>'補助金基準額表 '!F22</f>
        <v>552000</v>
      </c>
      <c r="E38" s="634"/>
      <c r="F38" s="270"/>
      <c r="G38" s="650" t="s">
        <v>348</v>
      </c>
      <c r="H38" s="651"/>
      <c r="I38" s="633">
        <f>'補助金基準額表 '!F23</f>
        <v>1308000</v>
      </c>
      <c r="J38" s="634"/>
      <c r="K38" s="270"/>
      <c r="L38" s="650" t="s">
        <v>348</v>
      </c>
      <c r="M38" s="651"/>
      <c r="N38" s="633">
        <f>'補助金基準額表 '!F24</f>
        <v>1619000</v>
      </c>
      <c r="O38" s="634"/>
    </row>
    <row r="39" spans="2:15" s="117" customFormat="1" ht="21.75" customHeight="1">
      <c r="B39" s="654" t="s">
        <v>351</v>
      </c>
      <c r="C39" s="655"/>
      <c r="D39" s="633">
        <f>'補助金基準額表 '!F27</f>
        <v>552000</v>
      </c>
      <c r="E39" s="634"/>
      <c r="F39" s="270"/>
      <c r="G39" s="654" t="s">
        <v>351</v>
      </c>
      <c r="H39" s="655"/>
      <c r="I39" s="633">
        <f>'補助金基準額表 '!F28</f>
        <v>1308000</v>
      </c>
      <c r="J39" s="634"/>
      <c r="K39" s="270"/>
      <c r="L39" s="654" t="s">
        <v>351</v>
      </c>
      <c r="M39" s="655"/>
      <c r="N39" s="633">
        <f>'補助金基準額表 '!F29</f>
        <v>1619000</v>
      </c>
      <c r="O39" s="634"/>
    </row>
    <row r="40" spans="2:15" s="117" customFormat="1" ht="21.75" customHeight="1">
      <c r="B40" s="650" t="s">
        <v>353</v>
      </c>
      <c r="C40" s="651"/>
      <c r="D40" s="633">
        <f>'補助金基準額表 '!F17</f>
        <v>552000</v>
      </c>
      <c r="E40" s="634"/>
      <c r="F40" s="270"/>
      <c r="G40" s="650" t="s">
        <v>353</v>
      </c>
      <c r="H40" s="651"/>
      <c r="I40" s="633">
        <f>'補助金基準額表 '!F18</f>
        <v>1619000</v>
      </c>
      <c r="J40" s="634"/>
      <c r="K40" s="270"/>
      <c r="L40" s="650" t="s">
        <v>353</v>
      </c>
      <c r="M40" s="651"/>
      <c r="N40" s="633">
        <f>'補助金基準額表 '!F19</f>
        <v>2540000</v>
      </c>
      <c r="O40" s="634"/>
    </row>
    <row r="41" spans="2:15" s="117" customFormat="1" ht="21.75" customHeight="1">
      <c r="B41" s="195"/>
      <c r="D41" s="197"/>
      <c r="E41" s="197"/>
      <c r="F41" s="195"/>
      <c r="G41" s="199"/>
      <c r="H41" s="199"/>
    </row>
    <row r="42" spans="2:15" s="117" customFormat="1" ht="21.75" customHeight="1">
      <c r="B42" s="200" t="s">
        <v>147</v>
      </c>
      <c r="C42" s="195"/>
      <c r="D42" s="195"/>
      <c r="E42" s="195"/>
    </row>
    <row r="43" spans="2:15" s="203" customFormat="1" ht="21.75" customHeight="1">
      <c r="B43" s="201" t="s">
        <v>222</v>
      </c>
      <c r="C43" s="201"/>
      <c r="D43" s="201"/>
      <c r="E43" s="201"/>
      <c r="F43" s="201"/>
      <c r="G43" s="201"/>
      <c r="H43" s="201"/>
      <c r="I43" s="201"/>
      <c r="J43" s="201"/>
      <c r="K43" s="201"/>
      <c r="L43" s="201"/>
      <c r="M43" s="201"/>
      <c r="N43" s="201"/>
      <c r="O43" s="202"/>
    </row>
    <row r="44" spans="2:15" s="203" customFormat="1" ht="57" customHeight="1">
      <c r="B44" s="204"/>
      <c r="C44" s="652" t="s">
        <v>223</v>
      </c>
      <c r="D44" s="652"/>
      <c r="E44" s="652"/>
      <c r="F44" s="652"/>
      <c r="G44" s="652"/>
      <c r="H44" s="652"/>
      <c r="I44" s="652"/>
      <c r="J44" s="652"/>
      <c r="K44" s="652"/>
      <c r="L44" s="652"/>
      <c r="M44" s="652"/>
      <c r="N44" s="652"/>
      <c r="O44" s="652"/>
    </row>
    <row r="45" spans="2:15" s="203" customFormat="1" ht="21" customHeight="1">
      <c r="B45" s="201" t="s">
        <v>224</v>
      </c>
      <c r="C45" s="205"/>
      <c r="D45" s="205"/>
      <c r="E45" s="205"/>
      <c r="F45" s="205"/>
      <c r="G45" s="205"/>
      <c r="H45" s="205"/>
      <c r="I45" s="205"/>
      <c r="J45" s="205"/>
      <c r="K45" s="205"/>
      <c r="L45" s="205"/>
      <c r="M45" s="205"/>
      <c r="N45" s="205"/>
      <c r="O45" s="206"/>
    </row>
    <row r="46" spans="2:15" s="203" customFormat="1" ht="50.25" customHeight="1">
      <c r="B46" s="204"/>
      <c r="C46" s="652" t="s">
        <v>225</v>
      </c>
      <c r="D46" s="652"/>
      <c r="E46" s="652"/>
      <c r="F46" s="652"/>
      <c r="G46" s="652"/>
      <c r="H46" s="652"/>
      <c r="I46" s="652"/>
      <c r="J46" s="652"/>
      <c r="K46" s="652"/>
      <c r="L46" s="652"/>
      <c r="M46" s="652"/>
      <c r="N46" s="652"/>
      <c r="O46" s="652"/>
    </row>
    <row r="47" spans="2:15" s="203" customFormat="1" ht="21.75" customHeight="1">
      <c r="B47" s="201" t="s">
        <v>226</v>
      </c>
      <c r="C47" s="205"/>
      <c r="D47" s="205"/>
      <c r="E47" s="205"/>
      <c r="F47" s="205"/>
      <c r="G47" s="205"/>
      <c r="H47" s="205"/>
      <c r="I47" s="205"/>
      <c r="J47" s="205"/>
      <c r="K47" s="205"/>
      <c r="L47" s="205"/>
      <c r="M47" s="205"/>
      <c r="N47" s="205"/>
      <c r="O47" s="206"/>
    </row>
    <row r="48" spans="2:15" s="203" customFormat="1" ht="55.5" customHeight="1">
      <c r="B48" s="204"/>
      <c r="C48" s="652" t="s">
        <v>944</v>
      </c>
      <c r="D48" s="652"/>
      <c r="E48" s="652"/>
      <c r="F48" s="652"/>
      <c r="G48" s="652"/>
      <c r="H48" s="652"/>
      <c r="I48" s="652"/>
      <c r="J48" s="652"/>
      <c r="K48" s="652"/>
      <c r="L48" s="652"/>
      <c r="M48" s="652"/>
      <c r="N48" s="652"/>
      <c r="O48" s="652"/>
    </row>
    <row r="49" spans="2:15" s="203" customFormat="1" ht="21.75" customHeight="1">
      <c r="B49" s="201" t="s">
        <v>227</v>
      </c>
      <c r="C49" s="205"/>
      <c r="D49" s="205"/>
      <c r="E49" s="205"/>
      <c r="F49" s="205"/>
      <c r="G49" s="205"/>
      <c r="H49" s="205"/>
      <c r="I49" s="205"/>
      <c r="J49" s="205"/>
      <c r="K49" s="205"/>
      <c r="L49" s="205"/>
      <c r="M49" s="205"/>
      <c r="N49" s="205"/>
      <c r="O49" s="206"/>
    </row>
    <row r="50" spans="2:15" s="203" customFormat="1" ht="42.75" customHeight="1">
      <c r="B50" s="204"/>
      <c r="C50" s="652" t="s">
        <v>945</v>
      </c>
      <c r="D50" s="652"/>
      <c r="E50" s="652"/>
      <c r="F50" s="652"/>
      <c r="G50" s="652"/>
      <c r="H50" s="652"/>
      <c r="I50" s="652"/>
      <c r="J50" s="652"/>
      <c r="K50" s="652"/>
      <c r="L50" s="652"/>
      <c r="M50" s="652"/>
      <c r="N50" s="652"/>
      <c r="O50" s="652"/>
    </row>
    <row r="51" spans="2:15" s="208" customFormat="1" ht="36.75" customHeight="1">
      <c r="B51" s="207"/>
      <c r="C51" s="653" t="s">
        <v>228</v>
      </c>
      <c r="D51" s="653"/>
      <c r="E51" s="653"/>
      <c r="F51" s="653"/>
      <c r="G51" s="653"/>
      <c r="H51" s="653"/>
      <c r="I51" s="653"/>
      <c r="J51" s="653"/>
      <c r="K51" s="653"/>
      <c r="L51" s="653"/>
      <c r="M51" s="653"/>
      <c r="N51" s="653"/>
      <c r="O51" s="653"/>
    </row>
    <row r="52" spans="2:15" s="117" customFormat="1" ht="21.75" customHeight="1">
      <c r="C52" s="195"/>
      <c r="D52" s="195"/>
      <c r="E52" s="195"/>
      <c r="J52" s="195"/>
      <c r="K52" s="199"/>
      <c r="L52" s="199"/>
    </row>
    <row r="53" spans="2:15" s="117" customFormat="1">
      <c r="C53" s="195"/>
      <c r="D53" s="195"/>
      <c r="E53" s="195"/>
      <c r="J53" s="195"/>
      <c r="K53" s="199"/>
      <c r="L53" s="199"/>
    </row>
    <row r="54" spans="2:15" s="117" customFormat="1" ht="19.5" customHeight="1">
      <c r="C54" s="195"/>
      <c r="E54" s="197"/>
      <c r="F54" s="197"/>
      <c r="G54" s="195"/>
      <c r="H54" s="199"/>
      <c r="I54" s="199"/>
    </row>
    <row r="55" spans="2:15" ht="19.5" customHeight="1">
      <c r="E55" s="209"/>
      <c r="F55" s="198"/>
      <c r="J55" s="168"/>
      <c r="K55" s="168"/>
      <c r="L55" s="168"/>
      <c r="M55" s="168"/>
      <c r="N55" s="168"/>
    </row>
    <row r="56" spans="2:15" ht="19.5" customHeight="1">
      <c r="E56" s="209"/>
      <c r="F56" s="198"/>
      <c r="J56" s="168"/>
      <c r="K56" s="168"/>
      <c r="L56" s="168"/>
      <c r="M56" s="168"/>
      <c r="N56" s="168"/>
    </row>
  </sheetData>
  <sheetProtection algorithmName="SHA-512" hashValue="kwJb/j6YLDcW6rK3zmGHa+WAh7nQza6lMtD7IpcLXH27Xnf0bgwEXb8mb9r4VlERyfLRPBuk5QY/iQm8EEYOoA==" saltValue="ntpVtrhBovhcJTApgQqbsQ==" spinCount="100000" sheet="1" insertRows="0"/>
  <mergeCells count="97">
    <mergeCell ref="C44:O44"/>
    <mergeCell ref="L37:M37"/>
    <mergeCell ref="N38:O38"/>
    <mergeCell ref="L36:M36"/>
    <mergeCell ref="N36:O36"/>
    <mergeCell ref="G37:H37"/>
    <mergeCell ref="I37:J37"/>
    <mergeCell ref="G36:H36"/>
    <mergeCell ref="I36:J36"/>
    <mergeCell ref="C50:O50"/>
    <mergeCell ref="C51:O51"/>
    <mergeCell ref="N40:O40"/>
    <mergeCell ref="B39:C39"/>
    <mergeCell ref="D39:E39"/>
    <mergeCell ref="G39:H39"/>
    <mergeCell ref="I39:J39"/>
    <mergeCell ref="L39:M39"/>
    <mergeCell ref="N39:O39"/>
    <mergeCell ref="B40:C40"/>
    <mergeCell ref="D40:E40"/>
    <mergeCell ref="G40:H40"/>
    <mergeCell ref="I40:J40"/>
    <mergeCell ref="L40:M40"/>
    <mergeCell ref="C46:O46"/>
    <mergeCell ref="C48:O48"/>
    <mergeCell ref="N35:O35"/>
    <mergeCell ref="B38:C38"/>
    <mergeCell ref="D38:E38"/>
    <mergeCell ref="G38:H38"/>
    <mergeCell ref="I38:J38"/>
    <mergeCell ref="L38:M38"/>
    <mergeCell ref="B35:C35"/>
    <mergeCell ref="D35:E35"/>
    <mergeCell ref="G35:H35"/>
    <mergeCell ref="I35:J35"/>
    <mergeCell ref="L35:M35"/>
    <mergeCell ref="B37:C37"/>
    <mergeCell ref="D37:E37"/>
    <mergeCell ref="B36:C36"/>
    <mergeCell ref="D36:E36"/>
    <mergeCell ref="N37:O37"/>
    <mergeCell ref="D23:E24"/>
    <mergeCell ref="F23:G24"/>
    <mergeCell ref="H23:I24"/>
    <mergeCell ref="J23:K24"/>
    <mergeCell ref="N34:O34"/>
    <mergeCell ref="B29:C29"/>
    <mergeCell ref="D29:F29"/>
    <mergeCell ref="G29:I29"/>
    <mergeCell ref="B30:C31"/>
    <mergeCell ref="D30:F31"/>
    <mergeCell ref="G30:I31"/>
    <mergeCell ref="B34:C34"/>
    <mergeCell ref="D34:E34"/>
    <mergeCell ref="G34:H34"/>
    <mergeCell ref="I34:J34"/>
    <mergeCell ref="L34:M34"/>
    <mergeCell ref="L17:O17"/>
    <mergeCell ref="F18:G18"/>
    <mergeCell ref="H18:K18"/>
    <mergeCell ref="L18:O18"/>
    <mergeCell ref="L25:M26"/>
    <mergeCell ref="L23:M24"/>
    <mergeCell ref="C15:E15"/>
    <mergeCell ref="F15:G15"/>
    <mergeCell ref="H15:K15"/>
    <mergeCell ref="F17:G17"/>
    <mergeCell ref="H17:K17"/>
    <mergeCell ref="B25:C26"/>
    <mergeCell ref="D25:E26"/>
    <mergeCell ref="F25:G26"/>
    <mergeCell ref="H25:I26"/>
    <mergeCell ref="J25:K26"/>
    <mergeCell ref="B23:C24"/>
    <mergeCell ref="C13:E13"/>
    <mergeCell ref="F13:G13"/>
    <mergeCell ref="H13:K13"/>
    <mergeCell ref="L13:O13"/>
    <mergeCell ref="C14:E14"/>
    <mergeCell ref="F14:G14"/>
    <mergeCell ref="H14:K14"/>
    <mergeCell ref="L14:O14"/>
    <mergeCell ref="L15:O15"/>
    <mergeCell ref="F16:G16"/>
    <mergeCell ref="H16:K16"/>
    <mergeCell ref="L16:O16"/>
    <mergeCell ref="C16:E16"/>
    <mergeCell ref="C17:E17"/>
    <mergeCell ref="C18:E18"/>
    <mergeCell ref="M1:N1"/>
    <mergeCell ref="M5:P5"/>
    <mergeCell ref="M6:P6"/>
    <mergeCell ref="C9:E9"/>
    <mergeCell ref="C12:E12"/>
    <mergeCell ref="F12:G12"/>
    <mergeCell ref="H12:K12"/>
    <mergeCell ref="L12:O12"/>
  </mergeCells>
  <phoneticPr fontId="3"/>
  <conditionalFormatting sqref="D29:F31">
    <cfRule type="expression" dxfId="10" priority="12" stopIfTrue="1">
      <formula>($M$5="事業所内‐保育所型")</formula>
    </cfRule>
  </conditionalFormatting>
  <conditionalFormatting sqref="G29:G30">
    <cfRule type="expression" dxfId="9" priority="8" stopIfTrue="1">
      <formula>$M$5="事業所内‐小規模B型"</formula>
    </cfRule>
    <cfRule type="expression" dxfId="8" priority="9" stopIfTrue="1">
      <formula>$M$5="事業所内‐小規模A型"</formula>
    </cfRule>
    <cfRule type="expression" dxfId="7" priority="10" stopIfTrue="1">
      <formula>$M$5="小規模保育事業Ｂ型"</formula>
    </cfRule>
    <cfRule type="expression" dxfId="6" priority="11" stopIfTrue="1">
      <formula>$M$5="小規模保育事業Ａ型"</formula>
    </cfRule>
  </conditionalFormatting>
  <conditionalFormatting sqref="H25:I26">
    <cfRule type="expression" dxfId="5" priority="7">
      <formula>OR($C$9="30分延長型",$C$9="１時間延長型")</formula>
    </cfRule>
  </conditionalFormatting>
  <conditionalFormatting sqref="J25:K26">
    <cfRule type="expression" dxfId="4" priority="3">
      <formula>$C$9="2時間延長型"</formula>
    </cfRule>
    <cfRule type="expression" priority="4">
      <formula>$C$9="2時間延長型"</formula>
    </cfRule>
    <cfRule type="expression" dxfId="3" priority="6">
      <formula>OR($C$9="30分延長型",$C$9="１時間延長型",$C$9="２時間延長型")</formula>
    </cfRule>
  </conditionalFormatting>
  <conditionalFormatting sqref="H25:K26">
    <cfRule type="expression" dxfId="2" priority="5">
      <formula>$C$9="1時間延長型"</formula>
    </cfRule>
  </conditionalFormatting>
  <conditionalFormatting sqref="G29:I31">
    <cfRule type="expression" dxfId="1" priority="1" stopIfTrue="1">
      <formula>$M$5="小規模保育事業Ｃ型"</formula>
    </cfRule>
    <cfRule type="expression" dxfId="0" priority="2" stopIfTrue="1">
      <formula>$M$5="家庭的保育事業"</formula>
    </cfRule>
  </conditionalFormatting>
  <dataValidations count="1">
    <dataValidation type="list" allowBlank="1" showInputMessage="1" showErrorMessage="1" sqref="F13:G18">
      <formula1>"常勤,非常勤"</formula1>
    </dataValidation>
  </dataValidations>
  <pageMargins left="0.7" right="0.7" top="0.75" bottom="0.75" header="0.3" footer="0.3"/>
  <pageSetup paperSize="9" scale="62" orientation="portrait" r:id="rId1"/>
  <headerFooter alignWithMargins="0"/>
  <rowBreaks count="1" manualBreakCount="1">
    <brk id="8" max="15" man="1"/>
  </rowBreaks>
  <colBreaks count="1" manualBreakCount="1">
    <brk id="2" max="53"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1:Y59"/>
  <sheetViews>
    <sheetView showZeros="0" view="pageBreakPreview" zoomScale="50" zoomScaleNormal="75" zoomScaleSheetLayoutView="50" workbookViewId="0">
      <selection activeCell="F10" sqref="F10:G11"/>
    </sheetView>
  </sheetViews>
  <sheetFormatPr defaultRowHeight="13.5"/>
  <cols>
    <col min="1" max="2" width="9" style="226"/>
    <col min="3" max="3" width="9" style="226" customWidth="1"/>
    <col min="4" max="4" width="15.625" style="226" customWidth="1"/>
    <col min="5" max="7" width="15.625" style="224" customWidth="1"/>
    <col min="8" max="11" width="15.625" style="226" customWidth="1"/>
    <col min="12" max="14" width="15.625" style="224" customWidth="1"/>
    <col min="15" max="16" width="15.625" style="225" customWidth="1"/>
    <col min="17" max="24" width="15.625" style="226" customWidth="1"/>
    <col min="25" max="16384" width="9" style="226"/>
  </cols>
  <sheetData>
    <row r="1" spans="2:25" s="112" customFormat="1" ht="60.75" customHeight="1">
      <c r="E1" s="210"/>
      <c r="F1" s="211"/>
      <c r="G1" s="211"/>
      <c r="L1" s="211"/>
      <c r="M1" s="211"/>
      <c r="N1" s="211"/>
      <c r="O1" s="211"/>
      <c r="R1" s="656"/>
      <c r="S1" s="656"/>
      <c r="T1" s="212"/>
      <c r="U1" s="657" t="s">
        <v>71</v>
      </c>
      <c r="V1" s="658"/>
    </row>
    <row r="2" spans="2:25" s="112" customFormat="1" ht="22.5" customHeight="1" thickBot="1">
      <c r="E2" s="210"/>
      <c r="F2" s="211"/>
      <c r="G2" s="211"/>
      <c r="L2" s="211"/>
      <c r="M2" s="211"/>
      <c r="O2" s="213"/>
      <c r="P2" s="213"/>
      <c r="Q2" s="214"/>
      <c r="U2" s="659"/>
      <c r="V2" s="660"/>
    </row>
    <row r="3" spans="2:25" s="103" customFormat="1" ht="49.5" customHeight="1">
      <c r="B3" s="99" t="s">
        <v>106</v>
      </c>
      <c r="C3" s="100">
        <f>一番最初に入力!C14</f>
        <v>7</v>
      </c>
      <c r="D3" s="101" t="s">
        <v>419</v>
      </c>
      <c r="E3" s="215"/>
      <c r="F3" s="101"/>
      <c r="G3" s="102"/>
      <c r="K3" s="104"/>
      <c r="L3" s="102"/>
      <c r="M3" s="102"/>
      <c r="N3" s="102"/>
      <c r="O3" s="105"/>
      <c r="P3" s="105"/>
    </row>
    <row r="4" spans="2:25" s="107" customFormat="1" ht="39.950000000000003" customHeight="1">
      <c r="B4" s="290" t="s">
        <v>418</v>
      </c>
      <c r="D4" s="108"/>
      <c r="E4" s="109"/>
      <c r="F4" s="109"/>
      <c r="G4" s="109"/>
      <c r="K4" s="110"/>
      <c r="L4" s="109"/>
      <c r="M4" s="109"/>
      <c r="R4" s="111" t="s">
        <v>45</v>
      </c>
      <c r="S4" s="661" t="str">
        <f>様式第４号!K8</f>
        <v xml:space="preserve"> </v>
      </c>
      <c r="T4" s="662"/>
      <c r="U4" s="662"/>
      <c r="V4" s="663"/>
    </row>
    <row r="5" spans="2:25" s="112" customFormat="1" ht="39.950000000000003" customHeight="1">
      <c r="B5" s="112" t="s">
        <v>434</v>
      </c>
      <c r="E5" s="211"/>
      <c r="F5" s="211"/>
      <c r="G5" s="211"/>
      <c r="K5" s="216"/>
      <c r="L5" s="211"/>
      <c r="M5" s="217"/>
      <c r="R5" s="111" t="s">
        <v>46</v>
      </c>
      <c r="S5" s="664" t="str">
        <f>様式第４号!K9</f>
        <v xml:space="preserve"> </v>
      </c>
      <c r="T5" s="665"/>
      <c r="U5" s="665"/>
      <c r="V5" s="666"/>
    </row>
    <row r="6" spans="2:25" s="114" customFormat="1" ht="126" customHeight="1">
      <c r="B6" s="289" t="s">
        <v>435</v>
      </c>
      <c r="D6" s="115"/>
      <c r="E6" s="115"/>
      <c r="F6" s="115"/>
      <c r="G6" s="115"/>
      <c r="H6" s="115"/>
      <c r="I6" s="115"/>
      <c r="J6" s="115"/>
      <c r="K6" s="115"/>
      <c r="L6" s="115"/>
      <c r="W6" s="106" t="s">
        <v>98</v>
      </c>
    </row>
    <row r="7" spans="2:25" s="112" customFormat="1" ht="45.75" customHeight="1" thickBot="1">
      <c r="D7" s="210" t="s">
        <v>420</v>
      </c>
      <c r="N7" s="210" t="s">
        <v>421</v>
      </c>
      <c r="O7" s="210"/>
      <c r="P7" s="211"/>
      <c r="Q7" s="211"/>
      <c r="R7" s="213"/>
      <c r="W7" s="218"/>
      <c r="X7" s="219"/>
      <c r="Y7" s="219"/>
    </row>
    <row r="8" spans="2:25" s="168" customFormat="1" ht="60.75" customHeight="1">
      <c r="D8" s="667" t="s">
        <v>48</v>
      </c>
      <c r="E8" s="669" t="s">
        <v>49</v>
      </c>
      <c r="F8" s="671" t="s">
        <v>51</v>
      </c>
      <c r="G8" s="672"/>
      <c r="H8" s="671" t="s">
        <v>93</v>
      </c>
      <c r="I8" s="672"/>
      <c r="J8" s="671" t="s">
        <v>55</v>
      </c>
      <c r="K8" s="675"/>
      <c r="N8" s="667" t="s">
        <v>48</v>
      </c>
      <c r="O8" s="669" t="s">
        <v>49</v>
      </c>
      <c r="P8" s="671" t="s">
        <v>51</v>
      </c>
      <c r="Q8" s="672"/>
      <c r="R8" s="671" t="s">
        <v>92</v>
      </c>
      <c r="S8" s="672"/>
      <c r="T8" s="671" t="s">
        <v>55</v>
      </c>
      <c r="U8" s="675"/>
    </row>
    <row r="9" spans="2:25" s="168" customFormat="1" ht="60.75" customHeight="1">
      <c r="D9" s="668"/>
      <c r="E9" s="670"/>
      <c r="F9" s="673"/>
      <c r="G9" s="674"/>
      <c r="H9" s="673"/>
      <c r="I9" s="674"/>
      <c r="J9" s="673"/>
      <c r="K9" s="676"/>
      <c r="N9" s="668"/>
      <c r="O9" s="670"/>
      <c r="P9" s="673"/>
      <c r="Q9" s="674"/>
      <c r="R9" s="673"/>
      <c r="S9" s="674"/>
      <c r="T9" s="673"/>
      <c r="U9" s="676"/>
    </row>
    <row r="10" spans="2:25" s="117" customFormat="1" ht="20.100000000000001" customHeight="1">
      <c r="D10" s="677" t="s">
        <v>47</v>
      </c>
      <c r="E10" s="680" t="s">
        <v>52</v>
      </c>
      <c r="F10" s="682"/>
      <c r="G10" s="683"/>
      <c r="H10" s="686"/>
      <c r="I10" s="687"/>
      <c r="J10" s="690">
        <f>F10*H10</f>
        <v>0</v>
      </c>
      <c r="K10" s="691"/>
      <c r="N10" s="677" t="s">
        <v>47</v>
      </c>
      <c r="O10" s="680" t="s">
        <v>44</v>
      </c>
      <c r="P10" s="682"/>
      <c r="Q10" s="683"/>
      <c r="R10" s="694"/>
      <c r="S10" s="695"/>
      <c r="T10" s="690">
        <f>P10*R10</f>
        <v>0</v>
      </c>
      <c r="U10" s="691"/>
    </row>
    <row r="11" spans="2:25" s="118" customFormat="1" ht="20.100000000000001" customHeight="1">
      <c r="D11" s="678"/>
      <c r="E11" s="681"/>
      <c r="F11" s="684"/>
      <c r="G11" s="685"/>
      <c r="H11" s="688"/>
      <c r="I11" s="689"/>
      <c r="J11" s="692"/>
      <c r="K11" s="693"/>
      <c r="N11" s="678"/>
      <c r="O11" s="681"/>
      <c r="P11" s="684"/>
      <c r="Q11" s="685"/>
      <c r="R11" s="696"/>
      <c r="S11" s="697"/>
      <c r="T11" s="692"/>
      <c r="U11" s="693"/>
    </row>
    <row r="12" spans="2:25" s="117" customFormat="1" ht="20.100000000000001" customHeight="1">
      <c r="D12" s="678"/>
      <c r="E12" s="680" t="s">
        <v>53</v>
      </c>
      <c r="F12" s="682"/>
      <c r="G12" s="683"/>
      <c r="H12" s="686"/>
      <c r="I12" s="687"/>
      <c r="J12" s="690">
        <f>F12*H12</f>
        <v>0</v>
      </c>
      <c r="K12" s="691"/>
      <c r="N12" s="678"/>
      <c r="O12" s="680" t="s">
        <v>229</v>
      </c>
      <c r="P12" s="682"/>
      <c r="Q12" s="683"/>
      <c r="R12" s="694"/>
      <c r="S12" s="695"/>
      <c r="T12" s="690">
        <f>P12*R12</f>
        <v>0</v>
      </c>
      <c r="U12" s="691"/>
    </row>
    <row r="13" spans="2:25" s="118" customFormat="1" ht="20.100000000000001" customHeight="1">
      <c r="D13" s="678"/>
      <c r="E13" s="681"/>
      <c r="F13" s="684"/>
      <c r="G13" s="685"/>
      <c r="H13" s="688"/>
      <c r="I13" s="689"/>
      <c r="J13" s="692"/>
      <c r="K13" s="693"/>
      <c r="N13" s="678"/>
      <c r="O13" s="681"/>
      <c r="P13" s="684"/>
      <c r="Q13" s="685"/>
      <c r="R13" s="696"/>
      <c r="S13" s="697"/>
      <c r="T13" s="692"/>
      <c r="U13" s="693"/>
    </row>
    <row r="14" spans="2:25" s="117" customFormat="1" ht="20.100000000000001" customHeight="1">
      <c r="D14" s="678"/>
      <c r="E14" s="680" t="s">
        <v>54</v>
      </c>
      <c r="F14" s="682"/>
      <c r="G14" s="683"/>
      <c r="H14" s="686"/>
      <c r="I14" s="687"/>
      <c r="J14" s="690">
        <f>F14*H14</f>
        <v>0</v>
      </c>
      <c r="K14" s="691"/>
      <c r="N14" s="678"/>
      <c r="O14" s="680" t="s">
        <v>53</v>
      </c>
      <c r="P14" s="682"/>
      <c r="Q14" s="683"/>
      <c r="R14" s="694"/>
      <c r="S14" s="695"/>
      <c r="T14" s="690">
        <f>P14*R14</f>
        <v>0</v>
      </c>
      <c r="U14" s="691"/>
    </row>
    <row r="15" spans="2:25" s="118" customFormat="1" ht="20.100000000000001" customHeight="1">
      <c r="D15" s="679"/>
      <c r="E15" s="681"/>
      <c r="F15" s="684"/>
      <c r="G15" s="685"/>
      <c r="H15" s="688"/>
      <c r="I15" s="689"/>
      <c r="J15" s="692"/>
      <c r="K15" s="693"/>
      <c r="N15" s="678"/>
      <c r="O15" s="681"/>
      <c r="P15" s="684"/>
      <c r="Q15" s="685"/>
      <c r="R15" s="696"/>
      <c r="S15" s="697"/>
      <c r="T15" s="692"/>
      <c r="U15" s="693"/>
    </row>
    <row r="16" spans="2:25" s="117" customFormat="1" ht="20.100000000000001" customHeight="1">
      <c r="D16" s="677" t="s">
        <v>50</v>
      </c>
      <c r="E16" s="680" t="s">
        <v>52</v>
      </c>
      <c r="F16" s="682"/>
      <c r="G16" s="683"/>
      <c r="H16" s="686"/>
      <c r="I16" s="687"/>
      <c r="J16" s="690">
        <f>F16*H16</f>
        <v>0</v>
      </c>
      <c r="K16" s="691"/>
      <c r="N16" s="678"/>
      <c r="O16" s="680" t="s">
        <v>54</v>
      </c>
      <c r="P16" s="682"/>
      <c r="Q16" s="683"/>
      <c r="R16" s="694"/>
      <c r="S16" s="695"/>
      <c r="T16" s="690">
        <f>P16*R16</f>
        <v>0</v>
      </c>
      <c r="U16" s="691"/>
    </row>
    <row r="17" spans="4:21" s="118" customFormat="1" ht="20.100000000000001" customHeight="1">
      <c r="D17" s="678"/>
      <c r="E17" s="681"/>
      <c r="F17" s="684"/>
      <c r="G17" s="685"/>
      <c r="H17" s="688"/>
      <c r="I17" s="689"/>
      <c r="J17" s="692"/>
      <c r="K17" s="693"/>
      <c r="N17" s="679"/>
      <c r="O17" s="681"/>
      <c r="P17" s="684"/>
      <c r="Q17" s="685"/>
      <c r="R17" s="696"/>
      <c r="S17" s="697"/>
      <c r="T17" s="692"/>
      <c r="U17" s="693"/>
    </row>
    <row r="18" spans="4:21" s="220" customFormat="1" ht="20.100000000000001" customHeight="1">
      <c r="D18" s="678"/>
      <c r="E18" s="680" t="s">
        <v>53</v>
      </c>
      <c r="F18" s="682"/>
      <c r="G18" s="683"/>
      <c r="H18" s="686"/>
      <c r="I18" s="687"/>
      <c r="J18" s="690">
        <f>F18*H18</f>
        <v>0</v>
      </c>
      <c r="K18" s="691"/>
      <c r="N18" s="677" t="s">
        <v>50</v>
      </c>
      <c r="O18" s="680" t="s">
        <v>44</v>
      </c>
      <c r="P18" s="682"/>
      <c r="Q18" s="683"/>
      <c r="R18" s="694"/>
      <c r="S18" s="695"/>
      <c r="T18" s="690">
        <f>P18*R18</f>
        <v>0</v>
      </c>
      <c r="U18" s="691"/>
    </row>
    <row r="19" spans="4:21" s="221" customFormat="1" ht="20.100000000000001" customHeight="1">
      <c r="D19" s="678"/>
      <c r="E19" s="681"/>
      <c r="F19" s="684"/>
      <c r="G19" s="685"/>
      <c r="H19" s="688"/>
      <c r="I19" s="689"/>
      <c r="J19" s="692"/>
      <c r="K19" s="693"/>
      <c r="N19" s="678"/>
      <c r="O19" s="681"/>
      <c r="P19" s="684"/>
      <c r="Q19" s="685"/>
      <c r="R19" s="696"/>
      <c r="S19" s="697"/>
      <c r="T19" s="692"/>
      <c r="U19" s="693"/>
    </row>
    <row r="20" spans="4:21" s="113" customFormat="1" ht="20.100000000000001" customHeight="1">
      <c r="D20" s="678"/>
      <c r="E20" s="680" t="s">
        <v>54</v>
      </c>
      <c r="F20" s="682"/>
      <c r="G20" s="683"/>
      <c r="H20" s="686"/>
      <c r="I20" s="687"/>
      <c r="J20" s="690">
        <f>F20*H20</f>
        <v>0</v>
      </c>
      <c r="K20" s="691"/>
      <c r="N20" s="678"/>
      <c r="O20" s="680" t="s">
        <v>230</v>
      </c>
      <c r="P20" s="682"/>
      <c r="Q20" s="683"/>
      <c r="R20" s="694"/>
      <c r="S20" s="695"/>
      <c r="T20" s="690">
        <f>P20*R20</f>
        <v>0</v>
      </c>
      <c r="U20" s="691"/>
    </row>
    <row r="21" spans="4:21" s="221" customFormat="1" ht="20.100000000000001" customHeight="1">
      <c r="D21" s="679"/>
      <c r="E21" s="681"/>
      <c r="F21" s="684"/>
      <c r="G21" s="685"/>
      <c r="H21" s="688"/>
      <c r="I21" s="689"/>
      <c r="J21" s="692"/>
      <c r="K21" s="693"/>
      <c r="N21" s="678"/>
      <c r="O21" s="681"/>
      <c r="P21" s="684"/>
      <c r="Q21" s="685"/>
      <c r="R21" s="696"/>
      <c r="S21" s="697"/>
      <c r="T21" s="692"/>
      <c r="U21" s="693"/>
    </row>
    <row r="22" spans="4:21" s="117" customFormat="1" ht="20.100000000000001" customHeight="1">
      <c r="D22" s="698" t="s">
        <v>146</v>
      </c>
      <c r="E22" s="680" t="s">
        <v>52</v>
      </c>
      <c r="F22" s="682"/>
      <c r="G22" s="683"/>
      <c r="H22" s="686"/>
      <c r="I22" s="687"/>
      <c r="J22" s="690">
        <f>F22*H22</f>
        <v>0</v>
      </c>
      <c r="K22" s="691"/>
      <c r="N22" s="678"/>
      <c r="O22" s="680" t="s">
        <v>53</v>
      </c>
      <c r="P22" s="682"/>
      <c r="Q22" s="683"/>
      <c r="R22" s="694"/>
      <c r="S22" s="695"/>
      <c r="T22" s="690">
        <f>P22*R22</f>
        <v>0</v>
      </c>
      <c r="U22" s="691"/>
    </row>
    <row r="23" spans="4:21" s="113" customFormat="1" ht="20.100000000000001" customHeight="1">
      <c r="D23" s="678"/>
      <c r="E23" s="681"/>
      <c r="F23" s="684"/>
      <c r="G23" s="685"/>
      <c r="H23" s="688"/>
      <c r="I23" s="689"/>
      <c r="J23" s="692"/>
      <c r="K23" s="693"/>
      <c r="N23" s="678"/>
      <c r="O23" s="681"/>
      <c r="P23" s="684"/>
      <c r="Q23" s="685"/>
      <c r="R23" s="696"/>
      <c r="S23" s="697"/>
      <c r="T23" s="692"/>
      <c r="U23" s="693"/>
    </row>
    <row r="24" spans="4:21" s="113" customFormat="1" ht="20.100000000000001" customHeight="1">
      <c r="D24" s="678"/>
      <c r="E24" s="680" t="s">
        <v>53</v>
      </c>
      <c r="F24" s="682"/>
      <c r="G24" s="683"/>
      <c r="H24" s="686"/>
      <c r="I24" s="687"/>
      <c r="J24" s="690">
        <f>F24*H24</f>
        <v>0</v>
      </c>
      <c r="K24" s="691"/>
      <c r="N24" s="678"/>
      <c r="O24" s="680" t="s">
        <v>54</v>
      </c>
      <c r="P24" s="682"/>
      <c r="Q24" s="683"/>
      <c r="R24" s="694"/>
      <c r="S24" s="695"/>
      <c r="T24" s="690">
        <f>P24*R24</f>
        <v>0</v>
      </c>
      <c r="U24" s="691"/>
    </row>
    <row r="25" spans="4:21" s="117" customFormat="1" ht="20.100000000000001" customHeight="1">
      <c r="D25" s="678"/>
      <c r="E25" s="681"/>
      <c r="F25" s="684"/>
      <c r="G25" s="685"/>
      <c r="H25" s="688"/>
      <c r="I25" s="689"/>
      <c r="J25" s="692"/>
      <c r="K25" s="693"/>
      <c r="N25" s="679"/>
      <c r="O25" s="681"/>
      <c r="P25" s="684"/>
      <c r="Q25" s="685"/>
      <c r="R25" s="696"/>
      <c r="S25" s="697"/>
      <c r="T25" s="692"/>
      <c r="U25" s="693"/>
    </row>
    <row r="26" spans="4:21" s="113" customFormat="1" ht="20.100000000000001" customHeight="1">
      <c r="D26" s="678"/>
      <c r="E26" s="680" t="s">
        <v>54</v>
      </c>
      <c r="F26" s="682"/>
      <c r="G26" s="683"/>
      <c r="H26" s="686"/>
      <c r="I26" s="687"/>
      <c r="J26" s="690">
        <f>F26*H26</f>
        <v>0</v>
      </c>
      <c r="K26" s="691"/>
      <c r="N26" s="677" t="s">
        <v>39</v>
      </c>
      <c r="O26" s="680" t="s">
        <v>44</v>
      </c>
      <c r="P26" s="682"/>
      <c r="Q26" s="683"/>
      <c r="R26" s="694"/>
      <c r="S26" s="695"/>
      <c r="T26" s="690">
        <f>P26*R26</f>
        <v>0</v>
      </c>
      <c r="U26" s="691"/>
    </row>
    <row r="27" spans="4:21" s="113" customFormat="1" ht="20.100000000000001" customHeight="1">
      <c r="D27" s="679"/>
      <c r="E27" s="681"/>
      <c r="F27" s="684"/>
      <c r="G27" s="685"/>
      <c r="H27" s="688"/>
      <c r="I27" s="689"/>
      <c r="J27" s="692"/>
      <c r="K27" s="693"/>
      <c r="N27" s="678"/>
      <c r="O27" s="681"/>
      <c r="P27" s="684"/>
      <c r="Q27" s="685"/>
      <c r="R27" s="696"/>
      <c r="S27" s="697"/>
      <c r="T27" s="692"/>
      <c r="U27" s="693"/>
    </row>
    <row r="28" spans="4:21" s="113" customFormat="1" ht="20.100000000000001" customHeight="1">
      <c r="D28" s="677" t="s">
        <v>39</v>
      </c>
      <c r="E28" s="680" t="s">
        <v>52</v>
      </c>
      <c r="F28" s="682"/>
      <c r="G28" s="683"/>
      <c r="H28" s="686"/>
      <c r="I28" s="687"/>
      <c r="J28" s="690">
        <f>F28*H28</f>
        <v>0</v>
      </c>
      <c r="K28" s="691"/>
      <c r="N28" s="678"/>
      <c r="O28" s="680" t="s">
        <v>230</v>
      </c>
      <c r="P28" s="682"/>
      <c r="Q28" s="683"/>
      <c r="R28" s="694"/>
      <c r="S28" s="695"/>
      <c r="T28" s="690">
        <f>P28*R28</f>
        <v>0</v>
      </c>
      <c r="U28" s="691"/>
    </row>
    <row r="29" spans="4:21" s="113" customFormat="1" ht="20.100000000000001" customHeight="1">
      <c r="D29" s="678"/>
      <c r="E29" s="681"/>
      <c r="F29" s="684"/>
      <c r="G29" s="685"/>
      <c r="H29" s="688"/>
      <c r="I29" s="689"/>
      <c r="J29" s="692"/>
      <c r="K29" s="693"/>
      <c r="N29" s="678"/>
      <c r="O29" s="681"/>
      <c r="P29" s="684"/>
      <c r="Q29" s="685"/>
      <c r="R29" s="696"/>
      <c r="S29" s="697"/>
      <c r="T29" s="692"/>
      <c r="U29" s="693"/>
    </row>
    <row r="30" spans="4:21" s="113" customFormat="1" ht="20.100000000000001" customHeight="1">
      <c r="D30" s="678"/>
      <c r="E30" s="680" t="s">
        <v>53</v>
      </c>
      <c r="F30" s="682"/>
      <c r="G30" s="683"/>
      <c r="H30" s="686"/>
      <c r="I30" s="687"/>
      <c r="J30" s="690">
        <f>F30*H30</f>
        <v>0</v>
      </c>
      <c r="K30" s="691"/>
      <c r="N30" s="678"/>
      <c r="O30" s="680" t="s">
        <v>53</v>
      </c>
      <c r="P30" s="682"/>
      <c r="Q30" s="683"/>
      <c r="R30" s="694"/>
      <c r="S30" s="695"/>
      <c r="T30" s="690">
        <f>P30*R30</f>
        <v>0</v>
      </c>
      <c r="U30" s="691"/>
    </row>
    <row r="31" spans="4:21" s="113" customFormat="1" ht="20.100000000000001" customHeight="1">
      <c r="D31" s="678"/>
      <c r="E31" s="681"/>
      <c r="F31" s="684"/>
      <c r="G31" s="685"/>
      <c r="H31" s="688"/>
      <c r="I31" s="689"/>
      <c r="J31" s="692"/>
      <c r="K31" s="693"/>
      <c r="N31" s="678"/>
      <c r="O31" s="681"/>
      <c r="P31" s="684"/>
      <c r="Q31" s="685"/>
      <c r="R31" s="696"/>
      <c r="S31" s="697"/>
      <c r="T31" s="692"/>
      <c r="U31" s="693"/>
    </row>
    <row r="32" spans="4:21" s="113" customFormat="1" ht="20.100000000000001" customHeight="1">
      <c r="D32" s="678"/>
      <c r="E32" s="680" t="s">
        <v>54</v>
      </c>
      <c r="F32" s="682"/>
      <c r="G32" s="683"/>
      <c r="H32" s="686"/>
      <c r="I32" s="687"/>
      <c r="J32" s="690">
        <f>F32*H32</f>
        <v>0</v>
      </c>
      <c r="K32" s="691"/>
      <c r="N32" s="678"/>
      <c r="O32" s="680" t="s">
        <v>54</v>
      </c>
      <c r="P32" s="682"/>
      <c r="Q32" s="683"/>
      <c r="R32" s="694"/>
      <c r="S32" s="695"/>
      <c r="T32" s="690">
        <f>P32*R32</f>
        <v>0</v>
      </c>
      <c r="U32" s="691"/>
    </row>
    <row r="33" spans="4:21" s="113" customFormat="1" ht="19.5" customHeight="1">
      <c r="D33" s="679"/>
      <c r="E33" s="681"/>
      <c r="F33" s="684"/>
      <c r="G33" s="685"/>
      <c r="H33" s="688"/>
      <c r="I33" s="689"/>
      <c r="J33" s="692"/>
      <c r="K33" s="693"/>
      <c r="N33" s="679"/>
      <c r="O33" s="681"/>
      <c r="P33" s="684"/>
      <c r="Q33" s="685"/>
      <c r="R33" s="696"/>
      <c r="S33" s="697"/>
      <c r="T33" s="692"/>
      <c r="U33" s="693"/>
    </row>
    <row r="34" spans="4:21" s="113" customFormat="1" ht="60.75" customHeight="1" thickBot="1">
      <c r="D34" s="703" t="s">
        <v>30</v>
      </c>
      <c r="E34" s="704"/>
      <c r="F34" s="704"/>
      <c r="G34" s="704"/>
      <c r="H34" s="704"/>
      <c r="I34" s="705"/>
      <c r="J34" s="706">
        <f>SUM(J10:K33)</f>
        <v>0</v>
      </c>
      <c r="K34" s="707"/>
      <c r="N34" s="703" t="s">
        <v>30</v>
      </c>
      <c r="O34" s="704"/>
      <c r="P34" s="704"/>
      <c r="Q34" s="704"/>
      <c r="R34" s="704"/>
      <c r="S34" s="705"/>
      <c r="T34" s="706">
        <f>SUM(T10:U33)</f>
        <v>0</v>
      </c>
      <c r="U34" s="707"/>
    </row>
    <row r="35" spans="4:21" s="113" customFormat="1" ht="63" customHeight="1">
      <c r="D35" s="222" t="s">
        <v>173</v>
      </c>
      <c r="G35" s="218"/>
      <c r="H35" s="218"/>
      <c r="I35" s="218"/>
      <c r="J35" s="219"/>
      <c r="K35" s="219"/>
    </row>
    <row r="36" spans="4:21" s="113" customFormat="1" ht="81.75" customHeight="1">
      <c r="D36" s="708" t="s">
        <v>70</v>
      </c>
      <c r="E36" s="708"/>
      <c r="F36" s="708"/>
      <c r="G36" s="708"/>
      <c r="H36" s="218"/>
      <c r="I36" s="218"/>
      <c r="L36" s="218"/>
      <c r="M36" s="218"/>
      <c r="N36" s="218"/>
      <c r="O36" s="219"/>
      <c r="P36" s="219"/>
    </row>
    <row r="37" spans="4:21" s="223" customFormat="1" ht="35.1" customHeight="1">
      <c r="D37" s="113"/>
      <c r="E37" s="709" t="s">
        <v>99</v>
      </c>
      <c r="F37" s="709"/>
      <c r="G37" s="710" t="s">
        <v>69</v>
      </c>
      <c r="H37" s="709" t="s">
        <v>100</v>
      </c>
      <c r="I37" s="709"/>
      <c r="J37" s="710" t="s">
        <v>231</v>
      </c>
      <c r="K37" s="709" t="s">
        <v>68</v>
      </c>
      <c r="L37" s="709"/>
      <c r="M37" s="219"/>
      <c r="N37" s="219"/>
      <c r="O37" s="113"/>
      <c r="P37" s="113"/>
      <c r="Q37" s="113"/>
      <c r="R37" s="113"/>
      <c r="S37" s="113"/>
    </row>
    <row r="38" spans="4:21" s="113" customFormat="1" ht="35.1" customHeight="1">
      <c r="E38" s="709"/>
      <c r="F38" s="709"/>
      <c r="G38" s="710"/>
      <c r="H38" s="709"/>
      <c r="I38" s="709"/>
      <c r="J38" s="710"/>
      <c r="K38" s="709"/>
      <c r="L38" s="709"/>
      <c r="M38" s="219"/>
      <c r="N38" s="219"/>
    </row>
    <row r="39" spans="4:21" s="113" customFormat="1" ht="35.1" customHeight="1">
      <c r="E39" s="699">
        <f>J34</f>
        <v>0</v>
      </c>
      <c r="F39" s="700"/>
      <c r="G39" s="711"/>
      <c r="H39" s="699">
        <f>T34</f>
        <v>0</v>
      </c>
      <c r="I39" s="700"/>
      <c r="J39" s="711"/>
      <c r="K39" s="699">
        <f>H39+E39</f>
        <v>0</v>
      </c>
      <c r="L39" s="700"/>
      <c r="M39" s="219"/>
      <c r="N39" s="219"/>
    </row>
    <row r="40" spans="4:21" s="113" customFormat="1" ht="35.1" customHeight="1">
      <c r="E40" s="701"/>
      <c r="F40" s="702"/>
      <c r="G40" s="711"/>
      <c r="H40" s="701"/>
      <c r="I40" s="702"/>
      <c r="J40" s="711"/>
      <c r="K40" s="701"/>
      <c r="L40" s="702"/>
      <c r="M40" s="219"/>
      <c r="N40" s="219"/>
    </row>
    <row r="41" spans="4:21" s="113" customFormat="1">
      <c r="E41" s="218"/>
      <c r="F41" s="218"/>
      <c r="G41" s="218"/>
      <c r="K41" s="218"/>
      <c r="L41" s="218"/>
      <c r="M41" s="218"/>
      <c r="N41" s="219"/>
      <c r="O41" s="219"/>
    </row>
    <row r="42" spans="4:21" s="113" customFormat="1">
      <c r="E42" s="218"/>
      <c r="F42" s="218"/>
      <c r="G42" s="218"/>
      <c r="J42" s="218"/>
      <c r="L42" s="218"/>
      <c r="M42" s="218"/>
      <c r="N42" s="218"/>
      <c r="O42" s="219"/>
      <c r="P42" s="219"/>
    </row>
    <row r="43" spans="4:21" s="113" customFormat="1">
      <c r="E43" s="218"/>
      <c r="F43" s="218"/>
      <c r="G43" s="218"/>
      <c r="L43" s="218"/>
      <c r="M43" s="218"/>
      <c r="N43" s="218"/>
      <c r="O43" s="219"/>
      <c r="P43" s="219"/>
    </row>
    <row r="44" spans="4:21" s="113" customFormat="1">
      <c r="E44" s="218"/>
      <c r="F44" s="218"/>
      <c r="G44" s="218"/>
      <c r="L44" s="218"/>
      <c r="M44" s="218"/>
      <c r="N44" s="218"/>
      <c r="O44" s="219"/>
      <c r="P44" s="219"/>
    </row>
    <row r="45" spans="4:21" s="113" customFormat="1">
      <c r="E45" s="218"/>
      <c r="F45" s="218"/>
      <c r="G45" s="218"/>
      <c r="L45" s="218"/>
      <c r="M45" s="218"/>
      <c r="N45" s="218"/>
      <c r="O45" s="219"/>
      <c r="P45" s="219"/>
    </row>
    <row r="46" spans="4:21" s="113" customFormat="1">
      <c r="E46" s="218"/>
      <c r="F46" s="218"/>
      <c r="G46" s="218"/>
      <c r="L46" s="218"/>
      <c r="M46" s="218"/>
      <c r="N46" s="218"/>
      <c r="O46" s="219"/>
      <c r="P46" s="219"/>
    </row>
    <row r="47" spans="4:21" s="113" customFormat="1" ht="33">
      <c r="D47" s="305" t="s">
        <v>443</v>
      </c>
      <c r="E47" s="218"/>
      <c r="F47" s="218"/>
      <c r="G47" s="218"/>
      <c r="I47" s="307" t="s">
        <v>448</v>
      </c>
      <c r="L47" s="218"/>
      <c r="M47" s="218"/>
      <c r="N47" s="218"/>
      <c r="O47" s="219"/>
      <c r="P47" s="219"/>
    </row>
    <row r="48" spans="4:21" s="113" customFormat="1" ht="33">
      <c r="D48" s="305" t="s">
        <v>437</v>
      </c>
      <c r="E48" s="218"/>
      <c r="F48" s="218"/>
      <c r="G48" s="218"/>
      <c r="I48" s="307" t="s">
        <v>437</v>
      </c>
      <c r="L48" s="218"/>
      <c r="M48" s="218"/>
      <c r="N48" s="218"/>
      <c r="O48" s="219"/>
      <c r="P48" s="219"/>
    </row>
    <row r="49" spans="4:21" s="113" customFormat="1" ht="33">
      <c r="D49" s="310" t="s">
        <v>452</v>
      </c>
      <c r="E49" s="218"/>
      <c r="F49" s="218"/>
      <c r="G49" s="218"/>
      <c r="I49" s="309" t="s">
        <v>444</v>
      </c>
      <c r="L49" s="218"/>
      <c r="M49" s="218"/>
      <c r="N49" s="224"/>
      <c r="O49" s="225"/>
      <c r="P49" s="225"/>
      <c r="Q49" s="226"/>
    </row>
    <row r="50" spans="4:21" s="113" customFormat="1" ht="33">
      <c r="D50" s="306" t="s">
        <v>438</v>
      </c>
      <c r="E50" s="218"/>
      <c r="F50" s="218"/>
      <c r="G50" s="218"/>
      <c r="I50" s="308" t="s">
        <v>450</v>
      </c>
      <c r="L50" s="218"/>
      <c r="M50" s="218"/>
      <c r="N50" s="224"/>
      <c r="O50" s="225"/>
      <c r="P50" s="225"/>
      <c r="Q50" s="226"/>
    </row>
    <row r="51" spans="4:21" s="113" customFormat="1" ht="33">
      <c r="D51" s="310" t="s">
        <v>439</v>
      </c>
      <c r="E51" s="218"/>
      <c r="F51" s="218"/>
      <c r="G51" s="218"/>
      <c r="I51" s="308" t="s">
        <v>451</v>
      </c>
      <c r="L51" s="218"/>
      <c r="M51" s="218"/>
      <c r="N51" s="224"/>
      <c r="O51" s="225"/>
      <c r="P51" s="225"/>
      <c r="Q51" s="226"/>
      <c r="R51" s="226"/>
      <c r="S51" s="226"/>
      <c r="T51" s="226"/>
      <c r="U51" s="226"/>
    </row>
    <row r="52" spans="4:21" s="113" customFormat="1" ht="33">
      <c r="D52" s="306" t="s">
        <v>440</v>
      </c>
      <c r="E52" s="218"/>
      <c r="F52" s="218"/>
      <c r="G52" s="218"/>
      <c r="I52" s="308" t="s">
        <v>445</v>
      </c>
      <c r="L52" s="218"/>
      <c r="M52" s="218"/>
      <c r="N52" s="224"/>
      <c r="O52" s="225"/>
      <c r="P52" s="225"/>
      <c r="Q52" s="226"/>
      <c r="R52" s="226"/>
      <c r="S52" s="226"/>
      <c r="T52" s="226"/>
      <c r="U52" s="226"/>
    </row>
    <row r="53" spans="4:21" s="113" customFormat="1" ht="33">
      <c r="D53" s="306"/>
      <c r="E53" s="218"/>
      <c r="F53" s="218"/>
      <c r="G53" s="218"/>
      <c r="I53" s="309" t="s">
        <v>453</v>
      </c>
      <c r="L53" s="218"/>
      <c r="M53" s="218"/>
      <c r="N53" s="224"/>
      <c r="O53" s="225"/>
      <c r="P53" s="225"/>
      <c r="Q53" s="226"/>
      <c r="R53" s="226"/>
      <c r="S53" s="226"/>
      <c r="T53" s="226"/>
      <c r="U53" s="226"/>
    </row>
    <row r="54" spans="4:21" s="113" customFormat="1" ht="33">
      <c r="D54" s="305" t="s">
        <v>441</v>
      </c>
      <c r="E54" s="218"/>
      <c r="F54" s="218"/>
      <c r="G54" s="218"/>
      <c r="I54" s="308" t="s">
        <v>449</v>
      </c>
      <c r="L54" s="218"/>
      <c r="M54" s="218"/>
      <c r="N54" s="224"/>
      <c r="O54" s="225"/>
      <c r="P54" s="225"/>
      <c r="Q54" s="226"/>
      <c r="R54" s="226"/>
      <c r="S54" s="226"/>
      <c r="T54" s="226"/>
      <c r="U54" s="226"/>
    </row>
    <row r="55" spans="4:21" s="113" customFormat="1" ht="33">
      <c r="D55" s="306" t="s">
        <v>442</v>
      </c>
      <c r="E55" s="218"/>
      <c r="F55" s="218"/>
      <c r="G55" s="218"/>
      <c r="I55" s="308" t="s">
        <v>446</v>
      </c>
      <c r="L55" s="218"/>
      <c r="M55" s="218"/>
      <c r="N55" s="224"/>
      <c r="O55" s="225"/>
      <c r="P55" s="225"/>
      <c r="Q55" s="226"/>
      <c r="R55" s="226"/>
      <c r="S55" s="226"/>
      <c r="T55" s="226"/>
      <c r="U55" s="226"/>
    </row>
    <row r="56" spans="4:21" s="113" customFormat="1" ht="33">
      <c r="E56" s="218"/>
      <c r="F56" s="218"/>
      <c r="G56" s="218"/>
      <c r="I56" s="308" t="s">
        <v>447</v>
      </c>
      <c r="L56" s="218"/>
      <c r="M56" s="218"/>
      <c r="N56" s="224"/>
      <c r="O56" s="225"/>
      <c r="P56" s="225"/>
      <c r="Q56" s="226"/>
      <c r="R56" s="226"/>
      <c r="S56" s="226"/>
      <c r="T56" s="226"/>
      <c r="U56" s="226"/>
    </row>
    <row r="57" spans="4:21" s="113" customFormat="1" ht="33">
      <c r="E57" s="224"/>
      <c r="F57" s="224"/>
      <c r="G57" s="218"/>
      <c r="I57" s="308"/>
      <c r="L57" s="218"/>
      <c r="M57" s="218"/>
      <c r="N57" s="224"/>
      <c r="O57" s="225"/>
      <c r="P57" s="225"/>
      <c r="Q57" s="226"/>
      <c r="R57" s="226"/>
      <c r="S57" s="226"/>
      <c r="T57" s="226"/>
      <c r="U57" s="226"/>
    </row>
    <row r="58" spans="4:21" s="113" customFormat="1" ht="33">
      <c r="D58" s="226"/>
      <c r="E58" s="224"/>
      <c r="F58" s="224"/>
      <c r="G58" s="218"/>
      <c r="I58" s="305" t="s">
        <v>441</v>
      </c>
      <c r="K58" s="226"/>
      <c r="L58" s="224"/>
      <c r="M58" s="224"/>
      <c r="N58" s="224"/>
      <c r="O58" s="225"/>
      <c r="P58" s="225"/>
      <c r="Q58" s="226"/>
      <c r="R58" s="226"/>
      <c r="S58" s="226"/>
      <c r="T58" s="226"/>
      <c r="U58" s="226"/>
    </row>
    <row r="59" spans="4:21" s="113" customFormat="1" ht="33">
      <c r="D59" s="226"/>
      <c r="E59" s="224"/>
      <c r="F59" s="224"/>
      <c r="G59" s="224"/>
      <c r="H59" s="226"/>
      <c r="I59" s="306" t="s">
        <v>442</v>
      </c>
      <c r="J59" s="226"/>
      <c r="K59" s="226"/>
      <c r="L59" s="224"/>
      <c r="M59" s="224"/>
      <c r="N59" s="224"/>
      <c r="O59" s="225"/>
      <c r="P59" s="225"/>
      <c r="Q59" s="226"/>
      <c r="R59" s="226"/>
      <c r="S59" s="226"/>
      <c r="T59" s="226"/>
      <c r="U59" s="226"/>
    </row>
  </sheetData>
  <sheetProtection password="C016" sheet="1" objects="1" scenarios="1"/>
  <mergeCells count="130">
    <mergeCell ref="E39:F40"/>
    <mergeCell ref="H39:I40"/>
    <mergeCell ref="K39:L40"/>
    <mergeCell ref="D34:I34"/>
    <mergeCell ref="J34:K34"/>
    <mergeCell ref="N34:S34"/>
    <mergeCell ref="T34:U34"/>
    <mergeCell ref="D36:G36"/>
    <mergeCell ref="E37:F38"/>
    <mergeCell ref="G37:G40"/>
    <mergeCell ref="H37:I38"/>
    <mergeCell ref="J37:J40"/>
    <mergeCell ref="K37:L38"/>
    <mergeCell ref="O30:O31"/>
    <mergeCell ref="P30:Q31"/>
    <mergeCell ref="R30:S31"/>
    <mergeCell ref="T30:U31"/>
    <mergeCell ref="E32:E33"/>
    <mergeCell ref="F32:G33"/>
    <mergeCell ref="H32:I33"/>
    <mergeCell ref="J32:K33"/>
    <mergeCell ref="O32:O33"/>
    <mergeCell ref="P32:Q33"/>
    <mergeCell ref="R32:S33"/>
    <mergeCell ref="T32:U33"/>
    <mergeCell ref="D28:D33"/>
    <mergeCell ref="E28:E29"/>
    <mergeCell ref="F28:G29"/>
    <mergeCell ref="H28:I29"/>
    <mergeCell ref="J28:K29"/>
    <mergeCell ref="O28:O29"/>
    <mergeCell ref="T24:U25"/>
    <mergeCell ref="E26:E27"/>
    <mergeCell ref="F26:G27"/>
    <mergeCell ref="H26:I27"/>
    <mergeCell ref="J26:K27"/>
    <mergeCell ref="N26:N33"/>
    <mergeCell ref="O26:O27"/>
    <mergeCell ref="P26:Q27"/>
    <mergeCell ref="R26:S27"/>
    <mergeCell ref="T26:U27"/>
    <mergeCell ref="D22:D27"/>
    <mergeCell ref="P28:Q29"/>
    <mergeCell ref="R28:S29"/>
    <mergeCell ref="T28:U29"/>
    <mergeCell ref="E30:E31"/>
    <mergeCell ref="F30:G31"/>
    <mergeCell ref="H30:I31"/>
    <mergeCell ref="J30:K31"/>
    <mergeCell ref="J24:K25"/>
    <mergeCell ref="O24:O25"/>
    <mergeCell ref="P24:Q25"/>
    <mergeCell ref="R24:S25"/>
    <mergeCell ref="E22:E23"/>
    <mergeCell ref="F22:G23"/>
    <mergeCell ref="H22:I23"/>
    <mergeCell ref="J22:K23"/>
    <mergeCell ref="O22:O23"/>
    <mergeCell ref="T16:U17"/>
    <mergeCell ref="E18:E19"/>
    <mergeCell ref="F18:G19"/>
    <mergeCell ref="H18:I19"/>
    <mergeCell ref="J18:K19"/>
    <mergeCell ref="N18:N25"/>
    <mergeCell ref="O18:O19"/>
    <mergeCell ref="P18:Q19"/>
    <mergeCell ref="R18:S19"/>
    <mergeCell ref="T18:U19"/>
    <mergeCell ref="E20:E21"/>
    <mergeCell ref="F20:G21"/>
    <mergeCell ref="H20:I21"/>
    <mergeCell ref="J20:K21"/>
    <mergeCell ref="O20:O21"/>
    <mergeCell ref="P20:Q21"/>
    <mergeCell ref="R20:S21"/>
    <mergeCell ref="T20:U21"/>
    <mergeCell ref="P22:Q23"/>
    <mergeCell ref="R22:S23"/>
    <mergeCell ref="T22:U23"/>
    <mergeCell ref="E24:E25"/>
    <mergeCell ref="F24:G25"/>
    <mergeCell ref="H24:I25"/>
    <mergeCell ref="T10:U11"/>
    <mergeCell ref="E12:E13"/>
    <mergeCell ref="F12:G13"/>
    <mergeCell ref="H12:I13"/>
    <mergeCell ref="J12:K13"/>
    <mergeCell ref="O12:O13"/>
    <mergeCell ref="P12:Q13"/>
    <mergeCell ref="D16:D21"/>
    <mergeCell ref="E16:E17"/>
    <mergeCell ref="F16:G17"/>
    <mergeCell ref="H16:I17"/>
    <mergeCell ref="J16:K17"/>
    <mergeCell ref="O16:O17"/>
    <mergeCell ref="R12:S13"/>
    <mergeCell ref="T12:U13"/>
    <mergeCell ref="E14:E15"/>
    <mergeCell ref="F14:G15"/>
    <mergeCell ref="H14:I15"/>
    <mergeCell ref="J14:K15"/>
    <mergeCell ref="O14:O15"/>
    <mergeCell ref="P14:Q15"/>
    <mergeCell ref="R14:S15"/>
    <mergeCell ref="T14:U15"/>
    <mergeCell ref="P16:Q17"/>
    <mergeCell ref="D10:D15"/>
    <mergeCell ref="E10:E11"/>
    <mergeCell ref="F10:G11"/>
    <mergeCell ref="H10:I11"/>
    <mergeCell ref="J10:K11"/>
    <mergeCell ref="N10:N17"/>
    <mergeCell ref="O10:O11"/>
    <mergeCell ref="P10:Q11"/>
    <mergeCell ref="R10:S11"/>
    <mergeCell ref="R16:S17"/>
    <mergeCell ref="R1:S1"/>
    <mergeCell ref="U1:V2"/>
    <mergeCell ref="S4:V4"/>
    <mergeCell ref="S5:V5"/>
    <mergeCell ref="D8:D9"/>
    <mergeCell ref="E8:E9"/>
    <mergeCell ref="F8:G9"/>
    <mergeCell ref="H8:I9"/>
    <mergeCell ref="J8:K9"/>
    <mergeCell ref="N8:N9"/>
    <mergeCell ref="O8:O9"/>
    <mergeCell ref="P8:Q9"/>
    <mergeCell ref="R8:S9"/>
    <mergeCell ref="T8:U9"/>
  </mergeCells>
  <phoneticPr fontId="3"/>
  <pageMargins left="0.7" right="0.7" top="0.75" bottom="0.75" header="0.3" footer="0.3"/>
  <pageSetup paperSize="9" scale="3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view="pageBreakPreview" zoomScale="90" zoomScaleNormal="100" zoomScaleSheetLayoutView="90" workbookViewId="0">
      <selection activeCell="F16" sqref="F16"/>
    </sheetView>
  </sheetViews>
  <sheetFormatPr defaultRowHeight="13.5"/>
  <cols>
    <col min="1" max="1" width="3" style="2" customWidth="1"/>
    <col min="2" max="2" width="31" style="2" customWidth="1"/>
    <col min="3" max="6" width="24.25" style="2" customWidth="1"/>
    <col min="7" max="7" width="2.625" style="2" customWidth="1"/>
    <col min="8" max="16384" width="9" style="2"/>
  </cols>
  <sheetData>
    <row r="1" spans="1:6" ht="31.5" customHeight="1">
      <c r="A1" s="124" t="s">
        <v>172</v>
      </c>
      <c r="D1" s="271"/>
      <c r="F1" s="271"/>
    </row>
    <row r="2" spans="1:6">
      <c r="D2" s="271"/>
      <c r="F2" s="271"/>
    </row>
    <row r="3" spans="1:6" ht="14.25" thickBot="1">
      <c r="B3" s="229" t="s">
        <v>148</v>
      </c>
      <c r="D3" s="271"/>
      <c r="F3" s="271"/>
    </row>
    <row r="4" spans="1:6" ht="18" customHeight="1">
      <c r="B4" s="715" t="s">
        <v>110</v>
      </c>
      <c r="C4" s="718" t="s">
        <v>111</v>
      </c>
      <c r="D4" s="719"/>
      <c r="E4" s="718" t="s">
        <v>112</v>
      </c>
      <c r="F4" s="719"/>
    </row>
    <row r="5" spans="1:6" ht="18" customHeight="1" thickBot="1">
      <c r="B5" s="716"/>
      <c r="C5" s="720" t="s">
        <v>459</v>
      </c>
      <c r="D5" s="721"/>
      <c r="E5" s="720" t="s">
        <v>460</v>
      </c>
      <c r="F5" s="721"/>
    </row>
    <row r="6" spans="1:6" ht="14.25" thickBot="1">
      <c r="B6" s="717"/>
      <c r="C6" s="228" t="s">
        <v>113</v>
      </c>
      <c r="D6" s="272" t="s">
        <v>149</v>
      </c>
      <c r="E6" s="228" t="s">
        <v>113</v>
      </c>
      <c r="F6" s="272" t="s">
        <v>149</v>
      </c>
    </row>
    <row r="7" spans="1:6" ht="27.75" customHeight="1" thickBot="1">
      <c r="B7" s="712" t="s">
        <v>114</v>
      </c>
      <c r="C7" s="120" t="s">
        <v>115</v>
      </c>
      <c r="D7" s="273">
        <v>14000</v>
      </c>
      <c r="E7" s="120" t="s">
        <v>116</v>
      </c>
      <c r="F7" s="273">
        <v>600000</v>
      </c>
    </row>
    <row r="8" spans="1:6" ht="27.75" customHeight="1" thickBot="1">
      <c r="B8" s="713"/>
      <c r="C8" s="120" t="s">
        <v>117</v>
      </c>
      <c r="D8" s="273">
        <v>28000</v>
      </c>
      <c r="E8" s="120" t="s">
        <v>115</v>
      </c>
      <c r="F8" s="273">
        <v>1422000</v>
      </c>
    </row>
    <row r="9" spans="1:6" ht="27.75" customHeight="1" thickBot="1">
      <c r="B9" s="713"/>
      <c r="C9" s="120" t="s">
        <v>118</v>
      </c>
      <c r="D9" s="273">
        <v>42000</v>
      </c>
      <c r="E9" s="120" t="s">
        <v>119</v>
      </c>
      <c r="F9" s="273">
        <v>1760000</v>
      </c>
    </row>
    <row r="10" spans="1:6" ht="27.75" customHeight="1" thickBot="1">
      <c r="B10" s="713"/>
      <c r="C10" s="121"/>
      <c r="D10" s="274"/>
      <c r="E10" s="120" t="s">
        <v>120</v>
      </c>
      <c r="F10" s="273">
        <v>4366000</v>
      </c>
    </row>
    <row r="11" spans="1:6" ht="27.75" customHeight="1" thickBot="1">
      <c r="B11" s="714"/>
      <c r="C11" s="121"/>
      <c r="D11" s="274"/>
      <c r="E11" s="120" t="s">
        <v>121</v>
      </c>
      <c r="F11" s="273">
        <v>5092000</v>
      </c>
    </row>
    <row r="12" spans="1:6" ht="27.75" customHeight="1" thickBot="1">
      <c r="B12" s="712" t="s">
        <v>122</v>
      </c>
      <c r="C12" s="120" t="s">
        <v>115</v>
      </c>
      <c r="D12" s="273">
        <v>14000</v>
      </c>
      <c r="E12" s="120" t="s">
        <v>116</v>
      </c>
      <c r="F12" s="273">
        <v>600000</v>
      </c>
    </row>
    <row r="13" spans="1:6" ht="27.75" customHeight="1" thickBot="1">
      <c r="B13" s="713"/>
      <c r="C13" s="120" t="s">
        <v>117</v>
      </c>
      <c r="D13" s="273">
        <v>28000</v>
      </c>
      <c r="E13" s="120" t="s">
        <v>115</v>
      </c>
      <c r="F13" s="273">
        <v>1422000</v>
      </c>
    </row>
    <row r="14" spans="1:6" ht="27.75" customHeight="1" thickBot="1">
      <c r="B14" s="713"/>
      <c r="C14" s="120" t="s">
        <v>118</v>
      </c>
      <c r="D14" s="273">
        <v>42000</v>
      </c>
      <c r="E14" s="120" t="s">
        <v>119</v>
      </c>
      <c r="F14" s="273">
        <v>1760000</v>
      </c>
    </row>
    <row r="15" spans="1:6" ht="27.75" customHeight="1" thickBot="1">
      <c r="B15" s="713"/>
      <c r="C15" s="121"/>
      <c r="D15" s="274"/>
      <c r="E15" s="120" t="s">
        <v>120</v>
      </c>
      <c r="F15" s="273">
        <v>4366000</v>
      </c>
    </row>
    <row r="16" spans="1:6" ht="27.75" customHeight="1" thickBot="1">
      <c r="B16" s="714"/>
      <c r="C16" s="121"/>
      <c r="D16" s="274"/>
      <c r="E16" s="120" t="s">
        <v>121</v>
      </c>
      <c r="F16" s="273">
        <v>5092000</v>
      </c>
    </row>
    <row r="17" spans="2:6" ht="27.75" customHeight="1" thickBot="1">
      <c r="B17" s="712" t="s">
        <v>171</v>
      </c>
      <c r="C17" s="120" t="s">
        <v>115</v>
      </c>
      <c r="D17" s="273">
        <v>20200</v>
      </c>
      <c r="E17" s="120" t="s">
        <v>116</v>
      </c>
      <c r="F17" s="273">
        <v>552000</v>
      </c>
    </row>
    <row r="18" spans="2:6" ht="27.75" customHeight="1" thickBot="1">
      <c r="B18" s="713"/>
      <c r="C18" s="120" t="s">
        <v>117</v>
      </c>
      <c r="D18" s="273">
        <v>40400</v>
      </c>
      <c r="E18" s="120" t="s">
        <v>115</v>
      </c>
      <c r="F18" s="273">
        <v>1619000</v>
      </c>
    </row>
    <row r="19" spans="2:6" ht="27.75" customHeight="1" thickBot="1">
      <c r="B19" s="713"/>
      <c r="C19" s="120" t="s">
        <v>118</v>
      </c>
      <c r="D19" s="273">
        <v>60600</v>
      </c>
      <c r="E19" s="120" t="s">
        <v>119</v>
      </c>
      <c r="F19" s="273">
        <v>2540000</v>
      </c>
    </row>
    <row r="20" spans="2:6" ht="27.75" customHeight="1" thickBot="1">
      <c r="B20" s="713"/>
      <c r="C20" s="121"/>
      <c r="D20" s="274"/>
      <c r="E20" s="120" t="s">
        <v>120</v>
      </c>
      <c r="F20" s="273">
        <v>5220000</v>
      </c>
    </row>
    <row r="21" spans="2:6" ht="27.75" customHeight="1" thickBot="1">
      <c r="B21" s="714"/>
      <c r="C21" s="121"/>
      <c r="D21" s="274"/>
      <c r="E21" s="120" t="s">
        <v>121</v>
      </c>
      <c r="F21" s="273">
        <v>6168000</v>
      </c>
    </row>
    <row r="22" spans="2:6" ht="27.75" customHeight="1" thickBot="1">
      <c r="B22" s="712" t="s">
        <v>170</v>
      </c>
      <c r="C22" s="120" t="s">
        <v>115</v>
      </c>
      <c r="D22" s="273">
        <v>12900</v>
      </c>
      <c r="E22" s="120" t="s">
        <v>116</v>
      </c>
      <c r="F22" s="273">
        <v>552000</v>
      </c>
    </row>
    <row r="23" spans="2:6" ht="27.75" customHeight="1" thickBot="1">
      <c r="B23" s="713"/>
      <c r="C23" s="120" t="s">
        <v>117</v>
      </c>
      <c r="D23" s="273">
        <v>25800</v>
      </c>
      <c r="E23" s="120" t="s">
        <v>115</v>
      </c>
      <c r="F23" s="273">
        <v>1308000</v>
      </c>
    </row>
    <row r="24" spans="2:6" ht="27.75" customHeight="1" thickBot="1">
      <c r="B24" s="713"/>
      <c r="C24" s="120" t="s">
        <v>118</v>
      </c>
      <c r="D24" s="273">
        <v>38700</v>
      </c>
      <c r="E24" s="120" t="s">
        <v>119</v>
      </c>
      <c r="F24" s="273">
        <v>1619000</v>
      </c>
    </row>
    <row r="25" spans="2:6" ht="27.75" customHeight="1" thickBot="1">
      <c r="B25" s="713"/>
      <c r="C25" s="121"/>
      <c r="D25" s="274"/>
      <c r="E25" s="120" t="s">
        <v>120</v>
      </c>
      <c r="F25" s="273">
        <v>4017000</v>
      </c>
    </row>
    <row r="26" spans="2:6" ht="27.75" customHeight="1" thickBot="1">
      <c r="B26" s="714"/>
      <c r="C26" s="121"/>
      <c r="D26" s="274"/>
      <c r="E26" s="120" t="s">
        <v>121</v>
      </c>
      <c r="F26" s="273">
        <v>4685000</v>
      </c>
    </row>
    <row r="27" spans="2:6" ht="27.75" customHeight="1" thickBot="1">
      <c r="B27" s="712" t="s">
        <v>169</v>
      </c>
      <c r="C27" s="120" t="s">
        <v>115</v>
      </c>
      <c r="D27" s="273">
        <v>12900</v>
      </c>
      <c r="E27" s="120" t="s">
        <v>116</v>
      </c>
      <c r="F27" s="273">
        <v>552000</v>
      </c>
    </row>
    <row r="28" spans="2:6" ht="27.75" customHeight="1" thickBot="1">
      <c r="B28" s="713"/>
      <c r="C28" s="120" t="s">
        <v>117</v>
      </c>
      <c r="D28" s="273">
        <v>25800</v>
      </c>
      <c r="E28" s="120" t="s">
        <v>115</v>
      </c>
      <c r="F28" s="273">
        <v>1308000</v>
      </c>
    </row>
    <row r="29" spans="2:6" ht="27.75" customHeight="1" thickBot="1">
      <c r="B29" s="713"/>
      <c r="C29" s="120" t="s">
        <v>118</v>
      </c>
      <c r="D29" s="273">
        <v>38700</v>
      </c>
      <c r="E29" s="120" t="s">
        <v>119</v>
      </c>
      <c r="F29" s="273">
        <v>1619000</v>
      </c>
    </row>
    <row r="30" spans="2:6" ht="27.75" customHeight="1" thickBot="1">
      <c r="B30" s="713"/>
      <c r="C30" s="121"/>
      <c r="D30" s="274"/>
      <c r="E30" s="120" t="s">
        <v>120</v>
      </c>
      <c r="F30" s="273">
        <v>4017000</v>
      </c>
    </row>
    <row r="31" spans="2:6" ht="27.75" customHeight="1" thickBot="1">
      <c r="B31" s="714"/>
      <c r="C31" s="121"/>
      <c r="D31" s="274"/>
      <c r="E31" s="120" t="s">
        <v>121</v>
      </c>
      <c r="F31" s="273">
        <v>4685000</v>
      </c>
    </row>
    <row r="32" spans="2:6" ht="27.75" customHeight="1" thickBot="1">
      <c r="B32" s="712" t="s">
        <v>168</v>
      </c>
      <c r="C32" s="120" t="s">
        <v>115</v>
      </c>
      <c r="D32" s="273">
        <v>88600</v>
      </c>
      <c r="E32" s="120" t="s">
        <v>116</v>
      </c>
      <c r="F32" s="273">
        <v>314000</v>
      </c>
    </row>
    <row r="33" spans="2:6" ht="27.75" customHeight="1" thickBot="1">
      <c r="B33" s="713"/>
      <c r="C33" s="120" t="s">
        <v>117</v>
      </c>
      <c r="D33" s="273">
        <v>177200</v>
      </c>
      <c r="E33" s="120" t="s">
        <v>115</v>
      </c>
      <c r="F33" s="273">
        <v>627000</v>
      </c>
    </row>
    <row r="34" spans="2:6" ht="27.75" customHeight="1" thickBot="1">
      <c r="B34" s="713"/>
      <c r="C34" s="120" t="s">
        <v>118</v>
      </c>
      <c r="D34" s="273">
        <v>265800</v>
      </c>
      <c r="E34" s="120" t="s">
        <v>119</v>
      </c>
      <c r="F34" s="273">
        <v>1122000</v>
      </c>
    </row>
    <row r="35" spans="2:6" ht="27.75" customHeight="1" thickBot="1">
      <c r="B35" s="713"/>
      <c r="C35" s="121"/>
      <c r="D35" s="274"/>
      <c r="E35" s="120" t="s">
        <v>120</v>
      </c>
      <c r="F35" s="273">
        <v>2792000</v>
      </c>
    </row>
    <row r="36" spans="2:6" ht="27.75" customHeight="1" thickBot="1">
      <c r="B36" s="714"/>
      <c r="C36" s="121"/>
      <c r="D36" s="274"/>
      <c r="E36" s="120" t="s">
        <v>121</v>
      </c>
      <c r="F36" s="273">
        <v>4433000</v>
      </c>
    </row>
    <row r="37" spans="2:6" ht="27.75" customHeight="1" thickBot="1">
      <c r="B37" s="712" t="s">
        <v>167</v>
      </c>
      <c r="C37" s="120" t="s">
        <v>115</v>
      </c>
      <c r="D37" s="273">
        <v>88600</v>
      </c>
      <c r="E37" s="120" t="s">
        <v>116</v>
      </c>
      <c r="F37" s="273">
        <v>161000</v>
      </c>
    </row>
    <row r="38" spans="2:6" ht="27.75" customHeight="1" thickBot="1">
      <c r="B38" s="713"/>
      <c r="C38" s="120" t="s">
        <v>117</v>
      </c>
      <c r="D38" s="273">
        <v>177200</v>
      </c>
      <c r="E38" s="120" t="s">
        <v>115</v>
      </c>
      <c r="F38" s="273">
        <v>321000</v>
      </c>
    </row>
    <row r="39" spans="2:6" ht="27.75" customHeight="1" thickBot="1">
      <c r="B39" s="713"/>
      <c r="C39" s="120" t="s">
        <v>118</v>
      </c>
      <c r="D39" s="273">
        <v>265800</v>
      </c>
      <c r="E39" s="120" t="s">
        <v>119</v>
      </c>
      <c r="F39" s="273">
        <v>587000</v>
      </c>
    </row>
    <row r="40" spans="2:6" ht="27.75" customHeight="1" thickBot="1">
      <c r="B40" s="713"/>
      <c r="C40" s="121"/>
      <c r="D40" s="274"/>
      <c r="E40" s="120" t="s">
        <v>120</v>
      </c>
      <c r="F40" s="273">
        <v>1894000</v>
      </c>
    </row>
    <row r="41" spans="2:6" ht="27.75" customHeight="1" thickBot="1">
      <c r="B41" s="714"/>
      <c r="C41" s="121"/>
      <c r="D41" s="274"/>
      <c r="E41" s="120" t="s">
        <v>121</v>
      </c>
      <c r="F41" s="273">
        <v>3174000</v>
      </c>
    </row>
    <row r="42" spans="2:6" ht="27.75" customHeight="1" thickBot="1">
      <c r="B42" s="712" t="s">
        <v>123</v>
      </c>
      <c r="C42" s="120" t="s">
        <v>115</v>
      </c>
      <c r="D42" s="273">
        <v>17700</v>
      </c>
      <c r="E42" s="120" t="s">
        <v>116</v>
      </c>
      <c r="F42" s="273">
        <v>600000</v>
      </c>
    </row>
    <row r="43" spans="2:6" ht="27.75" customHeight="1" thickBot="1">
      <c r="B43" s="713"/>
      <c r="C43" s="120" t="s">
        <v>117</v>
      </c>
      <c r="D43" s="273">
        <v>35400</v>
      </c>
      <c r="E43" s="120" t="s">
        <v>115</v>
      </c>
      <c r="F43" s="273">
        <v>1422000</v>
      </c>
    </row>
    <row r="44" spans="2:6" ht="27.75" customHeight="1" thickBot="1">
      <c r="B44" s="713"/>
      <c r="C44" s="120" t="s">
        <v>118</v>
      </c>
      <c r="D44" s="273">
        <v>53100</v>
      </c>
      <c r="E44" s="120" t="s">
        <v>119</v>
      </c>
      <c r="F44" s="273">
        <v>1760000</v>
      </c>
    </row>
    <row r="45" spans="2:6" ht="27.75" customHeight="1" thickBot="1">
      <c r="B45" s="713"/>
      <c r="C45" s="121"/>
      <c r="D45" s="274"/>
      <c r="E45" s="120" t="s">
        <v>120</v>
      </c>
      <c r="F45" s="273">
        <v>4346000</v>
      </c>
    </row>
    <row r="46" spans="2:6" ht="27.75" customHeight="1" thickBot="1">
      <c r="B46" s="714"/>
      <c r="C46" s="121"/>
      <c r="D46" s="274"/>
      <c r="E46" s="120" t="s">
        <v>121</v>
      </c>
      <c r="F46" s="273">
        <v>5071000</v>
      </c>
    </row>
    <row r="47" spans="2:6" ht="68.25" customHeight="1">
      <c r="B47" s="722" t="s">
        <v>166</v>
      </c>
      <c r="C47" s="722"/>
      <c r="D47" s="722"/>
      <c r="E47" s="722"/>
      <c r="F47" s="722"/>
    </row>
    <row r="48" spans="2:6">
      <c r="B48" s="128"/>
    </row>
    <row r="49" spans="2:6" ht="14.25" thickBot="1">
      <c r="B49" s="122" t="s">
        <v>150</v>
      </c>
    </row>
    <row r="50" spans="2:6" ht="27.75" customHeight="1" thickBot="1">
      <c r="B50" s="123" t="s">
        <v>151</v>
      </c>
      <c r="C50" s="723" t="s">
        <v>152</v>
      </c>
      <c r="D50" s="724"/>
      <c r="E50" s="724"/>
      <c r="F50" s="725"/>
    </row>
    <row r="51" spans="2:6" ht="27.75" customHeight="1">
      <c r="B51" s="726" t="s">
        <v>112</v>
      </c>
      <c r="C51" s="723" t="s">
        <v>153</v>
      </c>
      <c r="D51" s="724"/>
      <c r="E51" s="724"/>
      <c r="F51" s="725"/>
    </row>
    <row r="52" spans="2:6" ht="27.75" customHeight="1">
      <c r="B52" s="727"/>
      <c r="C52" s="729" t="s">
        <v>154</v>
      </c>
      <c r="D52" s="730"/>
      <c r="E52" s="730"/>
      <c r="F52" s="731"/>
    </row>
    <row r="53" spans="2:6" ht="27.75" customHeight="1">
      <c r="B53" s="727"/>
      <c r="C53" s="729" t="s">
        <v>155</v>
      </c>
      <c r="D53" s="730"/>
      <c r="E53" s="730"/>
      <c r="F53" s="731"/>
    </row>
    <row r="54" spans="2:6" ht="27.75" customHeight="1">
      <c r="B54" s="727"/>
      <c r="C54" s="729" t="s">
        <v>156</v>
      </c>
      <c r="D54" s="730"/>
      <c r="E54" s="730"/>
      <c r="F54" s="731"/>
    </row>
    <row r="55" spans="2:6" ht="27.75" customHeight="1">
      <c r="B55" s="727"/>
      <c r="C55" s="729" t="s">
        <v>157</v>
      </c>
      <c r="D55" s="730"/>
      <c r="E55" s="730"/>
      <c r="F55" s="731"/>
    </row>
    <row r="56" spans="2:6" ht="90" customHeight="1">
      <c r="B56" s="727"/>
      <c r="C56" s="732" t="s">
        <v>158</v>
      </c>
      <c r="D56" s="733"/>
      <c r="E56" s="733"/>
      <c r="F56" s="734"/>
    </row>
    <row r="57" spans="2:6" ht="27.75" customHeight="1">
      <c r="B57" s="727"/>
      <c r="C57" s="732" t="s">
        <v>159</v>
      </c>
      <c r="D57" s="733"/>
      <c r="E57" s="733"/>
      <c r="F57" s="734"/>
    </row>
    <row r="58" spans="2:6" ht="27.75" customHeight="1" thickBot="1">
      <c r="B58" s="728"/>
      <c r="C58" s="736" t="s">
        <v>160</v>
      </c>
      <c r="D58" s="737"/>
      <c r="E58" s="737"/>
      <c r="F58" s="738"/>
    </row>
    <row r="59" spans="2:6" ht="27.75" customHeight="1">
      <c r="B59" s="726" t="s">
        <v>111</v>
      </c>
      <c r="C59" s="732" t="s">
        <v>154</v>
      </c>
      <c r="D59" s="733"/>
      <c r="E59" s="733"/>
      <c r="F59" s="734"/>
    </row>
    <row r="60" spans="2:6" ht="27.75" customHeight="1">
      <c r="B60" s="727"/>
      <c r="C60" s="732" t="s">
        <v>161</v>
      </c>
      <c r="D60" s="733"/>
      <c r="E60" s="733"/>
      <c r="F60" s="734"/>
    </row>
    <row r="61" spans="2:6" ht="27.75" customHeight="1">
      <c r="B61" s="727"/>
      <c r="C61" s="732" t="s">
        <v>162</v>
      </c>
      <c r="D61" s="733"/>
      <c r="E61" s="733"/>
      <c r="F61" s="734"/>
    </row>
    <row r="62" spans="2:6" ht="27.75" customHeight="1">
      <c r="B62" s="727"/>
      <c r="C62" s="732" t="s">
        <v>156</v>
      </c>
      <c r="D62" s="733"/>
      <c r="E62" s="733"/>
      <c r="F62" s="734"/>
    </row>
    <row r="63" spans="2:6" ht="54" customHeight="1">
      <c r="B63" s="727"/>
      <c r="C63" s="732" t="s">
        <v>157</v>
      </c>
      <c r="D63" s="733"/>
      <c r="E63" s="733"/>
      <c r="F63" s="734"/>
    </row>
    <row r="64" spans="2:6" ht="54" customHeight="1">
      <c r="B64" s="727"/>
      <c r="C64" s="732" t="s">
        <v>163</v>
      </c>
      <c r="D64" s="733"/>
      <c r="E64" s="733"/>
      <c r="F64" s="734"/>
    </row>
    <row r="65" spans="2:6" ht="54" customHeight="1" thickBot="1">
      <c r="B65" s="728"/>
      <c r="C65" s="736" t="s">
        <v>164</v>
      </c>
      <c r="D65" s="737"/>
      <c r="E65" s="737"/>
      <c r="F65" s="738"/>
    </row>
    <row r="66" spans="2:6" ht="66.75" customHeight="1">
      <c r="B66" s="735" t="s">
        <v>165</v>
      </c>
      <c r="C66" s="735"/>
      <c r="D66" s="735"/>
      <c r="E66" s="735"/>
      <c r="F66" s="735"/>
    </row>
  </sheetData>
  <sheetProtection algorithmName="SHA-512" hashValue="6kwO02eaZbLq5Mx85eTJE7i5oWirDPPNen3dM3pnMZieP6FE+MxgOuidH54Vq0XOnUUGWtDNw5i/JdhfOv3FgQ==" saltValue="2K1gFAqQNY7pKdobr8oSgg==" spinCount="100000" sheet="1" objects="1" scenarios="1"/>
  <mergeCells count="33">
    <mergeCell ref="B66:F66"/>
    <mergeCell ref="C57:F57"/>
    <mergeCell ref="C58:F58"/>
    <mergeCell ref="B59:B65"/>
    <mergeCell ref="C59:F59"/>
    <mergeCell ref="C60:F60"/>
    <mergeCell ref="C61:F61"/>
    <mergeCell ref="C62:F62"/>
    <mergeCell ref="C63:F63"/>
    <mergeCell ref="C64:F64"/>
    <mergeCell ref="C65:F65"/>
    <mergeCell ref="B42:B46"/>
    <mergeCell ref="B47:F47"/>
    <mergeCell ref="C50:F50"/>
    <mergeCell ref="B51:B58"/>
    <mergeCell ref="C51:F51"/>
    <mergeCell ref="C52:F52"/>
    <mergeCell ref="C53:F53"/>
    <mergeCell ref="C54:F54"/>
    <mergeCell ref="C55:F55"/>
    <mergeCell ref="C56:F56"/>
    <mergeCell ref="B37:B41"/>
    <mergeCell ref="B4:B6"/>
    <mergeCell ref="C4:D4"/>
    <mergeCell ref="E4:F4"/>
    <mergeCell ref="C5:D5"/>
    <mergeCell ref="E5:F5"/>
    <mergeCell ref="B7:B11"/>
    <mergeCell ref="B12:B16"/>
    <mergeCell ref="B17:B21"/>
    <mergeCell ref="B22:B26"/>
    <mergeCell ref="B27:B31"/>
    <mergeCell ref="B32:B36"/>
  </mergeCells>
  <phoneticPr fontId="3"/>
  <printOptions horizontalCentered="1" verticalCentered="1"/>
  <pageMargins left="0.70866141732283472" right="0.70866141732283472" top="0.74803149606299213" bottom="0.74803149606299213" header="0.31496062992125984" footer="0.31496062992125984"/>
  <pageSetup paperSize="9" scale="62" orientation="portrait" r:id="rId1"/>
  <rowBreaks count="1" manualBreakCount="1">
    <brk id="47"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6"/>
  <sheetViews>
    <sheetView view="pageBreakPreview" zoomScale="90" zoomScaleNormal="85" zoomScaleSheetLayoutView="90" workbookViewId="0">
      <pane xSplit="3" ySplit="1" topLeftCell="F2" activePane="bottomRight" state="frozen"/>
      <selection activeCell="C12" sqref="C12"/>
      <selection pane="topRight" activeCell="C12" sqref="C12"/>
      <selection pane="bottomLeft" activeCell="C12" sqref="C12"/>
      <selection pane="bottomRight" sqref="A1:F1048576"/>
    </sheetView>
  </sheetViews>
  <sheetFormatPr defaultRowHeight="18.75"/>
  <cols>
    <col min="1" max="1" width="11.875" style="288" hidden="1" customWidth="1"/>
    <col min="2" max="2" width="22.875" style="258" hidden="1" customWidth="1"/>
    <col min="3" max="3" width="49.375" style="258" hidden="1" customWidth="1"/>
    <col min="4" max="4" width="42.125" style="258" hidden="1" customWidth="1"/>
    <col min="5" max="5" width="37.75" style="258" hidden="1" customWidth="1"/>
    <col min="6" max="6" width="19.375" style="258" hidden="1" customWidth="1"/>
    <col min="7" max="16384" width="9" style="258"/>
  </cols>
  <sheetData>
    <row r="1" spans="1:6" ht="21.75" customHeight="1">
      <c r="A1" s="316" t="s">
        <v>322</v>
      </c>
      <c r="B1" s="257" t="s">
        <v>323</v>
      </c>
      <c r="C1" s="317" t="s">
        <v>324</v>
      </c>
      <c r="D1" s="314" t="s">
        <v>325</v>
      </c>
      <c r="E1" s="257" t="s">
        <v>326</v>
      </c>
      <c r="F1" s="315" t="s">
        <v>431</v>
      </c>
    </row>
    <row r="2" spans="1:6" ht="18" customHeight="1">
      <c r="A2" s="332" t="s">
        <v>517</v>
      </c>
      <c r="B2" s="259" t="s">
        <v>114</v>
      </c>
      <c r="C2" s="333" t="s">
        <v>289</v>
      </c>
      <c r="D2" s="334" t="s">
        <v>624</v>
      </c>
      <c r="E2" s="259" t="s">
        <v>801</v>
      </c>
      <c r="F2" s="335" t="s">
        <v>417</v>
      </c>
    </row>
    <row r="3" spans="1:6" ht="18" customHeight="1">
      <c r="A3" s="336" t="s">
        <v>521</v>
      </c>
      <c r="B3" s="260" t="s">
        <v>114</v>
      </c>
      <c r="C3" s="333" t="s">
        <v>292</v>
      </c>
      <c r="D3" s="334" t="s">
        <v>625</v>
      </c>
      <c r="E3" s="259" t="s">
        <v>802</v>
      </c>
      <c r="F3" s="335" t="s">
        <v>417</v>
      </c>
    </row>
    <row r="4" spans="1:6" ht="18" customHeight="1">
      <c r="A4" s="336" t="s">
        <v>528</v>
      </c>
      <c r="B4" s="260" t="s">
        <v>114</v>
      </c>
      <c r="C4" s="333" t="s">
        <v>361</v>
      </c>
      <c r="D4" s="334" t="s">
        <v>626</v>
      </c>
      <c r="E4" s="259" t="s">
        <v>803</v>
      </c>
      <c r="F4" s="335" t="s">
        <v>417</v>
      </c>
    </row>
    <row r="5" spans="1:6" ht="18" customHeight="1">
      <c r="A5" s="336" t="s">
        <v>535</v>
      </c>
      <c r="B5" s="260" t="s">
        <v>114</v>
      </c>
      <c r="C5" s="333" t="s">
        <v>366</v>
      </c>
      <c r="D5" s="334" t="s">
        <v>628</v>
      </c>
      <c r="E5" s="259" t="s">
        <v>804</v>
      </c>
      <c r="F5" s="335" t="s">
        <v>417</v>
      </c>
    </row>
    <row r="6" spans="1:6" ht="18" customHeight="1">
      <c r="A6" s="336" t="s">
        <v>539</v>
      </c>
      <c r="B6" s="260" t="s">
        <v>114</v>
      </c>
      <c r="C6" s="333" t="s">
        <v>368</v>
      </c>
      <c r="D6" s="334" t="s">
        <v>627</v>
      </c>
      <c r="E6" s="259" t="s">
        <v>805</v>
      </c>
      <c r="F6" s="335" t="s">
        <v>417</v>
      </c>
    </row>
    <row r="7" spans="1:6" ht="18" customHeight="1">
      <c r="A7" s="336" t="s">
        <v>542</v>
      </c>
      <c r="B7" s="260" t="s">
        <v>114</v>
      </c>
      <c r="C7" s="333" t="s">
        <v>369</v>
      </c>
      <c r="D7" s="334" t="s">
        <v>806</v>
      </c>
      <c r="E7" s="259" t="s">
        <v>807</v>
      </c>
      <c r="F7" s="335" t="s">
        <v>417</v>
      </c>
    </row>
    <row r="8" spans="1:6" ht="18" customHeight="1">
      <c r="A8" s="336" t="s">
        <v>548</v>
      </c>
      <c r="B8" s="260" t="s">
        <v>114</v>
      </c>
      <c r="C8" s="333" t="s">
        <v>370</v>
      </c>
      <c r="D8" s="334" t="s">
        <v>327</v>
      </c>
      <c r="E8" s="259" t="s">
        <v>808</v>
      </c>
      <c r="F8" s="335" t="s">
        <v>417</v>
      </c>
    </row>
    <row r="9" spans="1:6" ht="18" customHeight="1">
      <c r="A9" s="336" t="s">
        <v>552</v>
      </c>
      <c r="B9" s="260" t="s">
        <v>114</v>
      </c>
      <c r="C9" s="333" t="s">
        <v>371</v>
      </c>
      <c r="D9" s="334" t="s">
        <v>629</v>
      </c>
      <c r="E9" s="259" t="s">
        <v>809</v>
      </c>
      <c r="F9" s="335" t="s">
        <v>417</v>
      </c>
    </row>
    <row r="10" spans="1:6" ht="18" customHeight="1">
      <c r="A10" s="336" t="s">
        <v>556</v>
      </c>
      <c r="B10" s="260" t="s">
        <v>114</v>
      </c>
      <c r="C10" s="333" t="s">
        <v>373</v>
      </c>
      <c r="D10" s="334" t="s">
        <v>630</v>
      </c>
      <c r="E10" s="259" t="s">
        <v>810</v>
      </c>
      <c r="F10" s="335" t="s">
        <v>432</v>
      </c>
    </row>
    <row r="11" spans="1:6" ht="18" customHeight="1">
      <c r="A11" s="336" t="s">
        <v>560</v>
      </c>
      <c r="B11" s="260" t="s">
        <v>114</v>
      </c>
      <c r="C11" s="333" t="s">
        <v>811</v>
      </c>
      <c r="D11" s="334" t="s">
        <v>631</v>
      </c>
      <c r="E11" s="259" t="s">
        <v>812</v>
      </c>
      <c r="F11" s="335" t="s">
        <v>432</v>
      </c>
    </row>
    <row r="12" spans="1:6" ht="18" customHeight="1">
      <c r="A12" s="336" t="s">
        <v>562</v>
      </c>
      <c r="B12" s="260" t="s">
        <v>114</v>
      </c>
      <c r="C12" s="333" t="s">
        <v>301</v>
      </c>
      <c r="D12" s="334" t="s">
        <v>632</v>
      </c>
      <c r="E12" s="259" t="s">
        <v>813</v>
      </c>
      <c r="F12" s="335" t="s">
        <v>53</v>
      </c>
    </row>
    <row r="13" spans="1:6" ht="18" customHeight="1">
      <c r="A13" s="336" t="s">
        <v>567</v>
      </c>
      <c r="B13" s="260" t="s">
        <v>114</v>
      </c>
      <c r="C13" s="333" t="s">
        <v>379</v>
      </c>
      <c r="D13" s="334" t="s">
        <v>633</v>
      </c>
      <c r="E13" s="259" t="s">
        <v>328</v>
      </c>
      <c r="F13" s="335" t="s">
        <v>417</v>
      </c>
    </row>
    <row r="14" spans="1:6" ht="18" customHeight="1">
      <c r="A14" s="336" t="s">
        <v>569</v>
      </c>
      <c r="B14" s="260" t="s">
        <v>114</v>
      </c>
      <c r="C14" s="333" t="s">
        <v>382</v>
      </c>
      <c r="D14" s="334" t="s">
        <v>634</v>
      </c>
      <c r="E14" s="259" t="s">
        <v>329</v>
      </c>
      <c r="F14" s="335" t="s">
        <v>417</v>
      </c>
    </row>
    <row r="15" spans="1:6" ht="18" customHeight="1">
      <c r="A15" s="336" t="s">
        <v>572</v>
      </c>
      <c r="B15" s="260" t="s">
        <v>114</v>
      </c>
      <c r="C15" s="333" t="s">
        <v>384</v>
      </c>
      <c r="D15" s="334" t="s">
        <v>814</v>
      </c>
      <c r="E15" s="259" t="s">
        <v>815</v>
      </c>
      <c r="F15" s="335" t="s">
        <v>417</v>
      </c>
    </row>
    <row r="16" spans="1:6" ht="18" customHeight="1">
      <c r="A16" s="336" t="s">
        <v>576</v>
      </c>
      <c r="B16" s="260" t="s">
        <v>114</v>
      </c>
      <c r="C16" s="333" t="s">
        <v>816</v>
      </c>
      <c r="D16" s="334" t="s">
        <v>635</v>
      </c>
      <c r="E16" s="259" t="s">
        <v>817</v>
      </c>
      <c r="F16" s="335" t="s">
        <v>432</v>
      </c>
    </row>
    <row r="17" spans="1:6" ht="18" customHeight="1">
      <c r="A17" s="336" t="s">
        <v>579</v>
      </c>
      <c r="B17" s="260" t="s">
        <v>114</v>
      </c>
      <c r="C17" s="333" t="s">
        <v>387</v>
      </c>
      <c r="D17" s="334" t="s">
        <v>327</v>
      </c>
      <c r="E17" s="259" t="s">
        <v>808</v>
      </c>
      <c r="F17" s="335" t="s">
        <v>417</v>
      </c>
    </row>
    <row r="18" spans="1:6" ht="18" customHeight="1">
      <c r="A18" s="336" t="s">
        <v>583</v>
      </c>
      <c r="B18" s="260" t="s">
        <v>114</v>
      </c>
      <c r="C18" s="333" t="s">
        <v>391</v>
      </c>
      <c r="D18" s="334" t="s">
        <v>636</v>
      </c>
      <c r="E18" s="259" t="s">
        <v>818</v>
      </c>
      <c r="F18" s="335" t="s">
        <v>432</v>
      </c>
    </row>
    <row r="19" spans="1:6" ht="18" customHeight="1">
      <c r="A19" s="336" t="s">
        <v>585</v>
      </c>
      <c r="B19" s="260" t="s">
        <v>114</v>
      </c>
      <c r="C19" s="333" t="s">
        <v>819</v>
      </c>
      <c r="D19" s="334" t="s">
        <v>820</v>
      </c>
      <c r="E19" s="259" t="s">
        <v>821</v>
      </c>
      <c r="F19" s="335" t="s">
        <v>417</v>
      </c>
    </row>
    <row r="20" spans="1:6" ht="18" customHeight="1">
      <c r="A20" s="336" t="s">
        <v>588</v>
      </c>
      <c r="B20" s="260" t="s">
        <v>114</v>
      </c>
      <c r="C20" s="333" t="s">
        <v>396</v>
      </c>
      <c r="D20" s="334" t="s">
        <v>637</v>
      </c>
      <c r="E20" s="259" t="s">
        <v>822</v>
      </c>
      <c r="F20" s="335" t="s">
        <v>417</v>
      </c>
    </row>
    <row r="21" spans="1:6" ht="18" customHeight="1">
      <c r="A21" s="336" t="s">
        <v>591</v>
      </c>
      <c r="B21" s="260" t="s">
        <v>114</v>
      </c>
      <c r="C21" s="333" t="s">
        <v>101</v>
      </c>
      <c r="D21" s="334" t="s">
        <v>638</v>
      </c>
      <c r="E21" s="259" t="s">
        <v>823</v>
      </c>
      <c r="F21" s="335" t="s">
        <v>417</v>
      </c>
    </row>
    <row r="22" spans="1:6" ht="18" customHeight="1">
      <c r="A22" s="336" t="s">
        <v>594</v>
      </c>
      <c r="B22" s="260" t="s">
        <v>114</v>
      </c>
      <c r="C22" s="333" t="s">
        <v>399</v>
      </c>
      <c r="D22" s="334" t="s">
        <v>639</v>
      </c>
      <c r="E22" s="259" t="s">
        <v>330</v>
      </c>
      <c r="F22" s="335" t="s">
        <v>432</v>
      </c>
    </row>
    <row r="23" spans="1:6" ht="18" customHeight="1">
      <c r="A23" s="336" t="s">
        <v>597</v>
      </c>
      <c r="B23" s="260" t="s">
        <v>114</v>
      </c>
      <c r="C23" s="333" t="s">
        <v>311</v>
      </c>
      <c r="D23" s="334" t="s">
        <v>639</v>
      </c>
      <c r="E23" s="259" t="s">
        <v>330</v>
      </c>
      <c r="F23" s="335" t="s">
        <v>432</v>
      </c>
    </row>
    <row r="24" spans="1:6" ht="18" customHeight="1">
      <c r="A24" s="336" t="s">
        <v>601</v>
      </c>
      <c r="B24" s="260" t="s">
        <v>114</v>
      </c>
      <c r="C24" s="333" t="s">
        <v>824</v>
      </c>
      <c r="D24" s="334" t="s">
        <v>631</v>
      </c>
      <c r="E24" s="259" t="s">
        <v>812</v>
      </c>
      <c r="F24" s="335" t="s">
        <v>432</v>
      </c>
    </row>
    <row r="25" spans="1:6" ht="18" customHeight="1">
      <c r="A25" s="336" t="s">
        <v>729</v>
      </c>
      <c r="B25" s="260" t="s">
        <v>114</v>
      </c>
      <c r="C25" s="333" t="s">
        <v>825</v>
      </c>
      <c r="D25" s="334" t="s">
        <v>504</v>
      </c>
      <c r="E25" s="259" t="s">
        <v>505</v>
      </c>
      <c r="F25" s="335" t="s">
        <v>417</v>
      </c>
    </row>
    <row r="26" spans="1:6" ht="18" customHeight="1">
      <c r="A26" s="336" t="s">
        <v>730</v>
      </c>
      <c r="B26" s="260" t="s">
        <v>114</v>
      </c>
      <c r="C26" s="333" t="s">
        <v>826</v>
      </c>
      <c r="D26" s="334" t="s">
        <v>504</v>
      </c>
      <c r="E26" s="259" t="s">
        <v>505</v>
      </c>
      <c r="F26" s="335" t="s">
        <v>417</v>
      </c>
    </row>
    <row r="27" spans="1:6" ht="18" customHeight="1">
      <c r="A27" s="336" t="s">
        <v>518</v>
      </c>
      <c r="B27" s="260" t="s">
        <v>114</v>
      </c>
      <c r="C27" s="333" t="s">
        <v>293</v>
      </c>
      <c r="D27" s="334" t="s">
        <v>640</v>
      </c>
      <c r="E27" s="259" t="s">
        <v>332</v>
      </c>
      <c r="F27" s="335" t="s">
        <v>417</v>
      </c>
    </row>
    <row r="28" spans="1:6" ht="18" customHeight="1">
      <c r="A28" s="336" t="s">
        <v>522</v>
      </c>
      <c r="B28" s="260" t="s">
        <v>114</v>
      </c>
      <c r="C28" s="333" t="s">
        <v>295</v>
      </c>
      <c r="D28" s="334" t="s">
        <v>641</v>
      </c>
      <c r="E28" s="259" t="s">
        <v>827</v>
      </c>
      <c r="F28" s="335" t="s">
        <v>417</v>
      </c>
    </row>
    <row r="29" spans="1:6" ht="18" customHeight="1">
      <c r="A29" s="336" t="s">
        <v>525</v>
      </c>
      <c r="B29" s="260" t="s">
        <v>114</v>
      </c>
      <c r="C29" s="333" t="s">
        <v>359</v>
      </c>
      <c r="D29" s="334" t="s">
        <v>828</v>
      </c>
      <c r="E29" s="259" t="s">
        <v>340</v>
      </c>
      <c r="F29" s="335" t="s">
        <v>417</v>
      </c>
    </row>
    <row r="30" spans="1:6" ht="18" customHeight="1">
      <c r="A30" s="336" t="s">
        <v>529</v>
      </c>
      <c r="B30" s="260" t="s">
        <v>114</v>
      </c>
      <c r="C30" s="333" t="s">
        <v>362</v>
      </c>
      <c r="D30" s="334" t="s">
        <v>642</v>
      </c>
      <c r="E30" s="259" t="s">
        <v>829</v>
      </c>
      <c r="F30" s="335" t="s">
        <v>417</v>
      </c>
    </row>
    <row r="31" spans="1:6" ht="18" customHeight="1">
      <c r="A31" s="336" t="s">
        <v>532</v>
      </c>
      <c r="B31" s="260" t="s">
        <v>114</v>
      </c>
      <c r="C31" s="333" t="s">
        <v>364</v>
      </c>
      <c r="D31" s="334" t="s">
        <v>830</v>
      </c>
      <c r="E31" s="259" t="s">
        <v>731</v>
      </c>
      <c r="F31" s="335" t="s">
        <v>417</v>
      </c>
    </row>
    <row r="32" spans="1:6" ht="18" customHeight="1">
      <c r="A32" s="336" t="s">
        <v>536</v>
      </c>
      <c r="B32" s="260" t="s">
        <v>114</v>
      </c>
      <c r="C32" s="333" t="s">
        <v>365</v>
      </c>
      <c r="D32" s="334" t="s">
        <v>643</v>
      </c>
      <c r="E32" s="259" t="s">
        <v>341</v>
      </c>
      <c r="F32" s="335" t="s">
        <v>53</v>
      </c>
    </row>
    <row r="33" spans="1:6" ht="18" customHeight="1">
      <c r="A33" s="336" t="s">
        <v>540</v>
      </c>
      <c r="B33" s="260" t="s">
        <v>114</v>
      </c>
      <c r="C33" s="333" t="s">
        <v>299</v>
      </c>
      <c r="D33" s="334" t="s">
        <v>644</v>
      </c>
      <c r="E33" s="259" t="s">
        <v>831</v>
      </c>
      <c r="F33" s="335" t="s">
        <v>417</v>
      </c>
    </row>
    <row r="34" spans="1:6" ht="18" customHeight="1">
      <c r="A34" s="336" t="s">
        <v>545</v>
      </c>
      <c r="B34" s="260" t="s">
        <v>114</v>
      </c>
      <c r="C34" s="333" t="s">
        <v>237</v>
      </c>
      <c r="D34" s="334" t="s">
        <v>645</v>
      </c>
      <c r="E34" s="259" t="s">
        <v>832</v>
      </c>
      <c r="F34" s="335" t="s">
        <v>417</v>
      </c>
    </row>
    <row r="35" spans="1:6" ht="18" customHeight="1">
      <c r="A35" s="336" t="s">
        <v>549</v>
      </c>
      <c r="B35" s="260" t="s">
        <v>114</v>
      </c>
      <c r="C35" s="333" t="s">
        <v>372</v>
      </c>
      <c r="D35" s="334" t="s">
        <v>646</v>
      </c>
      <c r="E35" s="259" t="s">
        <v>331</v>
      </c>
      <c r="F35" s="335" t="s">
        <v>417</v>
      </c>
    </row>
    <row r="36" spans="1:6" ht="18" customHeight="1">
      <c r="A36" s="336" t="s">
        <v>553</v>
      </c>
      <c r="B36" s="260" t="s">
        <v>114</v>
      </c>
      <c r="C36" s="333" t="s">
        <v>374</v>
      </c>
      <c r="D36" s="334" t="s">
        <v>833</v>
      </c>
      <c r="E36" s="259" t="s">
        <v>332</v>
      </c>
      <c r="F36" s="335" t="s">
        <v>417</v>
      </c>
    </row>
    <row r="37" spans="1:6" ht="18" customHeight="1">
      <c r="A37" s="336" t="s">
        <v>557</v>
      </c>
      <c r="B37" s="260" t="s">
        <v>114</v>
      </c>
      <c r="C37" s="333" t="s">
        <v>333</v>
      </c>
      <c r="D37" s="334" t="s">
        <v>647</v>
      </c>
      <c r="E37" s="259" t="s">
        <v>834</v>
      </c>
      <c r="F37" s="335" t="s">
        <v>433</v>
      </c>
    </row>
    <row r="38" spans="1:6" ht="18" customHeight="1">
      <c r="A38" s="336" t="s">
        <v>563</v>
      </c>
      <c r="B38" s="260" t="s">
        <v>114</v>
      </c>
      <c r="C38" s="333" t="s">
        <v>835</v>
      </c>
      <c r="D38" s="334" t="s">
        <v>648</v>
      </c>
      <c r="E38" s="259" t="s">
        <v>836</v>
      </c>
      <c r="F38" s="335" t="s">
        <v>417</v>
      </c>
    </row>
    <row r="39" spans="1:6" ht="18" customHeight="1">
      <c r="A39" s="336" t="s">
        <v>565</v>
      </c>
      <c r="B39" s="260" t="s">
        <v>114</v>
      </c>
      <c r="C39" s="333" t="s">
        <v>837</v>
      </c>
      <c r="D39" s="334" t="s">
        <v>838</v>
      </c>
      <c r="E39" s="259" t="s">
        <v>461</v>
      </c>
      <c r="F39" s="335" t="s">
        <v>432</v>
      </c>
    </row>
    <row r="40" spans="1:6" ht="18" customHeight="1">
      <c r="A40" s="336" t="s">
        <v>568</v>
      </c>
      <c r="B40" s="260" t="s">
        <v>114</v>
      </c>
      <c r="C40" s="333" t="s">
        <v>454</v>
      </c>
      <c r="D40" s="334" t="s">
        <v>649</v>
      </c>
      <c r="E40" s="259" t="s">
        <v>462</v>
      </c>
      <c r="F40" s="335" t="s">
        <v>417</v>
      </c>
    </row>
    <row r="41" spans="1:6" ht="18" customHeight="1">
      <c r="A41" s="336" t="s">
        <v>570</v>
      </c>
      <c r="B41" s="260" t="s">
        <v>114</v>
      </c>
      <c r="C41" s="333" t="s">
        <v>839</v>
      </c>
      <c r="D41" s="334" t="s">
        <v>650</v>
      </c>
      <c r="E41" s="259" t="s">
        <v>840</v>
      </c>
      <c r="F41" s="335" t="s">
        <v>417</v>
      </c>
    </row>
    <row r="42" spans="1:6" ht="18" customHeight="1">
      <c r="A42" s="336" t="s">
        <v>573</v>
      </c>
      <c r="B42" s="260" t="s">
        <v>114</v>
      </c>
      <c r="C42" s="333" t="s">
        <v>841</v>
      </c>
      <c r="D42" s="334" t="s">
        <v>828</v>
      </c>
      <c r="E42" s="259" t="s">
        <v>340</v>
      </c>
      <c r="F42" s="335" t="s">
        <v>417</v>
      </c>
    </row>
    <row r="43" spans="1:6" ht="18" customHeight="1">
      <c r="A43" s="336" t="s">
        <v>732</v>
      </c>
      <c r="B43" s="260" t="s">
        <v>114</v>
      </c>
      <c r="C43" s="333" t="s">
        <v>842</v>
      </c>
      <c r="D43" s="334" t="s">
        <v>843</v>
      </c>
      <c r="E43" s="259" t="s">
        <v>345</v>
      </c>
      <c r="F43" s="335" t="s">
        <v>844</v>
      </c>
    </row>
    <row r="44" spans="1:6" ht="18" customHeight="1">
      <c r="A44" s="336" t="s">
        <v>733</v>
      </c>
      <c r="B44" s="260" t="s">
        <v>114</v>
      </c>
      <c r="C44" s="333" t="s">
        <v>734</v>
      </c>
      <c r="D44" s="334" t="s">
        <v>838</v>
      </c>
      <c r="E44" s="259" t="s">
        <v>461</v>
      </c>
      <c r="F44" s="304" t="s">
        <v>432</v>
      </c>
    </row>
    <row r="45" spans="1:6" ht="18" customHeight="1">
      <c r="A45" s="336" t="s">
        <v>580</v>
      </c>
      <c r="B45" s="260" t="s">
        <v>114</v>
      </c>
      <c r="C45" s="333" t="s">
        <v>102</v>
      </c>
      <c r="D45" s="334" t="s">
        <v>334</v>
      </c>
      <c r="E45" s="259" t="s">
        <v>845</v>
      </c>
      <c r="F45" s="335" t="s">
        <v>417</v>
      </c>
    </row>
    <row r="46" spans="1:6" ht="18" customHeight="1">
      <c r="A46" s="336" t="s">
        <v>584</v>
      </c>
      <c r="B46" s="260" t="s">
        <v>114</v>
      </c>
      <c r="C46" s="333" t="s">
        <v>302</v>
      </c>
      <c r="D46" s="334" t="s">
        <v>639</v>
      </c>
      <c r="E46" s="259" t="s">
        <v>330</v>
      </c>
      <c r="F46" s="335" t="s">
        <v>417</v>
      </c>
    </row>
    <row r="47" spans="1:6" ht="18" customHeight="1">
      <c r="A47" s="336" t="s">
        <v>586</v>
      </c>
      <c r="B47" s="260" t="s">
        <v>114</v>
      </c>
      <c r="C47" s="333" t="s">
        <v>388</v>
      </c>
      <c r="D47" s="334" t="s">
        <v>806</v>
      </c>
      <c r="E47" s="259" t="s">
        <v>807</v>
      </c>
      <c r="F47" s="335" t="s">
        <v>417</v>
      </c>
    </row>
    <row r="48" spans="1:6" ht="18" customHeight="1">
      <c r="A48" s="336" t="s">
        <v>589</v>
      </c>
      <c r="B48" s="260" t="s">
        <v>114</v>
      </c>
      <c r="C48" s="333" t="s">
        <v>393</v>
      </c>
      <c r="D48" s="334" t="s">
        <v>629</v>
      </c>
      <c r="E48" s="259" t="s">
        <v>809</v>
      </c>
      <c r="F48" s="335" t="s">
        <v>417</v>
      </c>
    </row>
    <row r="49" spans="1:6" ht="18" customHeight="1">
      <c r="A49" s="336" t="s">
        <v>592</v>
      </c>
      <c r="B49" s="260" t="s">
        <v>114</v>
      </c>
      <c r="C49" s="333" t="s">
        <v>397</v>
      </c>
      <c r="D49" s="334" t="s">
        <v>651</v>
      </c>
      <c r="E49" s="259" t="s">
        <v>336</v>
      </c>
      <c r="F49" s="335" t="s">
        <v>417</v>
      </c>
    </row>
    <row r="50" spans="1:6" ht="18" customHeight="1">
      <c r="A50" s="336" t="s">
        <v>595</v>
      </c>
      <c r="B50" s="260" t="s">
        <v>114</v>
      </c>
      <c r="C50" s="333" t="s">
        <v>306</v>
      </c>
      <c r="D50" s="334" t="s">
        <v>652</v>
      </c>
      <c r="E50" s="259" t="s">
        <v>342</v>
      </c>
      <c r="F50" s="335" t="s">
        <v>846</v>
      </c>
    </row>
    <row r="51" spans="1:6" ht="18" customHeight="1">
      <c r="A51" s="336" t="s">
        <v>598</v>
      </c>
      <c r="B51" s="260" t="s">
        <v>114</v>
      </c>
      <c r="C51" s="333" t="s">
        <v>308</v>
      </c>
      <c r="D51" s="334" t="s">
        <v>639</v>
      </c>
      <c r="E51" s="259" t="s">
        <v>330</v>
      </c>
      <c r="F51" s="335" t="s">
        <v>433</v>
      </c>
    </row>
    <row r="52" spans="1:6" ht="18" customHeight="1">
      <c r="A52" s="336" t="s">
        <v>602</v>
      </c>
      <c r="B52" s="260" t="s">
        <v>114</v>
      </c>
      <c r="C52" s="333" t="s">
        <v>400</v>
      </c>
      <c r="D52" s="334" t="s">
        <v>463</v>
      </c>
      <c r="E52" s="259" t="s">
        <v>464</v>
      </c>
      <c r="F52" s="335" t="s">
        <v>417</v>
      </c>
    </row>
    <row r="53" spans="1:6" ht="18" customHeight="1">
      <c r="A53" s="336" t="s">
        <v>605</v>
      </c>
      <c r="B53" s="260" t="s">
        <v>114</v>
      </c>
      <c r="C53" s="333" t="s">
        <v>312</v>
      </c>
      <c r="D53" s="334" t="s">
        <v>643</v>
      </c>
      <c r="E53" s="259" t="s">
        <v>341</v>
      </c>
      <c r="F53" s="335" t="s">
        <v>417</v>
      </c>
    </row>
    <row r="54" spans="1:6" ht="18" customHeight="1">
      <c r="A54" s="336" t="s">
        <v>608</v>
      </c>
      <c r="B54" s="260" t="s">
        <v>114</v>
      </c>
      <c r="C54" s="333" t="s">
        <v>402</v>
      </c>
      <c r="D54" s="334" t="s">
        <v>653</v>
      </c>
      <c r="E54" s="259" t="s">
        <v>335</v>
      </c>
      <c r="F54" s="335" t="s">
        <v>417</v>
      </c>
    </row>
    <row r="55" spans="1:6" ht="18" customHeight="1">
      <c r="A55" s="336" t="s">
        <v>610</v>
      </c>
      <c r="B55" s="260" t="s">
        <v>114</v>
      </c>
      <c r="C55" s="333" t="s">
        <v>404</v>
      </c>
      <c r="D55" s="334" t="s">
        <v>651</v>
      </c>
      <c r="E55" s="259" t="s">
        <v>336</v>
      </c>
      <c r="F55" s="335" t="s">
        <v>417</v>
      </c>
    </row>
    <row r="56" spans="1:6" ht="18" customHeight="1">
      <c r="A56" s="336" t="s">
        <v>613</v>
      </c>
      <c r="B56" s="260" t="s">
        <v>114</v>
      </c>
      <c r="C56" s="333" t="s">
        <v>405</v>
      </c>
      <c r="D56" s="334" t="s">
        <v>654</v>
      </c>
      <c r="E56" s="259" t="s">
        <v>337</v>
      </c>
      <c r="F56" s="335" t="s">
        <v>417</v>
      </c>
    </row>
    <row r="57" spans="1:6" ht="18" customHeight="1">
      <c r="A57" s="336" t="s">
        <v>616</v>
      </c>
      <c r="B57" s="260" t="s">
        <v>114</v>
      </c>
      <c r="C57" s="333" t="s">
        <v>407</v>
      </c>
      <c r="D57" s="334" t="s">
        <v>655</v>
      </c>
      <c r="E57" s="259" t="s">
        <v>847</v>
      </c>
      <c r="F57" s="335" t="s">
        <v>417</v>
      </c>
    </row>
    <row r="58" spans="1:6" ht="18" customHeight="1">
      <c r="A58" s="336" t="s">
        <v>618</v>
      </c>
      <c r="B58" s="260" t="s">
        <v>114</v>
      </c>
      <c r="C58" s="333" t="s">
        <v>408</v>
      </c>
      <c r="D58" s="334" t="s">
        <v>848</v>
      </c>
      <c r="E58" s="259" t="s">
        <v>338</v>
      </c>
      <c r="F58" s="335" t="s">
        <v>417</v>
      </c>
    </row>
    <row r="59" spans="1:6" ht="18" customHeight="1">
      <c r="A59" s="336" t="s">
        <v>519</v>
      </c>
      <c r="B59" s="260" t="s">
        <v>114</v>
      </c>
      <c r="C59" s="333" t="s">
        <v>290</v>
      </c>
      <c r="D59" s="334" t="s">
        <v>656</v>
      </c>
      <c r="E59" s="259" t="s">
        <v>849</v>
      </c>
      <c r="F59" s="335" t="s">
        <v>417</v>
      </c>
    </row>
    <row r="60" spans="1:6" ht="18" customHeight="1">
      <c r="A60" s="336" t="s">
        <v>523</v>
      </c>
      <c r="B60" s="260" t="s">
        <v>114</v>
      </c>
      <c r="C60" s="333" t="s">
        <v>294</v>
      </c>
      <c r="D60" s="334" t="s">
        <v>657</v>
      </c>
      <c r="E60" s="259" t="s">
        <v>339</v>
      </c>
      <c r="F60" s="335" t="s">
        <v>417</v>
      </c>
    </row>
    <row r="61" spans="1:6" ht="18" customHeight="1">
      <c r="A61" s="336" t="s">
        <v>526</v>
      </c>
      <c r="B61" s="260" t="s">
        <v>114</v>
      </c>
      <c r="C61" s="333" t="s">
        <v>296</v>
      </c>
      <c r="D61" s="334" t="s">
        <v>828</v>
      </c>
      <c r="E61" s="259" t="s">
        <v>340</v>
      </c>
      <c r="F61" s="335" t="s">
        <v>417</v>
      </c>
    </row>
    <row r="62" spans="1:6" ht="18" customHeight="1">
      <c r="A62" s="336" t="s">
        <v>530</v>
      </c>
      <c r="B62" s="260" t="s">
        <v>114</v>
      </c>
      <c r="C62" s="333" t="s">
        <v>757</v>
      </c>
      <c r="D62" s="334" t="s">
        <v>830</v>
      </c>
      <c r="E62" s="259" t="s">
        <v>731</v>
      </c>
      <c r="F62" s="335" t="s">
        <v>417</v>
      </c>
    </row>
    <row r="63" spans="1:6" ht="18" customHeight="1">
      <c r="A63" s="336" t="s">
        <v>533</v>
      </c>
      <c r="B63" s="260" t="s">
        <v>114</v>
      </c>
      <c r="C63" s="333" t="s">
        <v>758</v>
      </c>
      <c r="D63" s="334" t="s">
        <v>850</v>
      </c>
      <c r="E63" s="259" t="s">
        <v>851</v>
      </c>
      <c r="F63" s="335" t="s">
        <v>417</v>
      </c>
    </row>
    <row r="64" spans="1:6" ht="18" customHeight="1">
      <c r="A64" s="336" t="s">
        <v>537</v>
      </c>
      <c r="B64" s="260" t="s">
        <v>114</v>
      </c>
      <c r="C64" s="333" t="s">
        <v>761</v>
      </c>
      <c r="D64" s="334" t="s">
        <v>658</v>
      </c>
      <c r="E64" s="259" t="s">
        <v>852</v>
      </c>
      <c r="F64" s="335" t="s">
        <v>417</v>
      </c>
    </row>
    <row r="65" spans="1:6" ht="18" customHeight="1">
      <c r="A65" s="336" t="s">
        <v>541</v>
      </c>
      <c r="B65" s="260" t="s">
        <v>114</v>
      </c>
      <c r="C65" s="333" t="s">
        <v>762</v>
      </c>
      <c r="D65" s="334" t="s">
        <v>654</v>
      </c>
      <c r="E65" s="259" t="s">
        <v>337</v>
      </c>
      <c r="F65" s="335" t="s">
        <v>417</v>
      </c>
    </row>
    <row r="66" spans="1:6" ht="18" customHeight="1">
      <c r="A66" s="336" t="s">
        <v>543</v>
      </c>
      <c r="B66" s="260" t="s">
        <v>114</v>
      </c>
      <c r="C66" s="333" t="s">
        <v>763</v>
      </c>
      <c r="D66" s="334" t="s">
        <v>634</v>
      </c>
      <c r="E66" s="259" t="s">
        <v>853</v>
      </c>
      <c r="F66" s="335" t="s">
        <v>417</v>
      </c>
    </row>
    <row r="67" spans="1:6" ht="18" customHeight="1">
      <c r="A67" s="336" t="s">
        <v>546</v>
      </c>
      <c r="B67" s="260" t="s">
        <v>114</v>
      </c>
      <c r="C67" s="333" t="s">
        <v>764</v>
      </c>
      <c r="D67" s="334" t="s">
        <v>659</v>
      </c>
      <c r="E67" s="259" t="s">
        <v>341</v>
      </c>
      <c r="F67" s="335" t="s">
        <v>417</v>
      </c>
    </row>
    <row r="68" spans="1:6" ht="18" customHeight="1">
      <c r="A68" s="336" t="s">
        <v>550</v>
      </c>
      <c r="B68" s="260" t="s">
        <v>114</v>
      </c>
      <c r="C68" s="333" t="s">
        <v>103</v>
      </c>
      <c r="D68" s="334" t="s">
        <v>745</v>
      </c>
      <c r="E68" s="259" t="s">
        <v>854</v>
      </c>
      <c r="F68" s="335" t="s">
        <v>417</v>
      </c>
    </row>
    <row r="69" spans="1:6" ht="18" customHeight="1">
      <c r="A69" s="336" t="s">
        <v>554</v>
      </c>
      <c r="B69" s="260" t="s">
        <v>114</v>
      </c>
      <c r="C69" s="333" t="s">
        <v>766</v>
      </c>
      <c r="D69" s="334" t="s">
        <v>652</v>
      </c>
      <c r="E69" s="259" t="s">
        <v>342</v>
      </c>
      <c r="F69" s="335" t="s">
        <v>417</v>
      </c>
    </row>
    <row r="70" spans="1:6" ht="18" customHeight="1">
      <c r="A70" s="336" t="s">
        <v>558</v>
      </c>
      <c r="B70" s="260" t="s">
        <v>114</v>
      </c>
      <c r="C70" s="333" t="s">
        <v>767</v>
      </c>
      <c r="D70" s="334" t="s">
        <v>660</v>
      </c>
      <c r="E70" s="259" t="s">
        <v>855</v>
      </c>
      <c r="F70" s="335" t="s">
        <v>417</v>
      </c>
    </row>
    <row r="71" spans="1:6" ht="18" customHeight="1">
      <c r="A71" s="336" t="s">
        <v>561</v>
      </c>
      <c r="B71" s="260" t="s">
        <v>114</v>
      </c>
      <c r="C71" s="333" t="s">
        <v>768</v>
      </c>
      <c r="D71" s="334" t="s">
        <v>661</v>
      </c>
      <c r="E71" s="259" t="s">
        <v>856</v>
      </c>
      <c r="F71" s="335" t="s">
        <v>433</v>
      </c>
    </row>
    <row r="72" spans="1:6" ht="18" customHeight="1">
      <c r="A72" s="336" t="s">
        <v>564</v>
      </c>
      <c r="B72" s="260" t="s">
        <v>114</v>
      </c>
      <c r="C72" s="333" t="s">
        <v>769</v>
      </c>
      <c r="D72" s="334" t="s">
        <v>662</v>
      </c>
      <c r="E72" s="259" t="s">
        <v>853</v>
      </c>
      <c r="F72" s="335" t="s">
        <v>417</v>
      </c>
    </row>
    <row r="73" spans="1:6" ht="18" customHeight="1">
      <c r="A73" s="336" t="s">
        <v>566</v>
      </c>
      <c r="B73" s="260" t="s">
        <v>114</v>
      </c>
      <c r="C73" s="333" t="s">
        <v>771</v>
      </c>
      <c r="D73" s="334" t="s">
        <v>662</v>
      </c>
      <c r="E73" s="259" t="s">
        <v>853</v>
      </c>
      <c r="F73" s="335" t="s">
        <v>417</v>
      </c>
    </row>
    <row r="74" spans="1:6" ht="18" customHeight="1">
      <c r="A74" s="336" t="s">
        <v>571</v>
      </c>
      <c r="B74" s="260" t="s">
        <v>114</v>
      </c>
      <c r="C74" s="333" t="s">
        <v>857</v>
      </c>
      <c r="D74" s="334" t="s">
        <v>504</v>
      </c>
      <c r="E74" s="259" t="s">
        <v>505</v>
      </c>
      <c r="F74" s="335" t="s">
        <v>417</v>
      </c>
    </row>
    <row r="75" spans="1:6" ht="18" customHeight="1">
      <c r="A75" s="336" t="s">
        <v>574</v>
      </c>
      <c r="B75" s="260" t="s">
        <v>114</v>
      </c>
      <c r="C75" s="333" t="s">
        <v>773</v>
      </c>
      <c r="D75" s="334" t="s">
        <v>646</v>
      </c>
      <c r="E75" s="259" t="s">
        <v>331</v>
      </c>
      <c r="F75" s="335" t="s">
        <v>417</v>
      </c>
    </row>
    <row r="76" spans="1:6" ht="18" customHeight="1">
      <c r="A76" s="336" t="s">
        <v>577</v>
      </c>
      <c r="B76" s="260" t="s">
        <v>114</v>
      </c>
      <c r="C76" s="333" t="s">
        <v>858</v>
      </c>
      <c r="D76" s="334" t="s">
        <v>828</v>
      </c>
      <c r="E76" s="259" t="s">
        <v>340</v>
      </c>
      <c r="F76" s="335" t="s">
        <v>417</v>
      </c>
    </row>
    <row r="77" spans="1:6" ht="18" customHeight="1">
      <c r="A77" s="336" t="s">
        <v>581</v>
      </c>
      <c r="B77" s="260" t="s">
        <v>114</v>
      </c>
      <c r="C77" s="333" t="s">
        <v>386</v>
      </c>
      <c r="D77" s="334" t="s">
        <v>463</v>
      </c>
      <c r="E77" s="259" t="s">
        <v>464</v>
      </c>
      <c r="F77" s="335" t="s">
        <v>433</v>
      </c>
    </row>
    <row r="78" spans="1:6" ht="18" customHeight="1">
      <c r="A78" s="336" t="s">
        <v>455</v>
      </c>
      <c r="B78" s="260" t="s">
        <v>114</v>
      </c>
      <c r="C78" s="333" t="s">
        <v>778</v>
      </c>
      <c r="D78" s="334" t="s">
        <v>735</v>
      </c>
      <c r="E78" s="259" t="s">
        <v>465</v>
      </c>
      <c r="F78" s="335" t="s">
        <v>417</v>
      </c>
    </row>
    <row r="79" spans="1:6" ht="18" customHeight="1">
      <c r="A79" s="336" t="s">
        <v>456</v>
      </c>
      <c r="B79" s="260" t="s">
        <v>114</v>
      </c>
      <c r="C79" s="333" t="s">
        <v>779</v>
      </c>
      <c r="D79" s="334" t="s">
        <v>662</v>
      </c>
      <c r="E79" s="259" t="s">
        <v>853</v>
      </c>
      <c r="F79" s="335" t="s">
        <v>417</v>
      </c>
    </row>
    <row r="80" spans="1:6" ht="18" customHeight="1">
      <c r="A80" s="336" t="s">
        <v>457</v>
      </c>
      <c r="B80" s="260" t="s">
        <v>114</v>
      </c>
      <c r="C80" s="333" t="s">
        <v>780</v>
      </c>
      <c r="D80" s="334" t="s">
        <v>663</v>
      </c>
      <c r="E80" s="259" t="s">
        <v>859</v>
      </c>
      <c r="F80" s="335" t="s">
        <v>417</v>
      </c>
    </row>
    <row r="81" spans="1:6" ht="18" customHeight="1">
      <c r="A81" s="336" t="s">
        <v>860</v>
      </c>
      <c r="B81" s="260" t="s">
        <v>114</v>
      </c>
      <c r="C81" s="333" t="s">
        <v>861</v>
      </c>
      <c r="D81" s="334" t="s">
        <v>662</v>
      </c>
      <c r="E81" s="259" t="s">
        <v>853</v>
      </c>
      <c r="F81" s="335" t="s">
        <v>417</v>
      </c>
    </row>
    <row r="82" spans="1:6" ht="18" customHeight="1">
      <c r="A82" s="336" t="s">
        <v>862</v>
      </c>
      <c r="B82" s="260" t="s">
        <v>114</v>
      </c>
      <c r="C82" s="333" t="s">
        <v>863</v>
      </c>
      <c r="D82" s="334" t="s">
        <v>662</v>
      </c>
      <c r="E82" s="259" t="s">
        <v>853</v>
      </c>
      <c r="F82" s="335" t="s">
        <v>417</v>
      </c>
    </row>
    <row r="83" spans="1:6" ht="18" customHeight="1">
      <c r="A83" s="336" t="s">
        <v>596</v>
      </c>
      <c r="B83" s="260" t="s">
        <v>114</v>
      </c>
      <c r="C83" s="333" t="s">
        <v>394</v>
      </c>
      <c r="D83" s="334" t="s">
        <v>664</v>
      </c>
      <c r="E83" s="259" t="s">
        <v>864</v>
      </c>
      <c r="F83" s="335" t="s">
        <v>417</v>
      </c>
    </row>
    <row r="84" spans="1:6" ht="18" customHeight="1">
      <c r="A84" s="336" t="s">
        <v>599</v>
      </c>
      <c r="B84" s="260" t="s">
        <v>114</v>
      </c>
      <c r="C84" s="333" t="s">
        <v>303</v>
      </c>
      <c r="D84" s="334" t="s">
        <v>665</v>
      </c>
      <c r="E84" s="259" t="s">
        <v>865</v>
      </c>
      <c r="F84" s="335" t="s">
        <v>432</v>
      </c>
    </row>
    <row r="85" spans="1:6" ht="18" customHeight="1">
      <c r="A85" s="336" t="s">
        <v>603</v>
      </c>
      <c r="B85" s="260" t="s">
        <v>114</v>
      </c>
      <c r="C85" s="333" t="s">
        <v>866</v>
      </c>
      <c r="D85" s="334" t="s">
        <v>666</v>
      </c>
      <c r="E85" s="259" t="s">
        <v>867</v>
      </c>
      <c r="F85" s="335" t="s">
        <v>417</v>
      </c>
    </row>
    <row r="86" spans="1:6" ht="18" customHeight="1">
      <c r="A86" s="336" t="s">
        <v>606</v>
      </c>
      <c r="B86" s="260" t="s">
        <v>114</v>
      </c>
      <c r="C86" s="333" t="s">
        <v>401</v>
      </c>
      <c r="D86" s="334" t="s">
        <v>667</v>
      </c>
      <c r="E86" s="259" t="s">
        <v>868</v>
      </c>
      <c r="F86" s="335" t="s">
        <v>417</v>
      </c>
    </row>
    <row r="87" spans="1:6" ht="18" customHeight="1">
      <c r="A87" s="336" t="s">
        <v>609</v>
      </c>
      <c r="B87" s="260" t="s">
        <v>114</v>
      </c>
      <c r="C87" s="333" t="s">
        <v>304</v>
      </c>
      <c r="D87" s="334" t="s">
        <v>668</v>
      </c>
      <c r="E87" s="259" t="s">
        <v>869</v>
      </c>
      <c r="F87" s="335" t="s">
        <v>417</v>
      </c>
    </row>
    <row r="88" spans="1:6" ht="18" customHeight="1">
      <c r="A88" s="336" t="s">
        <v>611</v>
      </c>
      <c r="B88" s="260" t="s">
        <v>114</v>
      </c>
      <c r="C88" s="333" t="s">
        <v>403</v>
      </c>
      <c r="D88" s="334" t="s">
        <v>648</v>
      </c>
      <c r="E88" s="259" t="s">
        <v>836</v>
      </c>
      <c r="F88" s="335" t="s">
        <v>417</v>
      </c>
    </row>
    <row r="89" spans="1:6" ht="18" customHeight="1">
      <c r="A89" s="336" t="s">
        <v>614</v>
      </c>
      <c r="B89" s="260" t="s">
        <v>114</v>
      </c>
      <c r="C89" s="333" t="s">
        <v>870</v>
      </c>
      <c r="D89" s="334" t="s">
        <v>820</v>
      </c>
      <c r="E89" s="259" t="s">
        <v>821</v>
      </c>
      <c r="F89" s="335" t="s">
        <v>417</v>
      </c>
    </row>
    <row r="90" spans="1:6" ht="18" customHeight="1">
      <c r="A90" s="336" t="s">
        <v>617</v>
      </c>
      <c r="B90" s="260" t="s">
        <v>114</v>
      </c>
      <c r="C90" s="333" t="s">
        <v>406</v>
      </c>
      <c r="D90" s="334" t="s">
        <v>669</v>
      </c>
      <c r="E90" s="259" t="s">
        <v>871</v>
      </c>
      <c r="F90" s="335" t="s">
        <v>432</v>
      </c>
    </row>
    <row r="91" spans="1:6" ht="18" customHeight="1">
      <c r="A91" s="336" t="s">
        <v>621</v>
      </c>
      <c r="B91" s="260" t="s">
        <v>114</v>
      </c>
      <c r="C91" s="333" t="s">
        <v>872</v>
      </c>
      <c r="D91" s="334" t="s">
        <v>466</v>
      </c>
      <c r="E91" s="259" t="s">
        <v>467</v>
      </c>
      <c r="F91" s="335" t="s">
        <v>432</v>
      </c>
    </row>
    <row r="92" spans="1:6" ht="18" customHeight="1">
      <c r="A92" s="336" t="s">
        <v>622</v>
      </c>
      <c r="B92" s="260" t="s">
        <v>114</v>
      </c>
      <c r="C92" s="333" t="s">
        <v>375</v>
      </c>
      <c r="D92" s="334" t="s">
        <v>670</v>
      </c>
      <c r="E92" s="259" t="s">
        <v>873</v>
      </c>
      <c r="F92" s="335" t="s">
        <v>432</v>
      </c>
    </row>
    <row r="93" spans="1:6" ht="18" customHeight="1">
      <c r="A93" s="336" t="s">
        <v>736</v>
      </c>
      <c r="B93" s="260" t="s">
        <v>114</v>
      </c>
      <c r="C93" s="333" t="s">
        <v>874</v>
      </c>
      <c r="D93" s="334" t="s">
        <v>648</v>
      </c>
      <c r="E93" s="259" t="s">
        <v>836</v>
      </c>
      <c r="F93" s="304" t="s">
        <v>417</v>
      </c>
    </row>
    <row r="94" spans="1:6" ht="18" customHeight="1">
      <c r="A94" s="336" t="s">
        <v>623</v>
      </c>
      <c r="B94" s="260" t="s">
        <v>114</v>
      </c>
      <c r="C94" s="339" t="s">
        <v>343</v>
      </c>
      <c r="D94" s="349" t="s">
        <v>671</v>
      </c>
      <c r="E94" s="260" t="s">
        <v>875</v>
      </c>
      <c r="F94" s="350" t="s">
        <v>432</v>
      </c>
    </row>
    <row r="95" spans="1:6" ht="18" customHeight="1">
      <c r="A95" s="337" t="s">
        <v>876</v>
      </c>
      <c r="B95" s="261" t="s">
        <v>114</v>
      </c>
      <c r="C95" s="351" t="s">
        <v>877</v>
      </c>
      <c r="D95" s="352" t="s">
        <v>637</v>
      </c>
      <c r="E95" s="353" t="s">
        <v>878</v>
      </c>
      <c r="F95" s="338" t="s">
        <v>417</v>
      </c>
    </row>
    <row r="96" spans="1:6" ht="18" customHeight="1">
      <c r="A96" s="332" t="s">
        <v>520</v>
      </c>
      <c r="B96" s="259" t="s">
        <v>122</v>
      </c>
      <c r="C96" s="333" t="s">
        <v>291</v>
      </c>
      <c r="D96" s="334" t="s">
        <v>747</v>
      </c>
      <c r="E96" s="259" t="s">
        <v>854</v>
      </c>
      <c r="F96" s="304" t="s">
        <v>417</v>
      </c>
    </row>
    <row r="97" spans="1:6" ht="18" customHeight="1">
      <c r="A97" s="336" t="s">
        <v>524</v>
      </c>
      <c r="B97" s="260" t="s">
        <v>122</v>
      </c>
      <c r="C97" s="333" t="s">
        <v>879</v>
      </c>
      <c r="D97" s="334" t="s">
        <v>880</v>
      </c>
      <c r="E97" s="259" t="s">
        <v>344</v>
      </c>
      <c r="F97" s="304" t="s">
        <v>746</v>
      </c>
    </row>
    <row r="98" spans="1:6" ht="18" customHeight="1">
      <c r="A98" s="336" t="s">
        <v>527</v>
      </c>
      <c r="B98" s="260" t="s">
        <v>122</v>
      </c>
      <c r="C98" s="333" t="s">
        <v>360</v>
      </c>
      <c r="D98" s="334" t="s">
        <v>672</v>
      </c>
      <c r="E98" s="259" t="s">
        <v>881</v>
      </c>
      <c r="F98" s="304" t="s">
        <v>417</v>
      </c>
    </row>
    <row r="99" spans="1:6" ht="18" customHeight="1">
      <c r="A99" s="336" t="s">
        <v>531</v>
      </c>
      <c r="B99" s="260" t="s">
        <v>122</v>
      </c>
      <c r="C99" s="333" t="s">
        <v>363</v>
      </c>
      <c r="D99" s="334" t="s">
        <v>673</v>
      </c>
      <c r="E99" s="259" t="s">
        <v>882</v>
      </c>
      <c r="F99" s="304" t="s">
        <v>417</v>
      </c>
    </row>
    <row r="100" spans="1:6" ht="18" customHeight="1">
      <c r="A100" s="336" t="s">
        <v>883</v>
      </c>
      <c r="B100" s="260" t="s">
        <v>122</v>
      </c>
      <c r="C100" s="333" t="s">
        <v>884</v>
      </c>
      <c r="D100" s="334" t="s">
        <v>885</v>
      </c>
      <c r="E100" s="259" t="s">
        <v>886</v>
      </c>
      <c r="F100" s="304" t="s">
        <v>746</v>
      </c>
    </row>
    <row r="101" spans="1:6" ht="18" customHeight="1">
      <c r="A101" s="336" t="s">
        <v>534</v>
      </c>
      <c r="B101" s="260" t="s">
        <v>122</v>
      </c>
      <c r="C101" s="333" t="s">
        <v>297</v>
      </c>
      <c r="D101" s="334" t="s">
        <v>674</v>
      </c>
      <c r="E101" s="259" t="s">
        <v>887</v>
      </c>
      <c r="F101" s="304" t="s">
        <v>417</v>
      </c>
    </row>
    <row r="102" spans="1:6" ht="18" customHeight="1">
      <c r="A102" s="336" t="s">
        <v>538</v>
      </c>
      <c r="B102" s="260" t="s">
        <v>122</v>
      </c>
      <c r="C102" s="333" t="s">
        <v>298</v>
      </c>
      <c r="D102" s="334" t="s">
        <v>675</v>
      </c>
      <c r="E102" s="259" t="s">
        <v>888</v>
      </c>
      <c r="F102" s="304" t="s">
        <v>417</v>
      </c>
    </row>
    <row r="103" spans="1:6" ht="18" customHeight="1">
      <c r="A103" s="336" t="s">
        <v>544</v>
      </c>
      <c r="B103" s="260" t="s">
        <v>122</v>
      </c>
      <c r="C103" s="333" t="s">
        <v>889</v>
      </c>
      <c r="D103" s="334" t="s">
        <v>468</v>
      </c>
      <c r="E103" s="259" t="s">
        <v>469</v>
      </c>
      <c r="F103" s="335" t="s">
        <v>417</v>
      </c>
    </row>
    <row r="104" spans="1:6" ht="18" customHeight="1">
      <c r="A104" s="336" t="s">
        <v>547</v>
      </c>
      <c r="B104" s="260" t="s">
        <v>122</v>
      </c>
      <c r="C104" s="333" t="s">
        <v>300</v>
      </c>
      <c r="D104" s="334" t="s">
        <v>346</v>
      </c>
      <c r="E104" s="259" t="s">
        <v>890</v>
      </c>
      <c r="F104" s="304" t="s">
        <v>417</v>
      </c>
    </row>
    <row r="105" spans="1:6" ht="18" customHeight="1">
      <c r="A105" s="336" t="s">
        <v>551</v>
      </c>
      <c r="B105" s="260" t="s">
        <v>122</v>
      </c>
      <c r="C105" s="339" t="s">
        <v>104</v>
      </c>
      <c r="D105" s="349" t="s">
        <v>676</v>
      </c>
      <c r="E105" s="260" t="s">
        <v>891</v>
      </c>
      <c r="F105" s="350" t="s">
        <v>417</v>
      </c>
    </row>
    <row r="106" spans="1:6" ht="18" customHeight="1">
      <c r="A106" s="336" t="s">
        <v>555</v>
      </c>
      <c r="B106" s="260" t="s">
        <v>122</v>
      </c>
      <c r="C106" s="339" t="s">
        <v>376</v>
      </c>
      <c r="D106" s="349" t="s">
        <v>677</v>
      </c>
      <c r="E106" s="260" t="s">
        <v>892</v>
      </c>
      <c r="F106" s="355" t="s">
        <v>432</v>
      </c>
    </row>
    <row r="107" spans="1:6" ht="18" customHeight="1">
      <c r="A107" s="337" t="s">
        <v>559</v>
      </c>
      <c r="B107" s="261" t="s">
        <v>122</v>
      </c>
      <c r="C107" s="341" t="s">
        <v>377</v>
      </c>
      <c r="D107" s="381" t="s">
        <v>678</v>
      </c>
      <c r="E107" s="261" t="s">
        <v>893</v>
      </c>
      <c r="F107" s="322" t="s">
        <v>417</v>
      </c>
    </row>
    <row r="108" spans="1:6" ht="18" customHeight="1">
      <c r="A108" s="332" t="s">
        <v>679</v>
      </c>
      <c r="B108" s="259" t="s">
        <v>894</v>
      </c>
      <c r="C108" s="333" t="s">
        <v>895</v>
      </c>
      <c r="D108" s="354"/>
      <c r="E108" s="259" t="s">
        <v>724</v>
      </c>
      <c r="F108" s="304" t="s">
        <v>432</v>
      </c>
    </row>
    <row r="109" spans="1:6" ht="18" customHeight="1">
      <c r="A109" s="336" t="s">
        <v>680</v>
      </c>
      <c r="B109" s="260" t="s">
        <v>894</v>
      </c>
      <c r="C109" s="339" t="s">
        <v>896</v>
      </c>
      <c r="D109" s="340"/>
      <c r="E109" s="260" t="s">
        <v>470</v>
      </c>
      <c r="F109" s="304" t="s">
        <v>417</v>
      </c>
    </row>
    <row r="110" spans="1:6" ht="18" customHeight="1">
      <c r="A110" s="336" t="s">
        <v>681</v>
      </c>
      <c r="B110" s="260" t="s">
        <v>894</v>
      </c>
      <c r="C110" s="339" t="s">
        <v>897</v>
      </c>
      <c r="D110" s="340"/>
      <c r="E110" s="260" t="s">
        <v>471</v>
      </c>
      <c r="F110" s="304" t="s">
        <v>746</v>
      </c>
    </row>
    <row r="111" spans="1:6" ht="18" customHeight="1">
      <c r="A111" s="336" t="s">
        <v>682</v>
      </c>
      <c r="B111" s="260" t="s">
        <v>894</v>
      </c>
      <c r="C111" s="339" t="s">
        <v>898</v>
      </c>
      <c r="D111" s="340"/>
      <c r="E111" s="260" t="s">
        <v>472</v>
      </c>
      <c r="F111" s="304" t="s">
        <v>417</v>
      </c>
    </row>
    <row r="112" spans="1:6" ht="18" customHeight="1">
      <c r="A112" s="337" t="s">
        <v>683</v>
      </c>
      <c r="B112" s="261" t="s">
        <v>894</v>
      </c>
      <c r="C112" s="341" t="s">
        <v>899</v>
      </c>
      <c r="D112" s="342"/>
      <c r="E112" s="261" t="s">
        <v>473</v>
      </c>
      <c r="F112" s="322" t="s">
        <v>432</v>
      </c>
    </row>
    <row r="113" spans="1:6" ht="18" customHeight="1">
      <c r="A113" s="332" t="s">
        <v>684</v>
      </c>
      <c r="B113" s="343" t="s">
        <v>900</v>
      </c>
      <c r="C113" s="333" t="s">
        <v>474</v>
      </c>
      <c r="D113" s="354"/>
      <c r="E113" s="259" t="s">
        <v>474</v>
      </c>
      <c r="F113" s="335" t="s">
        <v>432</v>
      </c>
    </row>
    <row r="114" spans="1:6" ht="18" customHeight="1">
      <c r="A114" s="332" t="s">
        <v>685</v>
      </c>
      <c r="B114" s="343" t="s">
        <v>900</v>
      </c>
      <c r="C114" s="333" t="s">
        <v>901</v>
      </c>
      <c r="D114" s="354"/>
      <c r="E114" s="259" t="s">
        <v>902</v>
      </c>
      <c r="F114" s="335" t="s">
        <v>432</v>
      </c>
    </row>
    <row r="115" spans="1:6" ht="18" customHeight="1">
      <c r="A115" s="336" t="s">
        <v>686</v>
      </c>
      <c r="B115" s="343" t="s">
        <v>900</v>
      </c>
      <c r="C115" s="339" t="s">
        <v>475</v>
      </c>
      <c r="D115" s="340"/>
      <c r="E115" s="260" t="s">
        <v>475</v>
      </c>
      <c r="F115" s="335" t="s">
        <v>432</v>
      </c>
    </row>
    <row r="116" spans="1:6" ht="18" customHeight="1">
      <c r="A116" s="336" t="s">
        <v>687</v>
      </c>
      <c r="B116" s="343" t="s">
        <v>900</v>
      </c>
      <c r="C116" s="339" t="s">
        <v>476</v>
      </c>
      <c r="D116" s="340"/>
      <c r="E116" s="260" t="s">
        <v>476</v>
      </c>
      <c r="F116" s="335" t="s">
        <v>432</v>
      </c>
    </row>
    <row r="117" spans="1:6" ht="18" customHeight="1">
      <c r="A117" s="336" t="s">
        <v>273</v>
      </c>
      <c r="B117" s="343" t="s">
        <v>900</v>
      </c>
      <c r="C117" s="339" t="s">
        <v>477</v>
      </c>
      <c r="D117" s="340"/>
      <c r="E117" s="260" t="s">
        <v>477</v>
      </c>
      <c r="F117" s="335" t="s">
        <v>432</v>
      </c>
    </row>
    <row r="118" spans="1:6" ht="18" customHeight="1">
      <c r="A118" s="336" t="s">
        <v>903</v>
      </c>
      <c r="B118" s="343" t="s">
        <v>900</v>
      </c>
      <c r="C118" s="339" t="s">
        <v>904</v>
      </c>
      <c r="D118" s="340"/>
      <c r="E118" s="260" t="s">
        <v>904</v>
      </c>
      <c r="F118" s="304" t="s">
        <v>746</v>
      </c>
    </row>
    <row r="119" spans="1:6" ht="18" customHeight="1">
      <c r="A119" s="336" t="s">
        <v>688</v>
      </c>
      <c r="B119" s="343" t="s">
        <v>900</v>
      </c>
      <c r="C119" s="339" t="s">
        <v>478</v>
      </c>
      <c r="D119" s="340"/>
      <c r="E119" s="260" t="s">
        <v>478</v>
      </c>
      <c r="F119" s="335" t="s">
        <v>432</v>
      </c>
    </row>
    <row r="120" spans="1:6" ht="18" customHeight="1">
      <c r="A120" s="336" t="s">
        <v>689</v>
      </c>
      <c r="B120" s="343" t="s">
        <v>900</v>
      </c>
      <c r="C120" s="339" t="s">
        <v>905</v>
      </c>
      <c r="D120" s="340"/>
      <c r="E120" s="260" t="s">
        <v>906</v>
      </c>
      <c r="F120" s="335" t="s">
        <v>432</v>
      </c>
    </row>
    <row r="121" spans="1:6" ht="18" customHeight="1">
      <c r="A121" s="336" t="s">
        <v>690</v>
      </c>
      <c r="B121" s="343" t="s">
        <v>900</v>
      </c>
      <c r="C121" s="339" t="s">
        <v>479</v>
      </c>
      <c r="D121" s="340"/>
      <c r="E121" s="260" t="s">
        <v>479</v>
      </c>
      <c r="F121" s="335" t="s">
        <v>432</v>
      </c>
    </row>
    <row r="122" spans="1:6" ht="18" customHeight="1">
      <c r="A122" s="336" t="s">
        <v>691</v>
      </c>
      <c r="B122" s="343" t="s">
        <v>900</v>
      </c>
      <c r="C122" s="339" t="s">
        <v>480</v>
      </c>
      <c r="D122" s="340"/>
      <c r="E122" s="260" t="s">
        <v>480</v>
      </c>
      <c r="F122" s="335" t="s">
        <v>433</v>
      </c>
    </row>
    <row r="123" spans="1:6" ht="18" customHeight="1">
      <c r="A123" s="336" t="s">
        <v>737</v>
      </c>
      <c r="B123" s="343" t="s">
        <v>900</v>
      </c>
      <c r="C123" s="339" t="s">
        <v>738</v>
      </c>
      <c r="D123" s="340"/>
      <c r="E123" s="260" t="s">
        <v>738</v>
      </c>
      <c r="F123" s="335" t="s">
        <v>432</v>
      </c>
    </row>
    <row r="124" spans="1:6" ht="18" customHeight="1">
      <c r="A124" s="336" t="s">
        <v>692</v>
      </c>
      <c r="B124" s="343" t="s">
        <v>900</v>
      </c>
      <c r="C124" s="339" t="s">
        <v>481</v>
      </c>
      <c r="D124" s="340"/>
      <c r="E124" s="260" t="s">
        <v>481</v>
      </c>
      <c r="F124" s="335" t="s">
        <v>432</v>
      </c>
    </row>
    <row r="125" spans="1:6" ht="18" customHeight="1">
      <c r="A125" s="336" t="s">
        <v>693</v>
      </c>
      <c r="B125" s="343" t="s">
        <v>900</v>
      </c>
      <c r="C125" s="339" t="s">
        <v>482</v>
      </c>
      <c r="D125" s="340"/>
      <c r="E125" s="260" t="s">
        <v>482</v>
      </c>
      <c r="F125" s="335" t="s">
        <v>432</v>
      </c>
    </row>
    <row r="126" spans="1:6" ht="18" customHeight="1">
      <c r="A126" s="336" t="s">
        <v>694</v>
      </c>
      <c r="B126" s="343" t="s">
        <v>900</v>
      </c>
      <c r="C126" s="339" t="s">
        <v>483</v>
      </c>
      <c r="D126" s="340"/>
      <c r="E126" s="260" t="s">
        <v>483</v>
      </c>
      <c r="F126" s="335" t="s">
        <v>432</v>
      </c>
    </row>
    <row r="127" spans="1:6" ht="18" customHeight="1">
      <c r="A127" s="336" t="s">
        <v>695</v>
      </c>
      <c r="B127" s="343" t="s">
        <v>900</v>
      </c>
      <c r="C127" s="339" t="s">
        <v>484</v>
      </c>
      <c r="D127" s="340"/>
      <c r="E127" s="260" t="s">
        <v>484</v>
      </c>
      <c r="F127" s="335" t="s">
        <v>432</v>
      </c>
    </row>
    <row r="128" spans="1:6" ht="18" customHeight="1">
      <c r="A128" s="336" t="s">
        <v>696</v>
      </c>
      <c r="B128" s="343" t="s">
        <v>900</v>
      </c>
      <c r="C128" s="339" t="s">
        <v>485</v>
      </c>
      <c r="D128" s="340"/>
      <c r="E128" s="260" t="s">
        <v>485</v>
      </c>
      <c r="F128" s="335" t="s">
        <v>432</v>
      </c>
    </row>
    <row r="129" spans="1:6" ht="18" customHeight="1">
      <c r="A129" s="336" t="s">
        <v>697</v>
      </c>
      <c r="B129" s="343" t="s">
        <v>900</v>
      </c>
      <c r="C129" s="339" t="s">
        <v>486</v>
      </c>
      <c r="D129" s="340"/>
      <c r="E129" s="260" t="s">
        <v>486</v>
      </c>
      <c r="F129" s="335" t="s">
        <v>432</v>
      </c>
    </row>
    <row r="130" spans="1:6" ht="18" customHeight="1">
      <c r="A130" s="336" t="s">
        <v>698</v>
      </c>
      <c r="B130" s="343" t="s">
        <v>900</v>
      </c>
      <c r="C130" s="339" t="s">
        <v>487</v>
      </c>
      <c r="D130" s="340"/>
      <c r="E130" s="260" t="s">
        <v>487</v>
      </c>
      <c r="F130" s="335" t="s">
        <v>432</v>
      </c>
    </row>
    <row r="131" spans="1:6" ht="18" customHeight="1">
      <c r="A131" s="336" t="s">
        <v>699</v>
      </c>
      <c r="B131" s="343" t="s">
        <v>900</v>
      </c>
      <c r="C131" s="339" t="s">
        <v>488</v>
      </c>
      <c r="D131" s="340"/>
      <c r="E131" s="260" t="s">
        <v>488</v>
      </c>
      <c r="F131" s="335" t="s">
        <v>432</v>
      </c>
    </row>
    <row r="132" spans="1:6" ht="18" customHeight="1">
      <c r="A132" s="336" t="s">
        <v>700</v>
      </c>
      <c r="B132" s="343" t="s">
        <v>900</v>
      </c>
      <c r="C132" s="339" t="s">
        <v>489</v>
      </c>
      <c r="D132" s="340"/>
      <c r="E132" s="260" t="s">
        <v>489</v>
      </c>
      <c r="F132" s="335" t="s">
        <v>432</v>
      </c>
    </row>
    <row r="133" spans="1:6" ht="18" customHeight="1">
      <c r="A133" s="336" t="s">
        <v>701</v>
      </c>
      <c r="B133" s="343" t="s">
        <v>900</v>
      </c>
      <c r="C133" s="339" t="s">
        <v>907</v>
      </c>
      <c r="D133" s="340"/>
      <c r="E133" s="260" t="s">
        <v>908</v>
      </c>
      <c r="F133" s="335" t="s">
        <v>432</v>
      </c>
    </row>
    <row r="134" spans="1:6" ht="18" customHeight="1">
      <c r="A134" s="336" t="s">
        <v>725</v>
      </c>
      <c r="B134" s="343" t="s">
        <v>900</v>
      </c>
      <c r="C134" s="339" t="s">
        <v>909</v>
      </c>
      <c r="D134" s="340"/>
      <c r="E134" s="260" t="s">
        <v>909</v>
      </c>
      <c r="F134" s="335" t="s">
        <v>432</v>
      </c>
    </row>
    <row r="135" spans="1:6" ht="18" customHeight="1">
      <c r="A135" s="336" t="s">
        <v>702</v>
      </c>
      <c r="B135" s="343" t="s">
        <v>900</v>
      </c>
      <c r="C135" s="339" t="s">
        <v>490</v>
      </c>
      <c r="D135" s="344"/>
      <c r="E135" s="339" t="s">
        <v>490</v>
      </c>
      <c r="F135" s="304" t="s">
        <v>432</v>
      </c>
    </row>
    <row r="136" spans="1:6" ht="18" customHeight="1">
      <c r="A136" s="336" t="s">
        <v>703</v>
      </c>
      <c r="B136" s="343" t="s">
        <v>900</v>
      </c>
      <c r="C136" s="339" t="s">
        <v>491</v>
      </c>
      <c r="D136" s="340"/>
      <c r="E136" s="260" t="s">
        <v>491</v>
      </c>
      <c r="F136" s="335" t="s">
        <v>417</v>
      </c>
    </row>
    <row r="137" spans="1:6" ht="18" customHeight="1">
      <c r="A137" s="336" t="s">
        <v>704</v>
      </c>
      <c r="B137" s="343" t="s">
        <v>900</v>
      </c>
      <c r="C137" s="339" t="s">
        <v>492</v>
      </c>
      <c r="D137" s="340"/>
      <c r="E137" s="260" t="s">
        <v>492</v>
      </c>
      <c r="F137" s="335" t="s">
        <v>432</v>
      </c>
    </row>
    <row r="138" spans="1:6" ht="18" customHeight="1">
      <c r="A138" s="336" t="s">
        <v>705</v>
      </c>
      <c r="B138" s="343" t="s">
        <v>900</v>
      </c>
      <c r="C138" s="339" t="s">
        <v>493</v>
      </c>
      <c r="D138" s="340"/>
      <c r="E138" s="260" t="s">
        <v>493</v>
      </c>
      <c r="F138" s="335" t="s">
        <v>417</v>
      </c>
    </row>
    <row r="139" spans="1:6" ht="18" customHeight="1">
      <c r="A139" s="336" t="s">
        <v>706</v>
      </c>
      <c r="B139" s="343" t="s">
        <v>900</v>
      </c>
      <c r="C139" s="339" t="s">
        <v>910</v>
      </c>
      <c r="D139" s="340"/>
      <c r="E139" s="260" t="s">
        <v>911</v>
      </c>
      <c r="F139" s="335" t="s">
        <v>432</v>
      </c>
    </row>
    <row r="140" spans="1:6" ht="18" customHeight="1">
      <c r="A140" s="336" t="s">
        <v>707</v>
      </c>
      <c r="B140" s="343" t="s">
        <v>900</v>
      </c>
      <c r="C140" s="339" t="s">
        <v>494</v>
      </c>
      <c r="D140" s="340"/>
      <c r="E140" s="260" t="s">
        <v>494</v>
      </c>
      <c r="F140" s="335" t="s">
        <v>432</v>
      </c>
    </row>
    <row r="141" spans="1:6" ht="18" customHeight="1">
      <c r="A141" s="336" t="s">
        <v>708</v>
      </c>
      <c r="B141" s="343" t="s">
        <v>900</v>
      </c>
      <c r="C141" s="339" t="s">
        <v>495</v>
      </c>
      <c r="D141" s="340"/>
      <c r="E141" s="260" t="s">
        <v>495</v>
      </c>
      <c r="F141" s="335" t="s">
        <v>432</v>
      </c>
    </row>
    <row r="142" spans="1:6" ht="18" customHeight="1">
      <c r="A142" s="336" t="s">
        <v>709</v>
      </c>
      <c r="B142" s="343" t="s">
        <v>900</v>
      </c>
      <c r="C142" s="339" t="s">
        <v>496</v>
      </c>
      <c r="D142" s="340"/>
      <c r="E142" s="260" t="s">
        <v>496</v>
      </c>
      <c r="F142" s="335" t="s">
        <v>432</v>
      </c>
    </row>
    <row r="143" spans="1:6" ht="18" customHeight="1">
      <c r="A143" s="336" t="s">
        <v>710</v>
      </c>
      <c r="B143" s="343" t="s">
        <v>900</v>
      </c>
      <c r="C143" s="339" t="s">
        <v>497</v>
      </c>
      <c r="D143" s="340"/>
      <c r="E143" s="260" t="s">
        <v>497</v>
      </c>
      <c r="F143" s="335" t="s">
        <v>432</v>
      </c>
    </row>
    <row r="144" spans="1:6" ht="18" customHeight="1">
      <c r="A144" s="336" t="s">
        <v>711</v>
      </c>
      <c r="B144" s="343" t="s">
        <v>900</v>
      </c>
      <c r="C144" s="339" t="s">
        <v>498</v>
      </c>
      <c r="D144" s="340"/>
      <c r="E144" s="260" t="s">
        <v>498</v>
      </c>
      <c r="F144" s="335" t="s">
        <v>432</v>
      </c>
    </row>
    <row r="145" spans="1:6" ht="18" customHeight="1">
      <c r="A145" s="336" t="s">
        <v>912</v>
      </c>
      <c r="B145" s="343" t="s">
        <v>900</v>
      </c>
      <c r="C145" s="339" t="s">
        <v>913</v>
      </c>
      <c r="D145" s="340"/>
      <c r="E145" s="260" t="s">
        <v>913</v>
      </c>
      <c r="F145" s="335" t="s">
        <v>746</v>
      </c>
    </row>
    <row r="146" spans="1:6" ht="18" customHeight="1">
      <c r="A146" s="336" t="s">
        <v>282</v>
      </c>
      <c r="B146" s="343" t="s">
        <v>900</v>
      </c>
      <c r="C146" s="339" t="s">
        <v>499</v>
      </c>
      <c r="D146" s="340"/>
      <c r="E146" s="260" t="s">
        <v>499</v>
      </c>
      <c r="F146" s="335" t="s">
        <v>432</v>
      </c>
    </row>
    <row r="147" spans="1:6" ht="18" customHeight="1">
      <c r="A147" s="336" t="s">
        <v>284</v>
      </c>
      <c r="B147" s="343" t="s">
        <v>900</v>
      </c>
      <c r="C147" s="339" t="s">
        <v>500</v>
      </c>
      <c r="D147" s="340"/>
      <c r="E147" s="260" t="s">
        <v>500</v>
      </c>
      <c r="F147" s="335" t="s">
        <v>432</v>
      </c>
    </row>
    <row r="148" spans="1:6" ht="18" customHeight="1">
      <c r="A148" s="336" t="s">
        <v>286</v>
      </c>
      <c r="B148" s="343" t="s">
        <v>900</v>
      </c>
      <c r="C148" s="339" t="s">
        <v>501</v>
      </c>
      <c r="D148" s="340"/>
      <c r="E148" s="260" t="s">
        <v>501</v>
      </c>
      <c r="F148" s="335" t="s">
        <v>432</v>
      </c>
    </row>
    <row r="149" spans="1:6" ht="18" customHeight="1">
      <c r="A149" s="337" t="s">
        <v>712</v>
      </c>
      <c r="B149" s="345" t="s">
        <v>914</v>
      </c>
      <c r="C149" s="341" t="s">
        <v>915</v>
      </c>
      <c r="D149" s="342"/>
      <c r="E149" s="261" t="s">
        <v>915</v>
      </c>
      <c r="F149" s="383" t="s">
        <v>748</v>
      </c>
    </row>
    <row r="150" spans="1:6" ht="18" customHeight="1">
      <c r="A150" s="332" t="s">
        <v>575</v>
      </c>
      <c r="B150" s="343" t="s">
        <v>348</v>
      </c>
      <c r="C150" s="333" t="s">
        <v>916</v>
      </c>
      <c r="D150" s="382" t="s">
        <v>713</v>
      </c>
      <c r="E150" s="259" t="s">
        <v>917</v>
      </c>
      <c r="F150" s="304" t="s">
        <v>417</v>
      </c>
    </row>
    <row r="151" spans="1:6" ht="18" customHeight="1">
      <c r="A151" s="332" t="s">
        <v>578</v>
      </c>
      <c r="B151" s="343" t="s">
        <v>348</v>
      </c>
      <c r="C151" s="333" t="s">
        <v>918</v>
      </c>
      <c r="D151" s="334" t="s">
        <v>919</v>
      </c>
      <c r="E151" s="259" t="s">
        <v>465</v>
      </c>
      <c r="F151" s="304" t="s">
        <v>433</v>
      </c>
    </row>
    <row r="152" spans="1:6" ht="18" customHeight="1">
      <c r="A152" s="336" t="s">
        <v>582</v>
      </c>
      <c r="B152" s="346" t="s">
        <v>348</v>
      </c>
      <c r="C152" s="333" t="s">
        <v>502</v>
      </c>
      <c r="D152" s="334" t="s">
        <v>503</v>
      </c>
      <c r="E152" s="259" t="s">
        <v>920</v>
      </c>
      <c r="F152" s="335" t="s">
        <v>53</v>
      </c>
    </row>
    <row r="153" spans="1:6" ht="18" customHeight="1">
      <c r="A153" s="336" t="s">
        <v>739</v>
      </c>
      <c r="B153" s="346" t="s">
        <v>348</v>
      </c>
      <c r="C153" s="333" t="s">
        <v>921</v>
      </c>
      <c r="D153" s="334" t="s">
        <v>922</v>
      </c>
      <c r="E153" s="259" t="s">
        <v>923</v>
      </c>
      <c r="F153" s="304" t="s">
        <v>417</v>
      </c>
    </row>
    <row r="154" spans="1:6" ht="18" customHeight="1">
      <c r="A154" s="336" t="s">
        <v>587</v>
      </c>
      <c r="B154" s="346" t="s">
        <v>348</v>
      </c>
      <c r="C154" s="333" t="s">
        <v>924</v>
      </c>
      <c r="D154" s="334" t="s">
        <v>506</v>
      </c>
      <c r="E154" s="259" t="s">
        <v>925</v>
      </c>
      <c r="F154" s="304" t="s">
        <v>417</v>
      </c>
    </row>
    <row r="155" spans="1:6" ht="18" customHeight="1">
      <c r="A155" s="336" t="s">
        <v>590</v>
      </c>
      <c r="B155" s="346" t="s">
        <v>348</v>
      </c>
      <c r="C155" s="333" t="s">
        <v>926</v>
      </c>
      <c r="D155" s="334" t="s">
        <v>927</v>
      </c>
      <c r="E155" s="259" t="s">
        <v>928</v>
      </c>
      <c r="F155" s="304" t="s">
        <v>417</v>
      </c>
    </row>
    <row r="156" spans="1:6" ht="18" customHeight="1">
      <c r="A156" s="336" t="s">
        <v>929</v>
      </c>
      <c r="B156" s="346" t="s">
        <v>348</v>
      </c>
      <c r="C156" s="339" t="s">
        <v>930</v>
      </c>
      <c r="D156" s="349" t="s">
        <v>346</v>
      </c>
      <c r="E156" s="260" t="s">
        <v>890</v>
      </c>
      <c r="F156" s="355" t="s">
        <v>417</v>
      </c>
    </row>
    <row r="157" spans="1:6" ht="18" customHeight="1">
      <c r="A157" s="336" t="s">
        <v>931</v>
      </c>
      <c r="B157" s="346" t="s">
        <v>348</v>
      </c>
      <c r="C157" s="339" t="s">
        <v>515</v>
      </c>
      <c r="D157" s="349" t="s">
        <v>516</v>
      </c>
      <c r="E157" s="260" t="s">
        <v>932</v>
      </c>
      <c r="F157" s="355" t="s">
        <v>417</v>
      </c>
    </row>
    <row r="158" spans="1:6" ht="18" customHeight="1">
      <c r="A158" s="337" t="s">
        <v>593</v>
      </c>
      <c r="B158" s="261" t="s">
        <v>348</v>
      </c>
      <c r="C158" s="341" t="s">
        <v>933</v>
      </c>
      <c r="D158" s="384" t="s">
        <v>507</v>
      </c>
      <c r="E158" s="261" t="s">
        <v>934</v>
      </c>
      <c r="F158" s="322" t="s">
        <v>432</v>
      </c>
    </row>
    <row r="159" spans="1:6" ht="18" customHeight="1">
      <c r="A159" s="332" t="s">
        <v>600</v>
      </c>
      <c r="B159" s="259" t="s">
        <v>351</v>
      </c>
      <c r="C159" s="333" t="s">
        <v>508</v>
      </c>
      <c r="D159" s="334" t="s">
        <v>509</v>
      </c>
      <c r="E159" s="259" t="s">
        <v>350</v>
      </c>
      <c r="F159" s="304" t="s">
        <v>432</v>
      </c>
    </row>
    <row r="160" spans="1:6" ht="18" customHeight="1">
      <c r="A160" s="336" t="s">
        <v>604</v>
      </c>
      <c r="B160" s="346" t="s">
        <v>351</v>
      </c>
      <c r="C160" s="339" t="s">
        <v>510</v>
      </c>
      <c r="D160" s="349" t="s">
        <v>511</v>
      </c>
      <c r="E160" s="260" t="s">
        <v>935</v>
      </c>
      <c r="F160" s="355" t="s">
        <v>417</v>
      </c>
    </row>
    <row r="161" spans="1:6" ht="18" customHeight="1">
      <c r="A161" s="337" t="s">
        <v>607</v>
      </c>
      <c r="B161" s="345" t="s">
        <v>351</v>
      </c>
      <c r="C161" s="341" t="s">
        <v>936</v>
      </c>
      <c r="D161" s="384" t="s">
        <v>509</v>
      </c>
      <c r="E161" s="261" t="s">
        <v>350</v>
      </c>
      <c r="F161" s="322" t="s">
        <v>432</v>
      </c>
    </row>
    <row r="162" spans="1:6" ht="18" customHeight="1">
      <c r="A162" s="332" t="s">
        <v>612</v>
      </c>
      <c r="B162" s="259" t="s">
        <v>937</v>
      </c>
      <c r="C162" s="333" t="s">
        <v>938</v>
      </c>
      <c r="D162" s="334" t="s">
        <v>512</v>
      </c>
      <c r="E162" s="259" t="s">
        <v>939</v>
      </c>
      <c r="F162" s="335" t="s">
        <v>53</v>
      </c>
    </row>
    <row r="163" spans="1:6" ht="18" customHeight="1">
      <c r="A163" s="336" t="s">
        <v>615</v>
      </c>
      <c r="B163" s="260" t="s">
        <v>937</v>
      </c>
      <c r="C163" s="333" t="s">
        <v>726</v>
      </c>
      <c r="D163" s="334" t="s">
        <v>714</v>
      </c>
      <c r="E163" s="259" t="s">
        <v>940</v>
      </c>
      <c r="F163" s="335" t="s">
        <v>417</v>
      </c>
    </row>
    <row r="164" spans="1:6" ht="18" customHeight="1">
      <c r="A164" s="336" t="s">
        <v>619</v>
      </c>
      <c r="B164" s="260" t="s">
        <v>937</v>
      </c>
      <c r="C164" s="333" t="s">
        <v>105</v>
      </c>
      <c r="D164" s="334" t="s">
        <v>513</v>
      </c>
      <c r="E164" s="259" t="s">
        <v>941</v>
      </c>
      <c r="F164" s="335" t="s">
        <v>432</v>
      </c>
    </row>
    <row r="165" spans="1:6" ht="18" customHeight="1">
      <c r="A165" s="336" t="s">
        <v>620</v>
      </c>
      <c r="B165" s="260" t="s">
        <v>937</v>
      </c>
      <c r="C165" s="333" t="s">
        <v>942</v>
      </c>
      <c r="D165" s="334" t="s">
        <v>514</v>
      </c>
      <c r="E165" s="259" t="s">
        <v>943</v>
      </c>
      <c r="F165" s="335" t="s">
        <v>53</v>
      </c>
    </row>
    <row r="166" spans="1:6" ht="18" customHeight="1">
      <c r="A166" s="323" t="s">
        <v>727</v>
      </c>
      <c r="B166" s="318" t="s">
        <v>288</v>
      </c>
      <c r="C166" s="319" t="s">
        <v>414</v>
      </c>
      <c r="D166" s="320" t="s">
        <v>415</v>
      </c>
      <c r="E166" s="321" t="s">
        <v>416</v>
      </c>
      <c r="F166" s="356" t="s">
        <v>740</v>
      </c>
    </row>
  </sheetData>
  <sheetProtection algorithmName="SHA-512" hashValue="g57lI6/0D32+5OdOfT9IK2PHszWAFRQVnHztfa5Z6z+4yXWUda9FM7bL2gnZxeHsJ9dcYfvKLTUSlz0e/vg5Fg==" saltValue="e6+hv//FPmNvAPz9ZalOug==" spinCount="100000" sheet="1" objects="1" scenarios="1"/>
  <autoFilter ref="A1:F166"/>
  <phoneticPr fontId="3"/>
  <pageMargins left="0.7" right="0.7" top="0.75" bottom="0.75" header="0.3" footer="0.3"/>
  <pageSetup paperSize="8"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一番最初に入力</vt:lpstr>
      <vt:lpstr>様式第４号</vt:lpstr>
      <vt:lpstr>収支予算書</vt:lpstr>
      <vt:lpstr>別表１</vt:lpstr>
      <vt:lpstr>別表２-①</vt:lpstr>
      <vt:lpstr>別表２-②</vt:lpstr>
      <vt:lpstr>別紙1【延長保育料減免分】</vt:lpstr>
      <vt:lpstr>補助金基準額表 </vt:lpstr>
      <vt:lpstr>【適宜更新してください】法人情報</vt:lpstr>
      <vt:lpstr>一番最初に入力!Print_Area</vt:lpstr>
      <vt:lpstr>収支予算書!Print_Area</vt:lpstr>
      <vt:lpstr>別紙1【延長保育料減免分】!Print_Area</vt:lpstr>
      <vt:lpstr>別表１!Print_Area</vt:lpstr>
      <vt:lpstr>'別表２-①'!Print_Area</vt:lpstr>
      <vt:lpstr>'別表２-②'!Print_Area</vt:lpstr>
      <vt:lpstr>'補助金基準額表 '!Print_Area</vt:lpstr>
      <vt:lpstr>様式第４号!Print_Area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2024-04-11T07:49:15Z</cp:lastPrinted>
  <dcterms:created xsi:type="dcterms:W3CDTF">2006-02-13T04:55:03Z</dcterms:created>
  <dcterms:modified xsi:type="dcterms:W3CDTF">2025-04-17T07:02:06Z</dcterms:modified>
</cp:coreProperties>
</file>