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ウ_一時預かり事業費補助金\一時預かり事業費補助金交付申請（一般型）\"/>
    </mc:Choice>
  </mc:AlternateContent>
  <workbookProtection workbookAlgorithmName="SHA-512" workbookHashValue="y/FWbMrkr7u2MBlw5PcdgN2+PYf/4PYsRqfbRkYdjpNpZrNO/mmGDW0hFQ//17AoXXtV/oJuFtf79sMqGqA78Q==" workbookSaltValue="MSdvqNRn3Y1TAVgZEDu2GQ==" workbookSpinCount="100000" lockStructure="1"/>
  <bookViews>
    <workbookView xWindow="0" yWindow="0" windowWidth="20490" windowHeight="7530" tabRatio="874"/>
  </bookViews>
  <sheets>
    <sheet name="一番最初に入力" sheetId="35" r:id="rId1"/>
    <sheet name="様式第4号" sheetId="34" r:id="rId2"/>
    <sheet name="収支予算書" sheetId="18" r:id="rId3"/>
    <sheet name="別表1" sheetId="29" r:id="rId4"/>
    <sheet name="別表2-1" sheetId="36" r:id="rId5"/>
    <sheet name="補助基準額" sheetId="41" state="hidden" r:id="rId6"/>
    <sheet name="別表2-2" sheetId="40" r:id="rId7"/>
    <sheet name="別紙1【一時預かり利用料減免分】" sheetId="31" r:id="rId8"/>
    <sheet name="別紙2【緊急一時預かり利用料減免分】" sheetId="37" r:id="rId9"/>
    <sheet name="【適宜更新してください】法人情報" sheetId="39" state="hidden" r:id="rId10"/>
  </sheets>
  <definedNames>
    <definedName name="_xlnm._FilterDatabase" localSheetId="9" hidden="1">【適宜更新してください】法人情報!$A$1:$F$166</definedName>
    <definedName name="_xlnm.Print_Area" localSheetId="2">収支予算書!$A$1:$I$37</definedName>
    <definedName name="_xlnm.Print_Area" localSheetId="7">別紙1【一時預かり利用料減免分】!$A$1:$M$39</definedName>
    <definedName name="_xlnm.Print_Area" localSheetId="8">別紙2【緊急一時預かり利用料減免分】!$A$1:$Q$49</definedName>
    <definedName name="_xlnm.Print_Area" localSheetId="3">別表1!$A$1:$M$25</definedName>
    <definedName name="_xlnm.Print_Area" localSheetId="4">'別表2-1'!$A$1:$AA$37</definedName>
    <definedName name="_xlnm.Print_Area" localSheetId="6">'別表2-2'!$A$1:$Y$37</definedName>
    <definedName name="_xlnm.Print_Area" localSheetId="1">様式第4号!$A$1:$T$40</definedName>
    <definedName name="いちにいさん恵和町">#REF!</definedName>
    <definedName name="協議者名リスト">#REF!</definedName>
  </definedNames>
  <calcPr calcId="162913"/>
  <fileRecoveryPr autoRecover="0"/>
</workbook>
</file>

<file path=xl/calcChain.xml><?xml version="1.0" encoding="utf-8"?>
<calcChain xmlns="http://schemas.openxmlformats.org/spreadsheetml/2006/main">
  <c r="K38" i="31" l="1"/>
  <c r="AE15" i="36" l="1"/>
  <c r="AE14" i="36"/>
  <c r="AE13" i="36"/>
  <c r="AE12" i="36"/>
  <c r="AE11" i="36"/>
  <c r="AE16" i="36" s="1"/>
  <c r="C38" i="36" s="1"/>
  <c r="H34" i="31" l="1"/>
  <c r="K10" i="34" l="1"/>
  <c r="M11" i="34" l="1"/>
  <c r="G15" i="29" l="1"/>
  <c r="D3" i="40"/>
  <c r="C35" i="40" l="1"/>
  <c r="J35" i="40" s="1"/>
  <c r="O35" i="40" s="1"/>
  <c r="V35" i="40" s="1"/>
  <c r="O28" i="40"/>
  <c r="V28" i="40" s="1"/>
  <c r="R35" i="40" s="1"/>
  <c r="O27" i="36" l="1"/>
  <c r="Q2" i="34"/>
  <c r="M14" i="34" l="1"/>
  <c r="K9" i="34" l="1"/>
  <c r="W6" i="40" s="1"/>
  <c r="K8" i="34"/>
  <c r="W5" i="40" s="1"/>
  <c r="F5" i="18" l="1"/>
  <c r="J8"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F38" i="36" s="1"/>
  <c r="F35" i="36" s="1"/>
  <c r="D5" i="31"/>
  <c r="C3" i="18"/>
  <c r="K22" i="31"/>
  <c r="K23" i="31"/>
  <c r="K24" i="31"/>
  <c r="K25" i="31"/>
  <c r="K26" i="31"/>
  <c r="K27" i="31"/>
  <c r="K28" i="31"/>
  <c r="K29" i="31"/>
  <c r="K30" i="31"/>
  <c r="K31" i="31"/>
  <c r="K32" i="31"/>
  <c r="K33" i="31"/>
  <c r="K20" i="31"/>
  <c r="K19" i="31"/>
  <c r="K21" i="31"/>
  <c r="E36" i="18"/>
  <c r="C15" i="29" s="1"/>
  <c r="T27" i="36" l="1"/>
  <c r="K34" i="31"/>
  <c r="J7" i="31"/>
  <c r="T4" i="36"/>
  <c r="N5" i="37"/>
  <c r="F6" i="18"/>
  <c r="J9" i="29" s="1"/>
  <c r="T5" i="36" s="1"/>
  <c r="N6" i="37"/>
  <c r="W27" i="36" l="1"/>
  <c r="F15" i="29" s="1"/>
  <c r="J15" i="29"/>
  <c r="D15" i="29" s="1"/>
  <c r="E15" i="29" s="1"/>
  <c r="H15" i="29" l="1"/>
  <c r="I15" i="29" s="1"/>
  <c r="L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R7.4～　押印不要となりました。</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<sst xmlns="http://schemas.openxmlformats.org/spreadsheetml/2006/main" count="1878" uniqueCount="1013">
  <si>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</si>
  <si>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</si>
  <si>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</si>
  <si>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</si>
  <si>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</si>
  <si>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</si>
  <si>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</si>
  <si>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</si>
  <si>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</si>
  <si>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</si>
  <si>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</si>
  <si>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</si>
  <si>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</si>
  <si>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</si>
  <si>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</si>
  <si>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</si>
  <si>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</si>
  <si>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</si>
  <si>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</si>
  <si>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</si>
  <si>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</si>
  <si>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</si>
  <si>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</si>
  <si>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</si>
  <si>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</si>
  <si>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</si>
  <si>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</si>
  <si>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</si>
  <si>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</si>
  <si>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</si>
  <si>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</si>
  <si>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</si>
  <si>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</si>
  <si>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</si>
  <si>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</si>
  <si>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</si>
  <si>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</si>
  <si>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</si>
  <si>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</si>
  <si>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</si>
  <si>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</si>
  <si>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</si>
  <si>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</si>
  <si>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</si>
  <si>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</si>
  <si>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</si>
  <si>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</si>
  <si>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</si>
  <si>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</si>
  <si>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</si>
  <si>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</si>
  <si>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</si>
  <si>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</si>
  <si>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</si>
  <si>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</si>
  <si>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</si>
  <si>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</si>
  <si>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</si>
  <si>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</si>
  <si>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</si>
  <si>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</si>
  <si>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</si>
  <si>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</si>
  <si>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</si>
  <si>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</si>
  <si>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</si>
  <si>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</si>
  <si>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</si>
  <si>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</si>
  <si>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</si>
  <si>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</si>
  <si>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</si>
  <si>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</si>
  <si>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</si>
  <si>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</si>
  <si>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</si>
  <si>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</si>
  <si>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</si>
  <si>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</si>
  <si>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</si>
  <si>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</si>
  <si>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</si>
  <si>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</si>
  <si>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</si>
  <si>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</si>
  <si>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</si>
  <si>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</si>
  <si>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</si>
  <si>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</si>
  <si>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</si>
  <si>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</si>
  <si>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</si>
  <si>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</si>
  <si>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</si>
  <si>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</si>
  <si>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</si>
  <si>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</si>
  <si>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</si>
  <si>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</si>
  <si>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</si>
  <si>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</si>
  <si>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</si>
  <si>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</si>
  <si>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</si>
  <si>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</si>
  <si>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</si>
  <si>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</si>
  <si>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</si>
  <si>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</si>
  <si>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</si>
  <si>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</si>
  <si>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</si>
  <si>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</si>
  <si>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</si>
  <si>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</si>
  <si>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</si>
  <si>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</si>
  <si>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</si>
  <si>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</si>
  <si>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</si>
  <si>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</si>
  <si>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</si>
  <si>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</si>
  <si>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</si>
  <si>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</si>
  <si>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</si>
  <si>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</si>
  <si>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</si>
  <si>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</si>
  <si>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</si>
  <si>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</si>
  <si>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</si>
  <si>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</si>
  <si>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</si>
  <si>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</si>
  <si>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</si>
  <si>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</si>
  <si>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</si>
  <si>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</si>
  <si>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</si>
  <si>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</si>
  <si>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</si>
  <si>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</si>
  <si>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</si>
  <si>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</si>
  <si>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</si>
  <si>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</si>
  <si>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</si>
  <si>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</si>
  <si>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</si>
  <si>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</si>
  <si>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</si>
  <si>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</si>
  <si>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</si>
  <si>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</si>
  <si>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</si>
  <si>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</si>
  <si>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</si>
  <si>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</si>
  <si>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</si>
  <si>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</si>
  <si>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　㎡</t>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</si>
  <si>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</si>
  <si>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</si>
  <si>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</si>
  <si>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</si>
  <si>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</si>
  <si>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</si>
  <si>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</si>
  <si>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</si>
  <si>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</si>
  <si>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</si>
  <si>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</si>
  <si>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</si>
  <si>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</si>
  <si>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</si>
  <si>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</si>
  <si>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</si>
  <si>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</si>
  <si>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</si>
  <si>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</si>
  <si>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</si>
  <si>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</si>
  <si>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</si>
  <si>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仙台市青葉区上杉4丁目5-5</t>
  </si>
  <si>
    <t>北・杜のみらい保育園</t>
  </si>
  <si>
    <t>一般社団法人　共同保育所ちろりん村</t>
  </si>
  <si>
    <t>株式会社　Ｆ＆Ｓ</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</si>
  <si>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</si>
  <si>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</si>
  <si>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</si>
  <si>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</si>
  <si>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</si>
  <si>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</si>
  <si>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</si>
  <si>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</si>
  <si>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</si>
  <si>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</si>
  <si>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</si>
  <si>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</si>
  <si>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</si>
  <si>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</si>
  <si>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</si>
  <si>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</si>
  <si>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</si>
  <si>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</si>
  <si>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</si>
  <si>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</si>
  <si>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</si>
  <si>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</si>
  <si>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</si>
  <si>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</si>
  <si>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</si>
  <si>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</si>
  <si>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</si>
  <si>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</si>
  <si>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</si>
  <si>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</si>
  <si>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</si>
  <si>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</si>
  <si>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</si>
  <si>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</si>
  <si>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</si>
  <si>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</si>
  <si>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</si>
  <si>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</si>
  <si>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</si>
  <si>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</si>
  <si>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</si>
  <si>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</si>
  <si>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</si>
  <si>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</si>
  <si>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</si>
  <si>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0"/>
  </si>
  <si>
    <t>家庭的保育事業</t>
    <rPh sb="0" eb="7">
      <t>カテイテキホイクジギョウ</t>
    </rPh>
    <phoneticPr fontId="50"/>
  </si>
  <si>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</si>
  <si>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</si>
  <si>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</si>
  <si>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</si>
  <si>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2"/>
  </si>
  <si>
    <t>菊地　美夏</t>
    <rPh sb="0" eb="2">
      <t>キクチ</t>
    </rPh>
    <rPh sb="3" eb="5">
      <t>ミカ</t>
    </rPh>
    <phoneticPr fontId="52"/>
  </si>
  <si>
    <t>佐藤　恵美子</t>
    <rPh sb="0" eb="2">
      <t>サトウ</t>
    </rPh>
    <rPh sb="3" eb="6">
      <t>エミコ</t>
    </rPh>
    <phoneticPr fontId="52"/>
  </si>
  <si>
    <t>戸田　由美</t>
    <rPh sb="0" eb="2">
      <t>トダ</t>
    </rPh>
    <rPh sb="3" eb="5">
      <t>ユミ</t>
    </rPh>
    <phoneticPr fontId="52"/>
  </si>
  <si>
    <t>伊藤　由美子</t>
    <rPh sb="0" eb="2">
      <t>イトウ</t>
    </rPh>
    <rPh sb="3" eb="6">
      <t>ユミコ</t>
    </rPh>
    <phoneticPr fontId="52"/>
  </si>
  <si>
    <t>矢澤　要子</t>
    <rPh sb="0" eb="2">
      <t>ヤザワ</t>
    </rPh>
    <rPh sb="3" eb="4">
      <t>ヨウ</t>
    </rPh>
    <rPh sb="4" eb="5">
      <t>コ</t>
    </rPh>
    <phoneticPr fontId="52"/>
  </si>
  <si>
    <t>宇佐美　恵子</t>
    <rPh sb="0" eb="3">
      <t>ウサミ</t>
    </rPh>
    <rPh sb="4" eb="6">
      <t>ケイコ</t>
    </rPh>
    <phoneticPr fontId="52"/>
  </si>
  <si>
    <t>木村　和子</t>
    <rPh sb="0" eb="2">
      <t>キ　ムラ</t>
    </rPh>
    <rPh sb="3" eb="5">
      <t>カズコ</t>
    </rPh>
    <phoneticPr fontId="52"/>
  </si>
  <si>
    <t>多田　直美</t>
    <rPh sb="0" eb="2">
      <t>タダ</t>
    </rPh>
    <rPh sb="3" eb="5">
      <t>ナオミ</t>
    </rPh>
    <phoneticPr fontId="52"/>
  </si>
  <si>
    <t>若林区</t>
    <rPh sb="0" eb="2">
      <t>ワカバヤシ</t>
    </rPh>
    <rPh sb="2" eb="3">
      <t>ク</t>
    </rPh>
    <phoneticPr fontId="45"/>
  </si>
  <si>
    <t>鎌田　優子</t>
    <rPh sb="0" eb="2">
      <t>カマタ</t>
    </rPh>
    <rPh sb="3" eb="5">
      <t>ユウコ</t>
    </rPh>
    <phoneticPr fontId="52"/>
  </si>
  <si>
    <t>小林　希</t>
    <rPh sb="0" eb="2">
      <t>コバヤシ</t>
    </rPh>
    <rPh sb="3" eb="4">
      <t>ノゾミ</t>
    </rPh>
    <phoneticPr fontId="52"/>
  </si>
  <si>
    <t>佐藤　弘美</t>
    <rPh sb="0" eb="2">
      <t>サトウ</t>
    </rPh>
    <rPh sb="3" eb="5">
      <t>ヒロミ</t>
    </rPh>
    <phoneticPr fontId="52"/>
  </si>
  <si>
    <t>佐藤　勇介</t>
    <rPh sb="0" eb="2">
      <t>サトウ</t>
    </rPh>
    <rPh sb="3" eb="5">
      <t>ユウスケ</t>
    </rPh>
    <phoneticPr fontId="52"/>
  </si>
  <si>
    <t>及川　文子</t>
    <rPh sb="0" eb="1">
      <t>オイカワ　　　アヤコ</t>
    </rPh>
    <phoneticPr fontId="52"/>
  </si>
  <si>
    <t>菊地　恵子</t>
    <rPh sb="0" eb="2">
      <t>キクチ</t>
    </rPh>
    <rPh sb="3" eb="5">
      <t>ケイコ</t>
    </rPh>
    <phoneticPr fontId="52"/>
  </si>
  <si>
    <t>飛内　侑里</t>
    <rPh sb="0" eb="2">
      <t>トビナイ</t>
    </rPh>
    <rPh sb="3" eb="5">
      <t>ユウリ</t>
    </rPh>
    <phoneticPr fontId="52"/>
  </si>
  <si>
    <t>41114</t>
  </si>
  <si>
    <t>小出　美知子</t>
    <rPh sb="0" eb="2">
      <t>コイデ</t>
    </rPh>
    <rPh sb="3" eb="6">
      <t>ミチコ</t>
    </rPh>
    <phoneticPr fontId="52"/>
  </si>
  <si>
    <t>齊藤　あゆみ</t>
    <rPh sb="0" eb="2">
      <t>サイトウ</t>
    </rPh>
    <phoneticPr fontId="52"/>
  </si>
  <si>
    <t>鈴木　明子</t>
    <rPh sb="0" eb="2">
      <t>スズキ</t>
    </rPh>
    <rPh sb="3" eb="5">
      <t>アキコ</t>
    </rPh>
    <phoneticPr fontId="52"/>
  </si>
  <si>
    <t>青葉区・宮城総合支所</t>
    <rPh sb="0" eb="3">
      <t>アオバク</t>
    </rPh>
    <rPh sb="4" eb="6">
      <t>ミヤギ</t>
    </rPh>
    <rPh sb="6" eb="8">
      <t>ソウゴウ</t>
    </rPh>
    <rPh sb="8" eb="10">
      <t>シショ</t>
    </rPh>
    <phoneticPr fontId="45"/>
  </si>
  <si>
    <t>藤垣　祐子</t>
    <rPh sb="0" eb="2">
      <t>フジガキ</t>
    </rPh>
    <rPh sb="3" eb="5">
      <t>ユウコ</t>
    </rPh>
    <phoneticPr fontId="52"/>
  </si>
  <si>
    <t>志小田　舞子</t>
    <rPh sb="0" eb="3">
      <t>シコダ</t>
    </rPh>
    <rPh sb="4" eb="6">
      <t>マイコ</t>
    </rPh>
    <phoneticPr fontId="52"/>
  </si>
  <si>
    <t>石山　立身</t>
    <rPh sb="0" eb="2">
      <t>イシヤマ</t>
    </rPh>
    <rPh sb="3" eb="4">
      <t>タ</t>
    </rPh>
    <rPh sb="4" eb="5">
      <t>ミ</t>
    </rPh>
    <phoneticPr fontId="52"/>
  </si>
  <si>
    <t>村田　寿恵</t>
    <rPh sb="0" eb="2">
      <t>ムラタ</t>
    </rPh>
    <rPh sb="3" eb="5">
      <t>ヒサエ</t>
    </rPh>
    <phoneticPr fontId="52"/>
  </si>
  <si>
    <t>髙橋　加奈</t>
    <rPh sb="0" eb="2">
      <t>タカハシ</t>
    </rPh>
    <rPh sb="3" eb="5">
      <t>カナ</t>
    </rPh>
    <phoneticPr fontId="52"/>
  </si>
  <si>
    <t>伊藤　美樹</t>
    <rPh sb="0" eb="2">
      <t>イトウ</t>
    </rPh>
    <rPh sb="3" eb="5">
      <t>ミキ</t>
    </rPh>
    <phoneticPr fontId="52"/>
  </si>
  <si>
    <t>41604</t>
  </si>
  <si>
    <t>佐藤　礼子</t>
    <rPh sb="0" eb="2">
      <t>サトウ</t>
    </rPh>
    <rPh sb="3" eb="5">
      <t>レイコ</t>
    </rPh>
    <phoneticPr fontId="52"/>
  </si>
  <si>
    <t>41605</t>
  </si>
  <si>
    <t>佐藤　かおり</t>
    <rPh sb="0" eb="2">
      <t>サトウ</t>
    </rPh>
    <phoneticPr fontId="52"/>
  </si>
  <si>
    <t>41606</t>
  </si>
  <si>
    <t>佐藤　久美子</t>
    <rPh sb="0" eb="2">
      <t>サトウ</t>
    </rPh>
    <rPh sb="3" eb="6">
      <t>クミコ</t>
    </rPh>
    <phoneticPr fontId="52"/>
  </si>
  <si>
    <t>小規模Ａ型　青葉区</t>
    <rPh sb="0" eb="3">
      <t>ショウキボ</t>
    </rPh>
    <rPh sb="4" eb="5">
      <t>ガタ</t>
    </rPh>
    <rPh sb="6" eb="9">
      <t>アオバク</t>
    </rPh>
    <phoneticPr fontId="50"/>
  </si>
  <si>
    <t>小規模Ａ型　宮城野区</t>
    <rPh sb="0" eb="3">
      <t>ショウキボ</t>
    </rPh>
    <rPh sb="4" eb="5">
      <t>ガタ</t>
    </rPh>
    <rPh sb="6" eb="10">
      <t>ミヤギノク</t>
    </rPh>
    <phoneticPr fontId="50"/>
  </si>
  <si>
    <t>小規模Ａ型　太白区</t>
    <rPh sb="0" eb="3">
      <t>ショウキボ</t>
    </rPh>
    <rPh sb="4" eb="5">
      <t>ガタ</t>
    </rPh>
    <rPh sb="6" eb="9">
      <t>タイハクク</t>
    </rPh>
    <phoneticPr fontId="50"/>
  </si>
  <si>
    <t>小規模Ｂ型</t>
    <rPh sb="0" eb="3">
      <t>ショウキボ</t>
    </rPh>
    <rPh sb="4" eb="5">
      <t>ガタ</t>
    </rPh>
    <phoneticPr fontId="50"/>
  </si>
  <si>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</si>
  <si>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</si>
  <si>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</si>
  <si>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</si>
  <si>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</si>
  <si>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</si>
  <si>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</si>
  <si>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</si>
  <si>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</si>
  <si>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</si>
  <si>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</si>
  <si>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</si>
  <si>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0"/>
  </si>
  <si>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</si>
  <si>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</si>
  <si>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</si>
  <si>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</si>
  <si>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</si>
  <si>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</si>
  <si>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</si>
  <si>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</si>
  <si>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</si>
  <si>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</si>
  <si>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</si>
  <si>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</si>
  <si>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</si>
  <si>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</si>
  <si>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</si>
  <si>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</si>
  <si>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</si>
  <si>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ハピネス保育園中野栄</t>
    <rPh sb="4" eb="7">
      <t>ホイクエン</t>
    </rPh>
    <rPh sb="7" eb="10">
      <t>ナカノサカエ</t>
    </rPh>
    <phoneticPr fontId="50"/>
  </si>
  <si>
    <t>共同保育所ちろりん村</t>
  </si>
  <si>
    <t>苦竹ナーサリー</t>
    <rPh sb="0" eb="2">
      <t>ニガタケ</t>
    </rPh>
    <phoneticPr fontId="50"/>
  </si>
  <si>
    <t>小規模保育事業Ｃ型</t>
    <rPh sb="0" eb="3">
      <t>ショウキボ</t>
    </rPh>
    <rPh sb="3" eb="5">
      <t>ホイク</t>
    </rPh>
    <rPh sb="5" eb="7">
      <t>ジギョウ</t>
    </rPh>
    <rPh sb="8" eb="9">
      <t>ガタ</t>
    </rPh>
    <phoneticPr fontId="50"/>
  </si>
  <si>
    <t>きまちこころ保育園</t>
  </si>
  <si>
    <t>小規模Ａ型　若林区</t>
    <rPh sb="0" eb="3">
      <t>ショウキボ</t>
    </rPh>
    <rPh sb="4" eb="5">
      <t>ガタ</t>
    </rPh>
    <rPh sb="6" eb="9">
      <t>ワカバヤシク</t>
    </rPh>
    <phoneticPr fontId="50"/>
  </si>
  <si>
    <t>キッズフィールド富沢園</t>
  </si>
  <si>
    <t>こどもの家エミール</t>
  </si>
  <si>
    <t>高橋　真由美・鈴木　めぐみ</t>
    <rPh sb="0" eb="2">
      <t>タカハシ</t>
    </rPh>
    <rPh sb="3" eb="6">
      <t>マユミ</t>
    </rPh>
    <phoneticPr fontId="52"/>
  </si>
  <si>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</si>
  <si>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</si>
  <si>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</si>
  <si>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0"/>
  </si>
  <si>
    <t>遊佐　ひろ子・畠山　祐子</t>
    <rPh sb="0" eb="2">
      <t>ユサ</t>
    </rPh>
    <rPh sb="5" eb="6">
      <t>コ</t>
    </rPh>
    <phoneticPr fontId="52"/>
  </si>
  <si>
    <t>さくらっこ保育園</t>
  </si>
  <si>
    <t>岸　麻記子・天間　千栄子</t>
    <rPh sb="0" eb="1">
      <t>キシ</t>
    </rPh>
    <rPh sb="2" eb="5">
      <t>マキコ</t>
    </rPh>
    <rPh sb="6" eb="7">
      <t>テン</t>
    </rPh>
    <rPh sb="7" eb="8">
      <t>マ</t>
    </rPh>
    <rPh sb="9" eb="12">
      <t>チエコ</t>
    </rPh>
    <phoneticPr fontId="52"/>
  </si>
  <si>
    <t>すまいる新寺保育園</t>
  </si>
  <si>
    <t>サン・キッズ保育園</t>
  </si>
  <si>
    <t>菅野　淳・菅野　美紀</t>
    <rPh sb="0" eb="2">
      <t>カンノ</t>
    </rPh>
    <rPh sb="3" eb="4">
      <t>アツシ</t>
    </rPh>
    <rPh sb="5" eb="7">
      <t>カンノ</t>
    </rPh>
    <rPh sb="8" eb="10">
      <t>ミキ</t>
    </rPh>
    <phoneticPr fontId="52"/>
  </si>
  <si>
    <t>たっこの家</t>
  </si>
  <si>
    <t>ろりぽっぷ小規模保育園おほしさま館</t>
  </si>
  <si>
    <t>小野　敬子・酒井　リエ子</t>
    <rPh sb="0" eb="2">
      <t>オノ</t>
    </rPh>
    <rPh sb="3" eb="5">
      <t>ケイコ</t>
    </rPh>
    <rPh sb="6" eb="8">
      <t>サカイ</t>
    </rPh>
    <rPh sb="11" eb="12">
      <t>コ</t>
    </rPh>
    <phoneticPr fontId="52"/>
  </si>
  <si>
    <t>カール高松ナーサリー</t>
  </si>
  <si>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</si>
  <si>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</si>
  <si>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</si>
  <si>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</si>
  <si>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</si>
  <si>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3"/>
  </si>
  <si>
    <t>ろりぽっぷ第2小規模保育園おひさま館</t>
  </si>
  <si>
    <t>ビックママランド支倉園</t>
    <rPh sb="8" eb="10">
      <t>ハセクラ</t>
    </rPh>
    <rPh sb="10" eb="11">
      <t>エン</t>
    </rPh>
    <phoneticPr fontId="53"/>
  </si>
  <si>
    <t>グレース保育園</t>
  </si>
  <si>
    <t>泉中央さんさん保育室</t>
  </si>
  <si>
    <t>わくわくモリモリ保育所</t>
    <rPh sb="8" eb="10">
      <t>ホイク</t>
    </rPh>
    <rPh sb="10" eb="11">
      <t>ショ</t>
    </rPh>
    <phoneticPr fontId="53"/>
  </si>
  <si>
    <t>六丁の目保育園中町園</t>
  </si>
  <si>
    <t>アスイク保育園　薬師堂前</t>
  </si>
  <si>
    <t>第2紫山いちにいさん保育園</t>
    <phoneticPr fontId="50"/>
  </si>
  <si>
    <t>もりのひろば保育園</t>
    <rPh sb="6" eb="9">
      <t>ホイクエン</t>
    </rPh>
    <phoneticPr fontId="53"/>
  </si>
  <si>
    <t>Ｂ型</t>
    <rPh sb="1" eb="2">
      <t>ガタ</t>
    </rPh>
    <phoneticPr fontId="45"/>
  </si>
  <si>
    <t>ヤクルト二日町つばめ保育園</t>
    <rPh sb="4" eb="7">
      <t>フツカマチ</t>
    </rPh>
    <rPh sb="10" eb="13">
      <t>ホイクエン</t>
    </rPh>
    <phoneticPr fontId="53"/>
  </si>
  <si>
    <t>きらきら保育園</t>
    <rPh sb="4" eb="7">
      <t>ホイクエン</t>
    </rPh>
    <phoneticPr fontId="53"/>
  </si>
  <si>
    <t>ヤクルトあやしつばめ保育園</t>
    <rPh sb="10" eb="13">
      <t>ホイクエン</t>
    </rPh>
    <phoneticPr fontId="53"/>
  </si>
  <si>
    <t>保育所型</t>
    <rPh sb="0" eb="2">
      <t>ホイク</t>
    </rPh>
    <rPh sb="2" eb="3">
      <t>ショ</t>
    </rPh>
    <rPh sb="3" eb="4">
      <t>ガタ</t>
    </rPh>
    <phoneticPr fontId="45"/>
  </si>
  <si>
    <t>エスパルキッズ保育園</t>
    <rPh sb="7" eb="10">
      <t>ホイクエン</t>
    </rPh>
    <phoneticPr fontId="54"/>
  </si>
  <si>
    <t>南中山すいせん保育園</t>
    <phoneticPr fontId="54"/>
  </si>
  <si>
    <t>キッズ・マークトゥエイン</t>
    <phoneticPr fontId="45"/>
  </si>
  <si>
    <t>せせらぎ保育園</t>
    <rPh sb="4" eb="7">
      <t>ホイクエン</t>
    </rPh>
    <phoneticPr fontId="54"/>
  </si>
  <si>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</si>
  <si>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</si>
  <si>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</si>
  <si>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</si>
  <si>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</si>
  <si>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</si>
  <si>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</si>
  <si>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</si>
  <si>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</si>
  <si>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</si>
  <si>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</si>
  <si>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</si>
  <si>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</si>
  <si>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</si>
  <si>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</si>
  <si>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</si>
  <si>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</si>
  <si>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</si>
  <si>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</si>
  <si>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</si>
  <si>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</si>
  <si>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</si>
  <si>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</si>
  <si>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</si>
  <si>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</si>
  <si>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</si>
  <si>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</si>
  <si>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</si>
  <si>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</si>
  <si>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</si>
  <si>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</si>
  <si>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</si>
  <si>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</si>
  <si>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</si>
  <si>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</si>
  <si>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</si>
  <si>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</si>
  <si>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</si>
  <si>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</si>
  <si>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</si>
  <si>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</si>
  <si>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</si>
  <si>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</si>
  <si>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</si>
  <si>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</si>
  <si>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</si>
  <si>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</si>
  <si>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</si>
  <si>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</si>
  <si>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</si>
  <si>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</si>
  <si>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</si>
  <si>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</si>
  <si>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</si>
  <si>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</si>
  <si>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</si>
  <si>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</si>
  <si>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</si>
  <si>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</si>
  <si>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</si>
  <si>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</si>
  <si>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</si>
  <si>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</si>
  <si>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</si>
  <si>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</si>
  <si>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</si>
  <si>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</si>
  <si>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</si>
  <si>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</si>
  <si>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【一時預かり事業費補助金交付申請書】　作成の手引き（一般型用）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29" eb="30">
      <t>ヨウ</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</si>
  <si>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</si>
  <si>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</si>
  <si>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</si>
  <si>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</si>
  <si>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</si>
  <si>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</si>
  <si>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</si>
  <si>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最後に，申請日，年度，法人名等に間違いがないことを確認して印刷し，様式第4号，様式第4号添書（収支予算書），別表１，別表２-１，別表２-２，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80">
      <t>ベッシ</t>
    </rPh>
    <rPh sb="82" eb="84">
      <t>ベッシ</t>
    </rPh>
    <rPh sb="91" eb="93">
      <t>タイショウ</t>
    </rPh>
    <rPh sb="93" eb="95">
      <t>ジドウ</t>
    </rPh>
    <rPh sb="95" eb="96">
      <t>アリ</t>
    </rPh>
    <rPh sb="97" eb="99">
      <t>バアイ</t>
    </rPh>
    <rPh sb="103" eb="104">
      <t>ジュン</t>
    </rPh>
    <rPh sb="105" eb="106">
      <t>ナラ</t>
    </rPh>
    <rPh sb="108" eb="110">
      <t>オウイン</t>
    </rPh>
    <rPh sb="111" eb="112">
      <t>ウエ</t>
    </rPh>
    <rPh sb="113" eb="115">
      <t>ステイン</t>
    </rPh>
    <rPh sb="117" eb="118">
      <t>ネガ</t>
    </rPh>
    <rPh sb="124" eb="126">
      <t>テイシュツ</t>
    </rPh>
    <phoneticPr fontId="2"/>
  </si>
  <si>
    <t>一般型用</t>
    <rPh sb="0" eb="3">
      <t>イッパンガタ</t>
    </rPh>
    <rPh sb="3" eb="4">
      <t>ヨウ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</si>
  <si>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</si>
  <si>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</si>
  <si>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</si>
  <si>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パリス榴岡保育園</t>
  </si>
  <si>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</si>
  <si>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</si>
  <si>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</si>
  <si>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</si>
  <si>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</si>
  <si>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</si>
  <si>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54"/>
  </si>
  <si>
    <t>仙台ナーサリー　株式会社</t>
  </si>
  <si>
    <t>社会福祉法人　みらい</t>
  </si>
  <si>
    <t>宮城県大崎市古川穂波3-8-50</t>
  </si>
  <si>
    <t>カラマンディ　株式会社</t>
  </si>
  <si>
    <t>株式会社　ビック・ママ</t>
  </si>
  <si>
    <t>仙台市泉区紫山4-20-2</t>
  </si>
  <si>
    <t>株式会社　いちにいさん</t>
  </si>
  <si>
    <t>仙台市若林区木ノ下1-20-21</t>
  </si>
  <si>
    <t>株式会社　きっずかん</t>
  </si>
  <si>
    <t>高橋　真由美</t>
  </si>
  <si>
    <t>仙台市家庭保育室ちゅうりっぷ　代表　遊佐　ひろ子</t>
  </si>
  <si>
    <t>岸　麻記子</t>
  </si>
  <si>
    <t>菅野　淳</t>
  </si>
  <si>
    <t>小野　敬子</t>
  </si>
  <si>
    <t>石川　信子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</si>
  <si>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</si>
  <si>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</si>
  <si>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</si>
  <si>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</si>
  <si>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</si>
  <si>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</si>
  <si>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</si>
  <si>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</si>
  <si>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</si>
  <si>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</si>
  <si>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</si>
  <si>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</si>
  <si>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</si>
  <si>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</si>
  <si>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</si>
  <si>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</si>
  <si>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</si>
  <si>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</si>
  <si>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</si>
  <si>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</si>
  <si>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</si>
  <si>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</si>
  <si>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</si>
  <si>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</si>
  <si>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佐藤　礼子</t>
  </si>
  <si>
    <t>佐藤　かおり</t>
  </si>
  <si>
    <t>佐藤　久美子</t>
  </si>
  <si>
    <t>わくわくモリモリ保育所</t>
  </si>
  <si>
    <t>仙台市青葉区五橋1－6－2</t>
  </si>
  <si>
    <t>大阪府大阪市北区天神橋7-12-6グレーシィ天神橋ビル2号館1Ｆ</t>
  </si>
  <si>
    <t>株式会社　リアリノ</t>
  </si>
  <si>
    <t>仙台市泉区南光台東2-11-26</t>
  </si>
  <si>
    <t>仙台市宮城野区幸町2-22-37</t>
  </si>
  <si>
    <t>ヤクルト二日町つばめ保育園</t>
  </si>
  <si>
    <t>宮城県名取市植松字宮島77</t>
  </si>
  <si>
    <t>きらきら保育園</t>
  </si>
  <si>
    <t>仙台市泉区住吉台東5-5-8</t>
  </si>
  <si>
    <t>仙台市青葉区中央1-1-1</t>
  </si>
  <si>
    <t>仙台市青葉区栗生1-25-1</t>
  </si>
  <si>
    <t>仙台市泉区実沢字立田屋敷17-1</t>
  </si>
  <si>
    <t>31102</t>
  </si>
  <si>
    <t>仙台市青葉区柏木1丁目3-23</t>
  </si>
  <si>
    <t>31103</t>
  </si>
  <si>
    <t>東京都千代田区神田駿河台4-6 御茶ノ水ソラシティ</t>
  </si>
  <si>
    <t>31105</t>
  </si>
  <si>
    <t>仙台市青葉区上杉1-16-4ｾﾝﾁｭﾘｰ青葉601</t>
  </si>
  <si>
    <t>東京都千代田区神田神保町1-14-1</t>
  </si>
  <si>
    <t>31108</t>
  </si>
  <si>
    <t>仙台市青葉区角五郎1丁目9-5</t>
  </si>
  <si>
    <t>31109</t>
  </si>
  <si>
    <t>31110</t>
  </si>
  <si>
    <t>31112</t>
  </si>
  <si>
    <t>31113</t>
  </si>
  <si>
    <t>神奈川県横浜市西区平沼1-13-14</t>
  </si>
  <si>
    <t>31114</t>
  </si>
  <si>
    <t>仙台市泉区南中山4-27-16</t>
  </si>
  <si>
    <t>31115</t>
  </si>
  <si>
    <t>仙台市青葉区中央2丁目5-9</t>
  </si>
  <si>
    <t>31116</t>
  </si>
  <si>
    <t>仙台市青葉区柏木1-1-36</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</si>
  <si>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</si>
  <si>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</si>
  <si>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</si>
  <si>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</si>
  <si>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</si>
  <si>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</si>
  <si>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</si>
  <si>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</si>
  <si>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</si>
  <si>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</si>
  <si>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</si>
  <si>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</si>
  <si>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</si>
  <si>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</si>
  <si>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</si>
  <si>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</si>
  <si>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</si>
  <si>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</si>
  <si>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</si>
  <si>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</si>
  <si>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</si>
  <si>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</si>
  <si>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</si>
  <si>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</si>
  <si>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</si>
  <si>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</si>
  <si>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</si>
  <si>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31207</t>
  </si>
  <si>
    <t>仙台市若林区六丁の目西町3-41</t>
  </si>
  <si>
    <t>31210</t>
  </si>
  <si>
    <t>仙台市宮城野区白鳥2-11-24</t>
  </si>
  <si>
    <t>31212</t>
  </si>
  <si>
    <t>仙台市宮城野区出花1-3-10</t>
  </si>
  <si>
    <t>31214</t>
  </si>
  <si>
    <t>宮城県柴田郡大河原町大谷字町向199-3</t>
  </si>
  <si>
    <t>31215</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</si>
  <si>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</si>
  <si>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</si>
  <si>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</si>
  <si>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</si>
  <si>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</si>
  <si>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</si>
  <si>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</si>
  <si>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</si>
  <si>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</si>
  <si>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</si>
  <si>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</si>
  <si>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</si>
  <si>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</si>
  <si>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</si>
  <si>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</si>
  <si>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</si>
  <si>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</si>
  <si>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</si>
  <si>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</si>
  <si>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</si>
  <si>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</si>
  <si>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</si>
  <si>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</si>
  <si>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</si>
  <si>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</si>
  <si>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</si>
  <si>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</si>
  <si>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</si>
  <si>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31401</t>
  </si>
  <si>
    <t>仙台市泉区上谷刈1-6-30</t>
  </si>
  <si>
    <t>31402</t>
  </si>
  <si>
    <t>札幌市豊平区月寒東5条10-3-3</t>
  </si>
  <si>
    <t>31403</t>
  </si>
  <si>
    <t>31404</t>
  </si>
  <si>
    <t>31405</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</si>
  <si>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</si>
  <si>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</si>
  <si>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</si>
  <si>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</si>
  <si>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</si>
  <si>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</si>
  <si>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</si>
  <si>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</si>
  <si>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</si>
  <si>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</si>
  <si>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</si>
  <si>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</si>
  <si>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</si>
  <si>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</si>
  <si>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</si>
  <si>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</si>
  <si>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</si>
  <si>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</si>
  <si>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</si>
  <si>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</si>
  <si>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</si>
  <si>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</si>
  <si>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</si>
  <si>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</si>
  <si>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</si>
  <si>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</si>
  <si>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</si>
  <si>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</si>
  <si>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</si>
  <si>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</si>
  <si>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</si>
  <si>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</si>
  <si>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</si>
  <si>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</si>
  <si>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</si>
  <si>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</si>
  <si>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</si>
  <si>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</si>
  <si>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</si>
  <si>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</si>
  <si>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</si>
  <si>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</si>
  <si>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</si>
  <si>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</si>
  <si>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</si>
  <si>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</si>
  <si>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</si>
  <si>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</si>
  <si>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</si>
  <si>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32306</t>
  </si>
  <si>
    <t>32402</t>
  </si>
  <si>
    <t>32505</t>
  </si>
  <si>
    <t>仙台市泉区高森3丁目4-169</t>
  </si>
  <si>
    <t>32507</t>
  </si>
  <si>
    <t>仙台市泉区山の寺3丁目27-10</t>
  </si>
  <si>
    <t>32603</t>
  </si>
  <si>
    <t>仙台市青葉区郷六字沼田45-6</t>
  </si>
  <si>
    <t>33102</t>
  </si>
  <si>
    <t>33202</t>
  </si>
  <si>
    <t>33301</t>
  </si>
  <si>
    <t>33302</t>
  </si>
  <si>
    <t>33401</t>
  </si>
  <si>
    <t>41102</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</si>
  <si>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</si>
  <si>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</si>
  <si>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</si>
  <si>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</si>
  <si>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</si>
  <si>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</si>
  <si>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</si>
  <si>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</si>
  <si>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</si>
  <si>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</si>
  <si>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</si>
  <si>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</si>
  <si>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</si>
  <si>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</si>
  <si>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</si>
  <si>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</si>
  <si>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</si>
  <si>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</si>
  <si>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</si>
  <si>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</si>
  <si>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</si>
  <si>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</si>
  <si>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</si>
  <si>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</si>
  <si>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</si>
  <si>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</si>
  <si>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</si>
  <si>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</si>
  <si>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</si>
  <si>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</si>
  <si>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</si>
  <si>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</si>
  <si>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61401</t>
  </si>
  <si>
    <t>61402</t>
  </si>
  <si>
    <t>61501</t>
  </si>
  <si>
    <t>62101</t>
  </si>
  <si>
    <t>62501</t>
  </si>
  <si>
    <t>62601</t>
  </si>
  <si>
    <t>63102</t>
  </si>
  <si>
    <t>63103</t>
  </si>
  <si>
    <t>仙台市青葉区片平2-1-1</t>
  </si>
  <si>
    <t>63501</t>
  </si>
  <si>
    <t>63502</t>
  </si>
  <si>
    <t>年間延べ利用児童数</t>
  </si>
  <si>
    <t>類型</t>
    <rPh sb="0" eb="2">
      <t>ルイケイ</t>
    </rPh>
    <phoneticPr fontId="2"/>
  </si>
  <si>
    <t>補助額</t>
    <rPh sb="0" eb="2">
      <t>ホジョ</t>
    </rPh>
    <rPh sb="2" eb="3">
      <t>ガク</t>
    </rPh>
    <phoneticPr fontId="2"/>
  </si>
  <si>
    <t>300人未満</t>
  </si>
  <si>
    <t>一般型①1</t>
    <rPh sb="0" eb="4">
      <t>イッパンガタ１</t>
    </rPh>
    <phoneticPr fontId="2"/>
  </si>
  <si>
    <t>300人以上900人未満</t>
  </si>
  <si>
    <t>一般型①2</t>
    <rPh sb="0" eb="4">
      <t>イッパンガタ１</t>
    </rPh>
    <phoneticPr fontId="2"/>
  </si>
  <si>
    <t>900人以上1,500人未満</t>
  </si>
  <si>
    <t>一般型①3</t>
    <rPh sb="0" eb="4">
      <t>イッパンガタ１</t>
    </rPh>
    <phoneticPr fontId="2"/>
  </si>
  <si>
    <t>1,500人以上2,100人未満</t>
  </si>
  <si>
    <t>一般型①4</t>
    <rPh sb="0" eb="4">
      <t>イッパンガタ１</t>
    </rPh>
    <phoneticPr fontId="2"/>
  </si>
  <si>
    <t>2,100人以上2,700人未満</t>
  </si>
  <si>
    <t>一般型①5</t>
    <rPh sb="0" eb="4">
      <t>イッパンガタ１</t>
    </rPh>
    <phoneticPr fontId="2"/>
  </si>
  <si>
    <t>2,700人以上3,300人未満</t>
  </si>
  <si>
    <t>一般型①6</t>
    <rPh sb="0" eb="4">
      <t>イッパンガタ１</t>
    </rPh>
    <phoneticPr fontId="2"/>
  </si>
  <si>
    <t>3,300人以上3,900人未満</t>
  </si>
  <si>
    <t>一般型①7</t>
    <rPh sb="0" eb="4">
      <t>イッパンガタ１</t>
    </rPh>
    <phoneticPr fontId="2"/>
  </si>
  <si>
    <t>3,900人以上4,500人未満</t>
  </si>
  <si>
    <t>一般型①8</t>
    <rPh sb="0" eb="4">
      <t>イッパンガタ１</t>
    </rPh>
    <phoneticPr fontId="2"/>
  </si>
  <si>
    <t>4,500人以上5,100人未満</t>
  </si>
  <si>
    <t>一般型①9</t>
    <rPh sb="0" eb="4">
      <t>イッパンガタ１</t>
    </rPh>
    <phoneticPr fontId="2"/>
  </si>
  <si>
    <t>5,100人以上5,700人未満</t>
  </si>
  <si>
    <t>一般型①10</t>
    <rPh sb="0" eb="4">
      <t>イッパンガタ１</t>
    </rPh>
    <phoneticPr fontId="2"/>
  </si>
  <si>
    <t>5,700人以上6,300人未満</t>
  </si>
  <si>
    <t>一般型①11</t>
    <rPh sb="0" eb="4">
      <t>イッパンガタ１</t>
    </rPh>
    <phoneticPr fontId="2"/>
  </si>
  <si>
    <t>6,300人以上6,900人未満</t>
  </si>
  <si>
    <t>一般型①12</t>
    <rPh sb="0" eb="4">
      <t>イッパンガタ１</t>
    </rPh>
    <phoneticPr fontId="2"/>
  </si>
  <si>
    <t>6,900人以上7,500人未満</t>
  </si>
  <si>
    <t>一般型①13</t>
    <rPh sb="0" eb="4">
      <t>イッパンガタ１</t>
    </rPh>
    <phoneticPr fontId="2"/>
  </si>
  <si>
    <t>7,500人以上8,100人未満</t>
  </si>
  <si>
    <t>一般型①14</t>
    <rPh sb="0" eb="4">
      <t>イッパンガタ１</t>
    </rPh>
    <phoneticPr fontId="2"/>
  </si>
  <si>
    <t>8,100人以上8,700人未満</t>
  </si>
  <si>
    <t>一般型①15</t>
    <rPh sb="0" eb="4">
      <t>イッパンガタ１</t>
    </rPh>
    <phoneticPr fontId="2"/>
  </si>
  <si>
    <t>8,700人以上9,300人未満</t>
  </si>
  <si>
    <t>一般型①16</t>
    <rPh sb="0" eb="4">
      <t>イッパンガタ１</t>
    </rPh>
    <phoneticPr fontId="2"/>
  </si>
  <si>
    <t>9,300人以上9,900人未満</t>
  </si>
  <si>
    <t>一般型①17</t>
    <rPh sb="0" eb="4">
      <t>イッパンガタ１</t>
    </rPh>
    <phoneticPr fontId="2"/>
  </si>
  <si>
    <t>9,900人以上10,500人未満</t>
  </si>
  <si>
    <t>一般型①18</t>
    <rPh sb="0" eb="4">
      <t>イッパンガタ１</t>
    </rPh>
    <phoneticPr fontId="2"/>
  </si>
  <si>
    <t>10,500人以上11,100人未満</t>
  </si>
  <si>
    <t>一般型①19</t>
    <rPh sb="0" eb="4">
      <t>イッパンガタ１</t>
    </rPh>
    <phoneticPr fontId="2"/>
  </si>
  <si>
    <t>11,100人以上11,700人未満</t>
  </si>
  <si>
    <t>一般型①20</t>
    <rPh sb="0" eb="4">
      <t>イッパンガタ１</t>
    </rPh>
    <phoneticPr fontId="2"/>
  </si>
  <si>
    <t>11,700人以上12,300人未満</t>
  </si>
  <si>
    <t>一般型①21</t>
    <rPh sb="0" eb="4">
      <t>イッパンガタ１</t>
    </rPh>
    <phoneticPr fontId="2"/>
  </si>
  <si>
    <t>12,300人以上12,900人未満</t>
  </si>
  <si>
    <t>一般型①22</t>
    <rPh sb="0" eb="4">
      <t>イッパンガタ１</t>
    </rPh>
    <phoneticPr fontId="2"/>
  </si>
  <si>
    <t>12,900人以上13,500人未満</t>
  </si>
  <si>
    <t>一般型①23</t>
    <rPh sb="0" eb="4">
      <t>イッパンガタ１</t>
    </rPh>
    <phoneticPr fontId="2"/>
  </si>
  <si>
    <t>13,500人以上14,100人未満</t>
  </si>
  <si>
    <t>一般型①24</t>
    <rPh sb="0" eb="4">
      <t>イッパンガタ１</t>
    </rPh>
    <phoneticPr fontId="2"/>
  </si>
  <si>
    <t>14,100人以上14,700人未満</t>
  </si>
  <si>
    <t>一般型①25</t>
    <rPh sb="0" eb="4">
      <t>イッパンガタ１</t>
    </rPh>
    <phoneticPr fontId="2"/>
  </si>
  <si>
    <t>14,700人以上15,300人未満</t>
  </si>
  <si>
    <t>一般型①26</t>
    <rPh sb="0" eb="4">
      <t>イッパンガタ１</t>
    </rPh>
    <phoneticPr fontId="2"/>
  </si>
  <si>
    <t>15,300人以上15,900人未満</t>
  </si>
  <si>
    <t>一般型①27</t>
    <rPh sb="0" eb="4">
      <t>イッパンガタ１</t>
    </rPh>
    <phoneticPr fontId="2"/>
  </si>
  <si>
    <t>15,900人以上16,500人未満</t>
  </si>
  <si>
    <t>一般型①28</t>
    <rPh sb="0" eb="4">
      <t>イッパンガタ１</t>
    </rPh>
    <phoneticPr fontId="2"/>
  </si>
  <si>
    <t>16,500人以上17,100人未満</t>
  </si>
  <si>
    <t>一般型①29</t>
    <rPh sb="0" eb="4">
      <t>イッパンガタ１</t>
    </rPh>
    <phoneticPr fontId="2"/>
  </si>
  <si>
    <t>17,100人以上17,700人未満</t>
  </si>
  <si>
    <t>一般型①30</t>
    <rPh sb="0" eb="4">
      <t>イッパンガタ１</t>
    </rPh>
    <phoneticPr fontId="2"/>
  </si>
  <si>
    <t>17,700人以上18,300人未満</t>
  </si>
  <si>
    <t>一般型①31</t>
    <rPh sb="0" eb="4">
      <t>イッパンガタ１</t>
    </rPh>
    <phoneticPr fontId="2"/>
  </si>
  <si>
    <t>18,300人以上18,900人未満</t>
  </si>
  <si>
    <t>一般型①32</t>
    <rPh sb="0" eb="4">
      <t>イッパンガタ１</t>
    </rPh>
    <phoneticPr fontId="2"/>
  </si>
  <si>
    <t>18,900人以上19,500人未満</t>
  </si>
  <si>
    <t>一般型①33</t>
    <rPh sb="0" eb="4">
      <t>イッパンガタ１</t>
    </rPh>
    <phoneticPr fontId="2"/>
  </si>
  <si>
    <t>19,500人以上20,100人未満</t>
  </si>
  <si>
    <t>一般型①34</t>
    <rPh sb="0" eb="4">
      <t>イッパンガタ１</t>
    </rPh>
    <phoneticPr fontId="2"/>
  </si>
  <si>
    <t>一般型②1</t>
    <rPh sb="0" eb="3">
      <t>イッパンガタ</t>
    </rPh>
    <phoneticPr fontId="2"/>
  </si>
  <si>
    <t>一般型②2</t>
    <rPh sb="0" eb="3">
      <t>イッパンガタ</t>
    </rPh>
    <phoneticPr fontId="2"/>
  </si>
  <si>
    <t>一般型②3</t>
    <rPh sb="0" eb="3">
      <t>イッパンガタ</t>
    </rPh>
    <phoneticPr fontId="2"/>
  </si>
  <si>
    <t>一般型②4</t>
    <rPh sb="0" eb="3">
      <t>イッパンガタ</t>
    </rPh>
    <phoneticPr fontId="2"/>
  </si>
  <si>
    <t>一般型②5</t>
    <rPh sb="0" eb="3">
      <t>イッパンガタ</t>
    </rPh>
    <phoneticPr fontId="2"/>
  </si>
  <si>
    <t>一般型②6</t>
    <rPh sb="0" eb="3">
      <t>イッパンガタ</t>
    </rPh>
    <phoneticPr fontId="2"/>
  </si>
  <si>
    <t>一般型②7</t>
    <rPh sb="0" eb="3">
      <t>イッパンガタ</t>
    </rPh>
    <phoneticPr fontId="2"/>
  </si>
  <si>
    <t>一般型②8</t>
    <rPh sb="0" eb="3">
      <t>イッパンガタ</t>
    </rPh>
    <phoneticPr fontId="2"/>
  </si>
  <si>
    <t>一般型②9</t>
    <rPh sb="0" eb="3">
      <t>イッパンガタ</t>
    </rPh>
    <phoneticPr fontId="2"/>
  </si>
  <si>
    <t>一般型②10</t>
    <rPh sb="0" eb="3">
      <t>イッパンガタ</t>
    </rPh>
    <phoneticPr fontId="2"/>
  </si>
  <si>
    <t>一般型②11</t>
    <rPh sb="0" eb="3">
      <t>イッパンガタ</t>
    </rPh>
    <phoneticPr fontId="2"/>
  </si>
  <si>
    <t>一般型②12</t>
    <rPh sb="0" eb="3">
      <t>イッパンガタ</t>
    </rPh>
    <phoneticPr fontId="2"/>
  </si>
  <si>
    <t>一般型②13</t>
    <rPh sb="0" eb="3">
      <t>イッパンガタ</t>
    </rPh>
    <phoneticPr fontId="2"/>
  </si>
  <si>
    <t>一般型②14</t>
    <rPh sb="0" eb="3">
      <t>イッパンガタ</t>
    </rPh>
    <phoneticPr fontId="2"/>
  </si>
  <si>
    <t>一般型②15</t>
    <rPh sb="0" eb="3">
      <t>イッパンガタ</t>
    </rPh>
    <phoneticPr fontId="2"/>
  </si>
  <si>
    <t>一般型②16</t>
    <rPh sb="0" eb="3">
      <t>イッパンガタ</t>
    </rPh>
    <phoneticPr fontId="2"/>
  </si>
  <si>
    <t>一般型②17</t>
    <rPh sb="0" eb="3">
      <t>イッパンガタ</t>
    </rPh>
    <phoneticPr fontId="2"/>
  </si>
  <si>
    <t>一般型②18</t>
    <rPh sb="0" eb="3">
      <t>イッパンガタ</t>
    </rPh>
    <phoneticPr fontId="2"/>
  </si>
  <si>
    <t>一般型②19</t>
    <rPh sb="0" eb="3">
      <t>イッパンガタ</t>
    </rPh>
    <phoneticPr fontId="2"/>
  </si>
  <si>
    <t>一般型②20</t>
    <rPh sb="0" eb="3">
      <t>イッパンガタ</t>
    </rPh>
    <phoneticPr fontId="2"/>
  </si>
  <si>
    <t>一般型②21</t>
    <rPh sb="0" eb="3">
      <t>イッパンガタ</t>
    </rPh>
    <phoneticPr fontId="2"/>
  </si>
  <si>
    <t>一般型②22</t>
    <rPh sb="0" eb="3">
      <t>イッパンガタ</t>
    </rPh>
    <phoneticPr fontId="2"/>
  </si>
  <si>
    <t>一般型②23</t>
    <rPh sb="0" eb="3">
      <t>イッパンガタ</t>
    </rPh>
    <phoneticPr fontId="2"/>
  </si>
  <si>
    <t>一般型②24</t>
    <rPh sb="0" eb="3">
      <t>イッパンガタ</t>
    </rPh>
    <phoneticPr fontId="2"/>
  </si>
  <si>
    <t>一般型②25</t>
    <rPh sb="0" eb="3">
      <t>イッパンガタ</t>
    </rPh>
    <phoneticPr fontId="2"/>
  </si>
  <si>
    <t>一般型②26</t>
    <rPh sb="0" eb="3">
      <t>イッパンガタ</t>
    </rPh>
    <phoneticPr fontId="2"/>
  </si>
  <si>
    <t>一般型②27</t>
    <rPh sb="0" eb="3">
      <t>イッパンガタ</t>
    </rPh>
    <phoneticPr fontId="2"/>
  </si>
  <si>
    <t>一般型②28</t>
    <rPh sb="0" eb="3">
      <t>イッパンガタ</t>
    </rPh>
    <phoneticPr fontId="2"/>
  </si>
  <si>
    <t>一般型②29</t>
    <rPh sb="0" eb="3">
      <t>イッパンガタ</t>
    </rPh>
    <phoneticPr fontId="2"/>
  </si>
  <si>
    <t>一般型②30</t>
    <rPh sb="0" eb="3">
      <t>イッパンガタ</t>
    </rPh>
    <phoneticPr fontId="2"/>
  </si>
  <si>
    <t>一般型②31</t>
    <rPh sb="0" eb="3">
      <t>イッパンガタ</t>
    </rPh>
    <phoneticPr fontId="2"/>
  </si>
  <si>
    <t>一般型②32</t>
    <rPh sb="0" eb="3">
      <t>イッパンガタ</t>
    </rPh>
    <phoneticPr fontId="2"/>
  </si>
  <si>
    <t>一般型②33</t>
    <rPh sb="0" eb="3">
      <t>イッパンガタ</t>
    </rPh>
    <phoneticPr fontId="2"/>
  </si>
  <si>
    <t>一般型②34</t>
    <rPh sb="0" eb="3">
      <t>イッパンガタ</t>
    </rPh>
    <phoneticPr fontId="2"/>
  </si>
  <si>
    <t>菊地　由美子</t>
    <rPh sb="0" eb="2">
      <t>キクチ</t>
    </rPh>
    <rPh sb="3" eb="6">
      <t>ユミコ</t>
    </rPh>
    <phoneticPr fontId="52"/>
  </si>
  <si>
    <t>しあわせいっぱい保育園　新田</t>
    <phoneticPr fontId="50"/>
  </si>
  <si>
    <t>もりのなかま保育園小田原園もぐもぐ+</t>
    <rPh sb="12" eb="13">
      <t>エン</t>
    </rPh>
    <phoneticPr fontId="50"/>
  </si>
  <si>
    <t>41416</t>
  </si>
  <si>
    <t>東北大学川内けやき保育園</t>
  </si>
  <si>
    <t>その他</t>
    <rPh sb="2" eb="3">
      <t>タ</t>
    </rPh>
    <phoneticPr fontId="2"/>
  </si>
  <si>
    <t>（　　　　　　　　）</t>
    <phoneticPr fontId="2"/>
  </si>
  <si>
    <t>実施類型</t>
    <rPh sb="0" eb="2">
      <t>ジッシ</t>
    </rPh>
    <rPh sb="2" eb="4">
      <t>ルイケイ</t>
    </rPh>
    <phoneticPr fontId="1"/>
  </si>
  <si>
    <t>31224</t>
  </si>
  <si>
    <t>31225</t>
  </si>
  <si>
    <t>仙台市若林区東八番丁183</t>
  </si>
  <si>
    <t>せせらぎ保育園</t>
  </si>
  <si>
    <t>仙台市青葉区芋沢字横前1-1</t>
  </si>
  <si>
    <t>31130</t>
  </si>
  <si>
    <t>31131</t>
  </si>
  <si>
    <t>31226</t>
  </si>
  <si>
    <t>61302</t>
  </si>
  <si>
    <t>99999</t>
  </si>
  <si>
    <t>ＳＯＵキッズケア株式会社</t>
  </si>
  <si>
    <t>リトルキッズガーデン</t>
  </si>
  <si>
    <t>31519</t>
  </si>
  <si>
    <t>小規模保育事業Ｃ型</t>
  </si>
  <si>
    <t>仲　恵美</t>
  </si>
  <si>
    <t>41308</t>
  </si>
  <si>
    <t>武藤　由姫</t>
  </si>
  <si>
    <t>鈴木　史子</t>
    <phoneticPr fontId="52"/>
  </si>
  <si>
    <t>仲　　恵美</t>
    <phoneticPr fontId="52"/>
  </si>
  <si>
    <t>齋藤　眞弓</t>
    <phoneticPr fontId="2"/>
  </si>
  <si>
    <t>武藤　由姫</t>
    <rPh sb="0" eb="2">
      <t>ムトウ</t>
    </rPh>
    <rPh sb="3" eb="4">
      <t>ユ</t>
    </rPh>
    <rPh sb="4" eb="5">
      <t>ヒメ</t>
    </rPh>
    <phoneticPr fontId="52"/>
  </si>
  <si>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0"/>
  </si>
  <si>
    <t>KIDS-Kan</t>
    <phoneticPr fontId="50"/>
  </si>
  <si>
    <t>給付のおうち保育園</t>
  </si>
  <si>
    <t>仙台市青葉区上杉１丁目10-100</t>
  </si>
  <si>
    <t>株式会社　かみすぎ</t>
  </si>
  <si>
    <t>余裕活用型</t>
    <rPh sb="0" eb="2">
      <t>ヨユウ</t>
    </rPh>
    <rPh sb="2" eb="5">
      <t>カツヨウガタ</t>
    </rPh>
    <phoneticPr fontId="1"/>
  </si>
  <si>
    <t>宮城県岩沼市土ヶ崎1-7-8</t>
  </si>
  <si>
    <t>仙台市青葉区宮町5-10-10-106</t>
  </si>
  <si>
    <t>７</t>
    <phoneticPr fontId="50"/>
  </si>
  <si>
    <t>濱中　明美</t>
    <rPh sb="0" eb="1">
      <t>ハマ</t>
    </rPh>
    <rPh sb="1" eb="2">
      <t>ナカ</t>
    </rPh>
    <rPh sb="3" eb="5">
      <t>アケミ</t>
    </rPh>
    <phoneticPr fontId="52"/>
  </si>
  <si>
    <t>皆川　舞</t>
    <rPh sb="0" eb="2">
      <t>ミナカワ</t>
    </rPh>
    <rPh sb="3" eb="4">
      <t>マイ</t>
    </rPh>
    <phoneticPr fontId="50"/>
  </si>
  <si>
    <t>五十嵐　綾芳</t>
    <rPh sb="0" eb="3">
      <t>イガラシ</t>
    </rPh>
    <rPh sb="4" eb="5">
      <t>アヤ</t>
    </rPh>
    <rPh sb="5" eb="6">
      <t>ヨシ</t>
    </rPh>
    <phoneticPr fontId="52"/>
  </si>
  <si>
    <t>小野　恵理</t>
    <rPh sb="0" eb="2">
      <t>オノ</t>
    </rPh>
    <rPh sb="3" eb="5">
      <t>エリ</t>
    </rPh>
    <phoneticPr fontId="50"/>
  </si>
  <si>
    <t>ぶんぶん保育園二日町園</t>
    <rPh sb="7" eb="11">
      <t>フツカマチエン</t>
    </rPh>
    <phoneticPr fontId="50"/>
  </si>
  <si>
    <t>朝市っこ保育園</t>
    <phoneticPr fontId="50"/>
  </si>
  <si>
    <t>ピーターパン東勝山</t>
  </si>
  <si>
    <t>ぶんぶん保育園小田原園</t>
    <rPh sb="7" eb="10">
      <t>オダワラ</t>
    </rPh>
    <rPh sb="10" eb="11">
      <t>エン</t>
    </rPh>
    <phoneticPr fontId="50"/>
  </si>
  <si>
    <t>りありのきっず仙台勾当台</t>
    <rPh sb="9" eb="12">
      <t>コウトウダイ</t>
    </rPh>
    <phoneticPr fontId="50"/>
  </si>
  <si>
    <t>りありのきっず仙台錦町公園</t>
    <phoneticPr fontId="50"/>
  </si>
  <si>
    <t>リトルキッズガーデン</t>
    <phoneticPr fontId="50"/>
  </si>
  <si>
    <t>31425</t>
  </si>
  <si>
    <t>31426</t>
  </si>
  <si>
    <t>りありのきっず仙台郡山</t>
    <rPh sb="9" eb="11">
      <t>コオリヤマ</t>
    </rPh>
    <phoneticPr fontId="21"/>
  </si>
  <si>
    <t>もりのなかま保育園富沢駅前園</t>
  </si>
  <si>
    <t>こころの杜保育園</t>
    <rPh sb="4" eb="5">
      <t>モリ</t>
    </rPh>
    <rPh sb="5" eb="8">
      <t>ホイクエン</t>
    </rPh>
    <phoneticPr fontId="21"/>
  </si>
  <si>
    <t>こころの星保育園</t>
    <rPh sb="4" eb="5">
      <t>ホシ</t>
    </rPh>
    <rPh sb="5" eb="8">
      <t>ホイクエン</t>
    </rPh>
    <phoneticPr fontId="21"/>
  </si>
  <si>
    <t>31517</t>
    <phoneticPr fontId="50"/>
  </si>
  <si>
    <t>アートチャイルドケア仙台泉中央</t>
  </si>
  <si>
    <t>ピーターパン北中山</t>
  </si>
  <si>
    <t>泉ヶ丘保育園</t>
    <phoneticPr fontId="50"/>
  </si>
  <si>
    <t>ハピネス保育園市名坂</t>
    <phoneticPr fontId="50"/>
  </si>
  <si>
    <t>いろは園</t>
    <rPh sb="3" eb="4">
      <t>エン</t>
    </rPh>
    <phoneticPr fontId="50"/>
  </si>
  <si>
    <t>32113</t>
    <phoneticPr fontId="50"/>
  </si>
  <si>
    <t>ぽっかぽか栞保育園</t>
    <phoneticPr fontId="50"/>
  </si>
  <si>
    <t>はっぱのおうち</t>
    <phoneticPr fontId="50"/>
  </si>
  <si>
    <t>事業祖内保育事業</t>
    <rPh sb="0" eb="2">
      <t>ジギョウ</t>
    </rPh>
    <rPh sb="2" eb="3">
      <t>ソ</t>
    </rPh>
    <rPh sb="3" eb="4">
      <t>ナイ</t>
    </rPh>
    <rPh sb="4" eb="6">
      <t>ホイク</t>
    </rPh>
    <rPh sb="6" eb="8">
      <t>ジギョウ</t>
    </rPh>
    <phoneticPr fontId="50"/>
  </si>
  <si>
    <t>61302</t>
    <phoneticPr fontId="50"/>
  </si>
  <si>
    <t>ライフの学校　保育園　六郷キャンパス</t>
    <rPh sb="4" eb="6">
      <t>ガッコウ</t>
    </rPh>
    <rPh sb="7" eb="10">
      <t>ホイクエン</t>
    </rPh>
    <phoneticPr fontId="50"/>
  </si>
  <si>
    <t>あすと長町保育所</t>
    <rPh sb="3" eb="5">
      <t>ナガマチ</t>
    </rPh>
    <rPh sb="5" eb="7">
      <t>ホイク</t>
    </rPh>
    <rPh sb="7" eb="8">
      <t>ショ</t>
    </rPh>
    <phoneticPr fontId="53"/>
  </si>
  <si>
    <t>りっきーぱーくあすと長町</t>
    <rPh sb="10" eb="12">
      <t>ナガマチ</t>
    </rPh>
    <phoneticPr fontId="53"/>
  </si>
  <si>
    <t>61403</t>
    <phoneticPr fontId="50"/>
  </si>
  <si>
    <t>おひさまの杜保育園</t>
    <phoneticPr fontId="50"/>
  </si>
  <si>
    <t>61601</t>
    <phoneticPr fontId="50"/>
  </si>
  <si>
    <t>株式会社　アドマイア</t>
  </si>
  <si>
    <t>株式会社　ニチイ学館</t>
  </si>
  <si>
    <t>特定非営利活動法人　WACまごころサービスみやぎ</t>
  </si>
  <si>
    <t>一般社団法人　おひさま原っぱ保育園</t>
  </si>
  <si>
    <t>特定非営利活動法人　フローレンス</t>
  </si>
  <si>
    <t>福島県郡山市開成4-9-17 あさか102</t>
  </si>
  <si>
    <t>株式会社　ピーエイケア</t>
  </si>
  <si>
    <t>有限会社　グローアップ</t>
  </si>
  <si>
    <t>株式会社　スマイルクルー</t>
  </si>
  <si>
    <t>株式会社　オードリー</t>
  </si>
  <si>
    <t>ぶんぶん保育園二日町園</t>
  </si>
  <si>
    <t>株式会社　庄文堂</t>
  </si>
  <si>
    <t>社会福祉法人　柏木福祉会</t>
  </si>
  <si>
    <t>仙台市青葉区二日町17-17BRAVI北四番丁2F</t>
  </si>
  <si>
    <t>株式会社　エミール</t>
  </si>
  <si>
    <t>朝市っこ保育園</t>
  </si>
  <si>
    <t>特定非営利活動法人　朝市センター保育園</t>
  </si>
  <si>
    <t>一般社団法人　ほっとステーション</t>
  </si>
  <si>
    <t>ピーターパン東勝山園</t>
  </si>
  <si>
    <t>栃木県宇都宮市中河原町３－１９　宇都宮セントラルビル８Ｆ</t>
  </si>
  <si>
    <t>株式会社　キッズコーポレーション</t>
  </si>
  <si>
    <t>合同会社　Ｔ．Ｋ</t>
  </si>
  <si>
    <t>愛児園　株式会社</t>
  </si>
  <si>
    <t>ぶんぶん保育園小田原園</t>
  </si>
  <si>
    <t>りありのきっず仙台勾当台</t>
  </si>
  <si>
    <t>りありのきっず仙台錦町公園</t>
  </si>
  <si>
    <t>学校法人　中埜山学園</t>
  </si>
  <si>
    <t>仙台市青葉区一番町2-5-22　GC青葉通りプラザ2階</t>
  </si>
  <si>
    <t>株式会社　ハニー保育園</t>
  </si>
  <si>
    <t>東京都中央区日本橋3-12-2　朝日ビルヂング4Ｆ-Ａ</t>
  </si>
  <si>
    <t>学校法人　蒲生学園</t>
  </si>
  <si>
    <t>株式会社　さくらんぼ保育園</t>
  </si>
  <si>
    <t>仙台市宮城野区萩野町3-8-11 木村ビル1F</t>
  </si>
  <si>
    <t>株式会社　ペンギンエデュケーション</t>
  </si>
  <si>
    <t>ハピネス保育園中野栄</t>
  </si>
  <si>
    <t>株式会社　エルプレイス</t>
  </si>
  <si>
    <t>苦竹ナーサリー</t>
  </si>
  <si>
    <t>仙台市宮城野区新田東1-8-4　クリアフォレスト1階</t>
  </si>
  <si>
    <t>しあわせいっぱい保育園　新田</t>
  </si>
  <si>
    <t>株式会社ハンドシェイク</t>
  </si>
  <si>
    <t>もりのなかま保育園小田原園もぐもぐ＋</t>
  </si>
  <si>
    <t>ぽっかぽか彩保育園</t>
  </si>
  <si>
    <t>仙台市宮城野区幸町2丁目16-13</t>
  </si>
  <si>
    <t>ライクキッズ株式会社</t>
  </si>
  <si>
    <t>一般社団法人　六丁の目保育園</t>
  </si>
  <si>
    <t>余裕活用型</t>
    <rPh sb="0" eb="5">
      <t>ヨユウカツヨウガタ</t>
    </rPh>
    <phoneticPr fontId="3"/>
  </si>
  <si>
    <t>仙台市宮城野区鉄砲町中3-14　テラス仙台駅東口2階</t>
  </si>
  <si>
    <t>特定非営利活動法人　こどもステーション・MIYAGI</t>
  </si>
  <si>
    <t>仙台市太白区泉崎1丁目33-10富沢公園パークマンション106号</t>
  </si>
  <si>
    <t>株式会社　星の子保育園</t>
  </si>
  <si>
    <t>社会福祉法人　銀杏の会</t>
  </si>
  <si>
    <t>株式会社　F＆S</t>
  </si>
  <si>
    <t>　</t>
  </si>
  <si>
    <t>株式会社　ラヴィエール</t>
  </si>
  <si>
    <t>合同会社　もりぽか舎</t>
  </si>
  <si>
    <t>りありのきっず仙台郡山</t>
  </si>
  <si>
    <t>株式会社　明和</t>
  </si>
  <si>
    <t>こころの杜保育園</t>
  </si>
  <si>
    <t>－</t>
  </si>
  <si>
    <t>こころの星保育園</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</si>
  <si>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</si>
  <si>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</si>
  <si>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</si>
  <si>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</si>
  <si>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</si>
  <si>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</si>
  <si>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</si>
  <si>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</si>
  <si>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第2紫山いちにいさん保育園</t>
  </si>
  <si>
    <t>社会福祉法人　三矢会</t>
  </si>
  <si>
    <t>ハピネス保育園市名坂</t>
  </si>
  <si>
    <t>株式会社　スプラウト</t>
  </si>
  <si>
    <t>31605</t>
  </si>
  <si>
    <t>いろは園</t>
  </si>
  <si>
    <t>一般社団法人　祉</t>
  </si>
  <si>
    <t>小規模保育事業Ｂ型</t>
  </si>
  <si>
    <t>ぽっかぽか栞保育園</t>
  </si>
  <si>
    <t>仙台市青葉区錦町1-12-1　錦町パークマンション105</t>
  </si>
  <si>
    <t>株式会社　ひよこ保育園</t>
  </si>
  <si>
    <t>一般社団法人　アンサンブル</t>
  </si>
  <si>
    <t>32113</t>
  </si>
  <si>
    <t>はっぱのおうち</t>
  </si>
  <si>
    <t>仙台市青葉区川平４－１２－２８</t>
  </si>
  <si>
    <t>株式会社　はっぱのおうち</t>
  </si>
  <si>
    <t>一般社団法人　アンファンソレイユ</t>
  </si>
  <si>
    <t>株式会社　にこにこハウス</t>
  </si>
  <si>
    <t>KIDS-Kan</t>
  </si>
  <si>
    <t>労働者協同組合ワーカーズコープ・センター事業団</t>
  </si>
  <si>
    <t>一般社団法人　小羊園</t>
  </si>
  <si>
    <t>合同会社　パパママ保育園</t>
  </si>
  <si>
    <t>特定非営利活動法人　つぼみっこ</t>
  </si>
  <si>
    <t>髙橋　真由美・鈴木　めぐみ</t>
  </si>
  <si>
    <t>遊佐　ひろ子・畠山　祐子</t>
  </si>
  <si>
    <t>岸　麻記子・天間　千栄子</t>
  </si>
  <si>
    <t>菅野　淳・菅野　美紀</t>
  </si>
  <si>
    <t>小野　敬子・酒井　リエ子</t>
  </si>
  <si>
    <t>家庭的保育事業</t>
  </si>
  <si>
    <t>木村　和子</t>
  </si>
  <si>
    <t>和家庭保育室　木村　和子</t>
  </si>
  <si>
    <t>41118</t>
  </si>
  <si>
    <t>皆川　舞</t>
  </si>
  <si>
    <t>仲　　恵美</t>
  </si>
  <si>
    <t xml:space="preserve">鎌田　優子 </t>
  </si>
  <si>
    <t>髙橋　加奈</t>
  </si>
  <si>
    <t>家庭的保育事業　髙橋　加奈　施設長　髙橋　加奈</t>
  </si>
  <si>
    <t>菊地　由美子</t>
  </si>
  <si>
    <t>小林　希</t>
  </si>
  <si>
    <t>子育てサポート　ばんそうこう　小林　希</t>
  </si>
  <si>
    <t>41521</t>
  </si>
  <si>
    <t>小野　恵理</t>
  </si>
  <si>
    <t>五十嵐　綾芳</t>
  </si>
  <si>
    <t>家庭的保育事業　五十嵐　綾芳 家庭的保育者　五十嵐　綾芳</t>
  </si>
  <si>
    <t>ワタキュー保育園北四番丁園</t>
  </si>
  <si>
    <t>ワタキューセイモア　株式会社</t>
  </si>
  <si>
    <t>ビックママランド支倉園</t>
  </si>
  <si>
    <t>仙台市若林区東八番丁183BM本社ビル</t>
  </si>
  <si>
    <t>医療法人社団　裕歯会</t>
  </si>
  <si>
    <t>ライフの学校　保育園　六郷キャンパス</t>
  </si>
  <si>
    <t>仙台市若林区上飯田字天神１－１</t>
  </si>
  <si>
    <t>社会福祉法人　ライフの学校</t>
  </si>
  <si>
    <t>あすと長町保育所</t>
  </si>
  <si>
    <t>医療法人　徳真会</t>
  </si>
  <si>
    <t>りっきーぱーく保育園あすと長町</t>
  </si>
  <si>
    <t>仙台市太白区長町7丁目19-39　ＣＯＭビル101</t>
  </si>
  <si>
    <t>株式会社　ミツイ</t>
  </si>
  <si>
    <t>61403</t>
  </si>
  <si>
    <t>おひさまの杜保育園</t>
  </si>
  <si>
    <t>もりのひろば保育園</t>
  </si>
  <si>
    <t>有限会社　ＡＫＩ</t>
  </si>
  <si>
    <t>61601</t>
  </si>
  <si>
    <t>社会福祉法人　陽光福祉会</t>
  </si>
  <si>
    <t>有限会社　ひだまり介護</t>
  </si>
  <si>
    <t>ヤクルトあやしつばめ保育園</t>
  </si>
  <si>
    <t>事業所内保育事業保育所型</t>
  </si>
  <si>
    <t>エスパルキッズ保育園</t>
  </si>
  <si>
    <t>仙台ターミナルビル　株式会社</t>
  </si>
  <si>
    <t>国立大学法人　東北大学</t>
  </si>
  <si>
    <t>社会福祉法人　幸生会</t>
  </si>
  <si>
    <t>キッズ・マークトゥエイン</t>
  </si>
  <si>
    <t>医療法人　松田会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</si>
</sst>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64" x14ac:knownFonts="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sz val="10.5"/>
      <color rgb="FF000000"/>
      <name val="HG丸ｺﾞｼｯｸM-PRO"/>
      <family val="3"/>
      <charset val="128"/>
    </font>
    <font>
      <sz val="10.5"/>
      <name val="HG丸ｺﾞｼｯｸM-PRO"/>
      <family val="3"/>
      <charset val="128"/>
    </font>
    <font>
      <sz val="11"/>
      <name val="HG丸ｺﾞｼｯｸM-PRO"/>
      <family val="3"/>
      <charset val="128"/>
    </font>
    <font>
      <sz val="16"/>
      <name val="HGSｺﾞｼｯｸM"/>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50">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auto="1"/>
      </left>
      <right/>
      <top/>
      <bottom/>
      <diagonal/>
    </border>
    <border>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xf numFmtId="0" fontId="47" fillId="0" borderId="0">
      <alignment vertical="center"/>
    </xf>
  </cellStyleXfs>
  <cellXfs count="752">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180" fontId="13" fillId="0" borderId="14"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4" fillId="4" borderId="18" xfId="0" applyFont="1" applyFill="1" applyBorder="1" applyAlignment="1">
      <alignment horizontal="center" vertical="center"/>
    </xf>
    <xf numFmtId="0" fontId="32" fillId="0" borderId="19" xfId="0" applyFont="1" applyBorder="1" applyAlignment="1">
      <alignment horizontal="center" vertical="center"/>
    </xf>
    <xf numFmtId="0" fontId="34" fillId="0" borderId="20" xfId="0" applyFont="1" applyBorder="1" applyAlignment="1">
      <alignment horizontal="center" vertical="center"/>
    </xf>
    <xf numFmtId="0" fontId="34" fillId="0" borderId="21" xfId="0" applyFont="1" applyFill="1" applyBorder="1" applyAlignment="1">
      <alignment horizontal="center" vertical="center"/>
    </xf>
    <xf numFmtId="0" fontId="34" fillId="4" borderId="22" xfId="0" applyFont="1" applyFill="1" applyBorder="1" applyAlignment="1">
      <alignment horizontal="center" vertical="center"/>
    </xf>
    <xf numFmtId="0" fontId="34" fillId="0" borderId="23"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28"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177" fontId="38" fillId="0" borderId="33"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39"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40" xfId="0" applyNumberFormat="1" applyFont="1" applyFill="1" applyBorder="1" applyAlignment="1" applyProtection="1">
      <alignment horizontal="right" vertical="center" shrinkToFit="1"/>
      <protection locked="0"/>
    </xf>
    <xf numFmtId="178" fontId="33" fillId="5" borderId="41" xfId="0" applyNumberFormat="1" applyFont="1" applyFill="1" applyBorder="1" applyAlignment="1" applyProtection="1">
      <alignment horizontal="right" vertical="center" shrinkToFit="1"/>
      <protection locked="0"/>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181" fontId="33" fillId="0" borderId="45" xfId="0" applyNumberFormat="1" applyFont="1" applyFill="1" applyBorder="1" applyAlignment="1">
      <alignment horizontal="righ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7" xfId="4" applyFont="1" applyBorder="1" applyAlignment="1">
      <alignment vertical="center" shrinkToFit="1"/>
    </xf>
    <xf numFmtId="0" fontId="5" fillId="0" borderId="20" xfId="4" applyFont="1" applyBorder="1" applyAlignment="1">
      <alignment vertical="center" shrinkToFit="1"/>
    </xf>
    <xf numFmtId="0" fontId="5" fillId="0" borderId="20" xfId="4" applyFont="1" applyBorder="1" applyAlignment="1">
      <alignment horizontal="center" vertical="center" shrinkToFit="1"/>
    </xf>
    <xf numFmtId="0" fontId="5" fillId="0" borderId="48" xfId="4" applyFont="1" applyBorder="1" applyAlignment="1">
      <alignment vertical="center" shrinkToFit="1"/>
    </xf>
    <xf numFmtId="0" fontId="5" fillId="0" borderId="118" xfId="4" applyFont="1" applyBorder="1" applyAlignment="1">
      <alignment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4" xfId="3" applyFont="1" applyBorder="1" applyAlignment="1" applyProtection="1">
      <alignment horizontal="right" vertical="center"/>
    </xf>
    <xf numFmtId="0" fontId="11" fillId="0" borderId="24"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182" fontId="11" fillId="8" borderId="0" xfId="0" applyNumberFormat="1" applyFont="1" applyFill="1" applyAlignment="1" applyProtection="1">
      <alignment horizontal="center" vertical="center"/>
      <protection locked="0"/>
    </xf>
    <xf numFmtId="0" fontId="48" fillId="0" borderId="0" xfId="4" applyFont="1" applyAlignment="1">
      <alignment vertical="center"/>
    </xf>
    <xf numFmtId="0" fontId="46" fillId="0" borderId="0" xfId="5" applyFont="1" applyAlignment="1" applyProtection="1">
      <alignment vertical="center"/>
    </xf>
    <xf numFmtId="0" fontId="46" fillId="6" borderId="121" xfId="4" applyFont="1" applyFill="1" applyBorder="1" applyAlignment="1" applyProtection="1">
      <alignment horizontal="left" vertical="center" shrinkToFit="1"/>
    </xf>
    <xf numFmtId="0" fontId="46" fillId="0" borderId="0" xfId="4" applyFont="1">
      <alignment vertical="center"/>
    </xf>
    <xf numFmtId="0" fontId="48" fillId="0" borderId="0" xfId="0" applyFont="1" applyAlignment="1">
      <alignment vertical="center" shrinkToFit="1"/>
    </xf>
    <xf numFmtId="0" fontId="48" fillId="0" borderId="0" xfId="0" applyFont="1" applyAlignment="1">
      <alignment vertical="center"/>
    </xf>
    <xf numFmtId="0" fontId="56" fillId="0" borderId="0" xfId="0" applyFont="1">
      <alignment vertical="center"/>
    </xf>
    <xf numFmtId="0" fontId="56" fillId="0" borderId="0" xfId="0" applyFont="1" applyFill="1">
      <alignment vertical="center"/>
    </xf>
    <xf numFmtId="0" fontId="19" fillId="0" borderId="0" xfId="0" applyFont="1" applyFill="1">
      <alignment vertical="center"/>
    </xf>
    <xf numFmtId="0" fontId="55" fillId="0" borderId="0" xfId="0" applyFont="1" applyFill="1" applyProtection="1">
      <alignment vertical="center"/>
    </xf>
    <xf numFmtId="0" fontId="43" fillId="0" borderId="0" xfId="0" applyFont="1" applyBorder="1" applyAlignment="1">
      <alignment vertical="center"/>
    </xf>
    <xf numFmtId="0" fontId="16" fillId="0" borderId="126" xfId="0" applyFont="1" applyBorder="1" applyAlignment="1">
      <alignment horizontal="center" vertical="center" wrapText="1"/>
    </xf>
    <xf numFmtId="0" fontId="11" fillId="0" borderId="126"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100"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8" xfId="4" applyFont="1" applyBorder="1" applyAlignment="1">
      <alignment horizontal="center" vertical="center" shrinkToFit="1"/>
    </xf>
    <xf numFmtId="0" fontId="5" fillId="0" borderId="47" xfId="4" applyFont="1" applyBorder="1" applyAlignment="1">
      <alignment horizontal="center" vertical="center" shrinkToFit="1"/>
    </xf>
    <xf numFmtId="0" fontId="5" fillId="0" borderId="118" xfId="4" applyFont="1" applyBorder="1" applyAlignment="1">
      <alignment horizontal="center"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60" fillId="4" borderId="2" xfId="0" applyFont="1" applyFill="1" applyBorder="1" applyAlignment="1">
      <alignment horizontal="center" vertical="center" shrinkToFit="1"/>
    </xf>
    <xf numFmtId="176" fontId="61" fillId="0" borderId="2" xfId="0" applyNumberFormat="1" applyFont="1" applyBorder="1" applyAlignment="1">
      <alignment horizontal="center" vertical="center" shrinkToFit="1"/>
    </xf>
    <xf numFmtId="0" fontId="60" fillId="4" borderId="46" xfId="0" applyFont="1" applyFill="1" applyBorder="1" applyAlignment="1">
      <alignment horizontal="center" vertical="center" shrinkToFit="1"/>
    </xf>
    <xf numFmtId="176" fontId="61" fillId="0" borderId="46" xfId="0" applyNumberFormat="1" applyFont="1" applyBorder="1" applyAlignment="1">
      <alignment horizontal="center" vertical="center" shrinkToFit="1"/>
    </xf>
    <xf numFmtId="0" fontId="60" fillId="4" borderId="100" xfId="0" applyFont="1" applyFill="1" applyBorder="1" applyAlignment="1">
      <alignment horizontal="center" vertical="center" shrinkToFit="1"/>
    </xf>
    <xf numFmtId="0" fontId="62" fillId="0" borderId="0" xfId="0" applyFont="1">
      <alignment vertical="center"/>
    </xf>
    <xf numFmtId="0" fontId="11" fillId="5" borderId="64" xfId="3" applyFont="1" applyFill="1" applyBorder="1" applyAlignment="1" applyProtection="1">
      <alignment vertical="center" shrinkToFit="1"/>
      <protection locked="0"/>
    </xf>
    <xf numFmtId="0" fontId="11" fillId="0" borderId="27" xfId="3" applyFont="1" applyFill="1" applyBorder="1" applyAlignment="1" applyProtection="1">
      <alignment vertical="center" shrinkToFit="1"/>
    </xf>
    <xf numFmtId="49" fontId="63" fillId="2" borderId="1" xfId="4" applyNumberFormat="1" applyFont="1" applyFill="1" applyBorder="1" applyAlignment="1" applyProtection="1">
      <alignment horizontal="center" vertical="center" shrinkToFit="1"/>
      <protection locked="0"/>
    </xf>
    <xf numFmtId="0" fontId="46" fillId="0" borderId="0" xfId="6" applyFont="1" applyFill="1" applyBorder="1" applyAlignment="1" applyProtection="1">
      <alignment vertical="center" shrinkToFit="1"/>
    </xf>
    <xf numFmtId="0" fontId="46" fillId="0" borderId="0" xfId="4" applyFont="1" applyAlignment="1">
      <alignment vertical="center" shrinkToFit="1"/>
    </xf>
    <xf numFmtId="0" fontId="7" fillId="9" borderId="2" xfId="4" applyFont="1" applyFill="1" applyBorder="1" applyAlignment="1">
      <alignment horizontal="left" vertical="center" shrinkToFit="1"/>
    </xf>
    <xf numFmtId="49" fontId="5" fillId="0" borderId="47" xfId="4" applyNumberFormat="1" applyFont="1" applyBorder="1" applyAlignment="1">
      <alignment horizontal="center" vertical="center" shrinkToFit="1"/>
    </xf>
    <xf numFmtId="49" fontId="5" fillId="0" borderId="20" xfId="4" applyNumberFormat="1" applyFont="1" applyBorder="1" applyAlignment="1">
      <alignment horizontal="center" vertical="center" shrinkToFit="1"/>
    </xf>
    <xf numFmtId="49" fontId="5" fillId="0" borderId="48" xfId="4" applyNumberFormat="1" applyFont="1" applyBorder="1" applyAlignment="1">
      <alignment horizontal="center" vertical="center" shrinkToFit="1"/>
    </xf>
    <xf numFmtId="0" fontId="5" fillId="0" borderId="134" xfId="4" applyFont="1" applyBorder="1" applyAlignment="1">
      <alignment vertical="center" shrinkToFit="1"/>
    </xf>
    <xf numFmtId="0" fontId="5" fillId="0" borderId="135" xfId="4" applyFont="1" applyBorder="1" applyAlignment="1">
      <alignment vertical="center" shrinkToFit="1"/>
    </xf>
    <xf numFmtId="0" fontId="5" fillId="0" borderId="136" xfId="4" applyFont="1" applyBorder="1" applyAlignment="1">
      <alignment vertical="center" shrinkToFit="1"/>
    </xf>
    <xf numFmtId="49" fontId="5" fillId="0" borderId="118" xfId="4" applyNumberFormat="1" applyFont="1" applyBorder="1" applyAlignment="1">
      <alignment horizontal="center" vertical="center" shrinkToFit="1"/>
    </xf>
    <xf numFmtId="0" fontId="5" fillId="0" borderId="137" xfId="4" applyFont="1" applyBorder="1" applyAlignment="1">
      <alignment vertical="center" shrinkToFit="1"/>
    </xf>
    <xf numFmtId="0" fontId="5" fillId="12" borderId="100" xfId="4" applyNumberFormat="1" applyFont="1" applyFill="1" applyBorder="1" applyAlignment="1">
      <alignment horizontal="center" vertical="center" shrinkToFit="1"/>
    </xf>
    <xf numFmtId="49" fontId="5" fillId="12" borderId="100" xfId="4" applyNumberFormat="1" applyFont="1" applyFill="1" applyBorder="1" applyAlignment="1">
      <alignment horizontal="left" vertical="center" shrinkToFit="1"/>
    </xf>
    <xf numFmtId="49" fontId="5" fillId="12" borderId="100" xfId="4" applyNumberFormat="1" applyFont="1" applyFill="1" applyBorder="1" applyAlignment="1">
      <alignment vertical="center" shrinkToFit="1"/>
    </xf>
    <xf numFmtId="0" fontId="5" fillId="12" borderId="100" xfId="4" applyFont="1" applyFill="1" applyBorder="1" applyAlignment="1">
      <alignment vertical="center" shrinkToFit="1"/>
    </xf>
    <xf numFmtId="0" fontId="5" fillId="12" borderId="47" xfId="4" applyFont="1" applyFill="1" applyBorder="1" applyAlignment="1">
      <alignment horizontal="center" vertical="center" shrinkToFit="1"/>
    </xf>
    <xf numFmtId="0" fontId="5" fillId="0" borderId="0" xfId="4" applyFont="1" applyAlignment="1">
      <alignment horizontal="center" vertical="center" shrinkToFit="1"/>
    </xf>
    <xf numFmtId="182" fontId="51" fillId="0" borderId="0" xfId="0" applyNumberFormat="1" applyFont="1" applyFill="1" applyBorder="1" applyAlignment="1" applyProtection="1">
      <alignment horizontal="left" vertical="center" shrinkToFit="1"/>
    </xf>
    <xf numFmtId="0" fontId="46" fillId="2" borderId="122" xfId="6" applyFont="1" applyFill="1" applyBorder="1" applyAlignment="1" applyProtection="1">
      <alignment horizontal="center" vertical="center"/>
      <protection locked="0"/>
    </xf>
    <xf numFmtId="0" fontId="46" fillId="0" borderId="119" xfId="6" applyFont="1" applyFill="1" applyBorder="1" applyAlignment="1">
      <alignment horizontal="left" vertical="center" shrinkToFit="1"/>
    </xf>
    <xf numFmtId="0" fontId="46" fillId="0" borderId="119" xfId="6" applyFont="1" applyBorder="1" applyAlignment="1">
      <alignment horizontal="left" vertical="center" shrinkToFit="1"/>
    </xf>
    <xf numFmtId="0" fontId="48" fillId="2" borderId="122" xfId="0" applyNumberFormat="1" applyFont="1" applyFill="1" applyBorder="1" applyAlignment="1">
      <alignment horizontal="center" vertical="center" shrinkToFit="1"/>
    </xf>
    <xf numFmtId="182" fontId="51" fillId="2" borderId="122" xfId="7" applyNumberFormat="1" applyFont="1" applyFill="1" applyBorder="1" applyAlignment="1" applyProtection="1">
      <alignment horizontal="center" vertical="center" shrinkToFit="1"/>
      <protection locked="0"/>
    </xf>
    <xf numFmtId="0" fontId="46" fillId="2" borderId="119" xfId="6" applyFont="1" applyFill="1" applyBorder="1" applyAlignment="1" applyProtection="1">
      <alignment horizontal="center" vertical="center" shrinkToFit="1"/>
      <protection locked="0"/>
    </xf>
    <xf numFmtId="0" fontId="46" fillId="0" borderId="138" xfId="6" applyFont="1" applyFill="1" applyBorder="1" applyAlignment="1" applyProtection="1">
      <alignment horizontal="center" vertical="center"/>
      <protection locked="0"/>
    </xf>
    <xf numFmtId="0" fontId="46" fillId="0" borderId="139" xfId="6" applyFont="1" applyFill="1" applyBorder="1" applyAlignment="1" applyProtection="1">
      <alignment horizontal="left" vertical="center"/>
      <protection locked="0"/>
    </xf>
    <xf numFmtId="0" fontId="46" fillId="0" borderId="140" xfId="6" applyFont="1" applyFill="1" applyBorder="1" applyAlignment="1" applyProtection="1">
      <alignment horizontal="left" vertical="center"/>
      <protection locked="0"/>
    </xf>
    <xf numFmtId="0" fontId="46" fillId="0" borderId="132" xfId="6" applyFont="1" applyFill="1" applyBorder="1" applyAlignment="1" applyProtection="1">
      <alignment horizontal="center" vertical="center"/>
      <protection locked="0"/>
    </xf>
    <xf numFmtId="0" fontId="46" fillId="0" borderId="0" xfId="4" applyFont="1" applyProtection="1">
      <alignment vertical="center"/>
    </xf>
    <xf numFmtId="0" fontId="46" fillId="0" borderId="0" xfId="4" applyFont="1" applyFill="1" applyBorder="1" applyAlignment="1">
      <alignment vertical="center" shrinkToFit="1"/>
    </xf>
    <xf numFmtId="0" fontId="46" fillId="0" borderId="0" xfId="4" applyFont="1" applyFill="1" applyBorder="1" applyAlignment="1">
      <alignment horizontal="center" vertical="center" shrinkToFit="1"/>
    </xf>
    <xf numFmtId="0" fontId="46" fillId="0" borderId="0" xfId="4" applyFont="1" applyFill="1" applyBorder="1" applyAlignment="1" applyProtection="1">
      <alignment horizontal="center" vertical="center"/>
    </xf>
    <xf numFmtId="0" fontId="46" fillId="0" borderId="0" xfId="4" applyFont="1" applyBorder="1" applyProtection="1">
      <alignment vertical="center"/>
    </xf>
    <xf numFmtId="0" fontId="46" fillId="0" borderId="0" xfId="4" applyFont="1" applyFill="1" applyBorder="1" applyProtection="1">
      <alignment vertical="center"/>
    </xf>
    <xf numFmtId="182" fontId="51" fillId="0" borderId="119" xfId="7" applyNumberFormat="1" applyFont="1" applyFill="1" applyBorder="1" applyAlignment="1" applyProtection="1">
      <alignment horizontal="left" vertical="center" shrinkToFit="1"/>
      <protection locked="0"/>
    </xf>
    <xf numFmtId="182" fontId="51" fillId="0" borderId="122" xfId="7" applyNumberFormat="1" applyFont="1" applyFill="1" applyBorder="1" applyAlignment="1" applyProtection="1">
      <alignment horizontal="left" vertical="center" shrinkToFit="1"/>
      <protection locked="0"/>
    </xf>
    <xf numFmtId="0" fontId="46" fillId="0" borderId="120" xfId="6" applyFont="1" applyFill="1" applyBorder="1" applyAlignment="1">
      <alignment horizontal="left" vertical="center" shrinkToFit="1"/>
    </xf>
    <xf numFmtId="0" fontId="46" fillId="2" borderId="122" xfId="4" applyFont="1" applyFill="1" applyBorder="1" applyAlignment="1" applyProtection="1">
      <alignment horizontal="center" vertical="center"/>
    </xf>
    <xf numFmtId="182" fontId="51" fillId="2" borderId="122" xfId="0" applyNumberFormat="1" applyFont="1" applyFill="1" applyBorder="1" applyAlignment="1" applyProtection="1">
      <alignment horizontal="center" vertical="center" shrinkToFit="1"/>
    </xf>
    <xf numFmtId="182" fontId="51" fillId="2" borderId="121" xfId="0" applyNumberFormat="1" applyFont="1" applyFill="1" applyBorder="1" applyAlignment="1" applyProtection="1">
      <alignment horizontal="center" vertical="center" shrinkToFit="1"/>
    </xf>
    <xf numFmtId="0" fontId="46" fillId="2" borderId="122" xfId="4" applyFont="1" applyFill="1" applyBorder="1" applyAlignment="1" applyProtection="1">
      <alignment horizontal="center" vertical="center" shrinkToFit="1"/>
    </xf>
    <xf numFmtId="0" fontId="46" fillId="2" borderId="0" xfId="4" applyFont="1" applyFill="1" applyAlignment="1" applyProtection="1">
      <alignment horizontal="center" vertical="center"/>
    </xf>
    <xf numFmtId="49" fontId="46" fillId="2" borderId="124" xfId="9" applyNumberFormat="1" applyFont="1" applyFill="1" applyBorder="1" applyAlignment="1">
      <alignment horizontal="center" vertical="center" shrinkToFit="1"/>
    </xf>
    <xf numFmtId="49" fontId="46" fillId="2" borderId="122" xfId="9" applyNumberFormat="1" applyFont="1" applyFill="1" applyBorder="1" applyAlignment="1">
      <alignment horizontal="center" vertical="center" shrinkToFit="1"/>
    </xf>
    <xf numFmtId="0" fontId="46" fillId="0" borderId="0" xfId="4" applyNumberFormat="1" applyFont="1" applyFill="1" applyBorder="1" applyAlignment="1">
      <alignment horizontal="center" vertical="center" shrinkToFit="1"/>
    </xf>
    <xf numFmtId="49" fontId="46" fillId="2" borderId="125" xfId="9" applyNumberFormat="1" applyFont="1" applyFill="1" applyBorder="1" applyAlignment="1">
      <alignment horizontal="center" vertical="center" shrinkToFit="1"/>
    </xf>
    <xf numFmtId="0" fontId="46" fillId="0" borderId="0" xfId="6" applyNumberFormat="1" applyFont="1" applyFill="1" applyBorder="1" applyAlignment="1">
      <alignment horizontal="center" vertical="center" shrinkToFit="1"/>
    </xf>
    <xf numFmtId="49" fontId="46" fillId="2" borderId="119" xfId="9" applyNumberFormat="1" applyFont="1" applyFill="1" applyBorder="1" applyAlignment="1">
      <alignment horizontal="center" vertical="center" shrinkToFit="1"/>
    </xf>
    <xf numFmtId="0" fontId="48" fillId="2" borderId="119" xfId="0" applyNumberFormat="1" applyFont="1" applyFill="1" applyBorder="1" applyAlignment="1">
      <alignment horizontal="center" vertical="center" shrinkToFit="1"/>
    </xf>
    <xf numFmtId="49" fontId="48" fillId="2" borderId="122" xfId="0" applyNumberFormat="1" applyFont="1" applyFill="1" applyBorder="1" applyAlignment="1">
      <alignment horizontal="center" vertical="center" shrinkToFit="1"/>
    </xf>
    <xf numFmtId="49" fontId="48" fillId="2" borderId="125" xfId="0" applyNumberFormat="1" applyFont="1" applyFill="1" applyBorder="1" applyAlignment="1">
      <alignment horizontal="center" vertical="center" shrinkToFit="1"/>
    </xf>
    <xf numFmtId="0" fontId="46" fillId="2" borderId="0" xfId="4" applyFont="1" applyFill="1" applyBorder="1" applyAlignment="1">
      <alignment horizontal="center" vertical="center" shrinkToFit="1"/>
    </xf>
    <xf numFmtId="0" fontId="46" fillId="0" borderId="119" xfId="9" applyFont="1" applyBorder="1" applyAlignment="1">
      <alignment vertical="center" shrinkToFit="1"/>
    </xf>
    <xf numFmtId="0" fontId="46" fillId="2" borderId="125" xfId="4" applyNumberFormat="1" applyFont="1" applyFill="1" applyBorder="1" applyAlignment="1" applyProtection="1">
      <alignment horizontal="center" vertical="center"/>
    </xf>
    <xf numFmtId="49" fontId="46" fillId="2" borderId="122" xfId="9" applyNumberFormat="1" applyFont="1" applyFill="1" applyBorder="1" applyAlignment="1" applyProtection="1">
      <alignment horizontal="center" vertical="center"/>
    </xf>
    <xf numFmtId="0" fontId="46" fillId="0" borderId="119" xfId="9" applyFont="1" applyBorder="1" applyAlignment="1" applyProtection="1">
      <alignment horizontal="left" vertical="center"/>
    </xf>
    <xf numFmtId="0" fontId="46" fillId="0" borderId="120" xfId="9" applyFont="1" applyBorder="1" applyAlignment="1" applyProtection="1">
      <alignment horizontal="left" vertical="center"/>
    </xf>
    <xf numFmtId="0" fontId="46" fillId="0" borderId="121" xfId="9" applyFont="1" applyBorder="1" applyAlignment="1" applyProtection="1">
      <alignment horizontal="left" vertical="center"/>
    </xf>
    <xf numFmtId="49" fontId="46" fillId="2" borderId="125" xfId="9" applyNumberFormat="1" applyFont="1" applyFill="1" applyBorder="1" applyAlignment="1" applyProtection="1">
      <alignment horizontal="center" vertical="center"/>
    </xf>
    <xf numFmtId="0" fontId="46" fillId="11" borderId="119" xfId="9" applyFont="1" applyFill="1" applyBorder="1" applyAlignment="1" applyProtection="1">
      <alignment horizontal="center" vertical="center" shrinkToFit="1"/>
    </xf>
    <xf numFmtId="0" fontId="46" fillId="11" borderId="120" xfId="9" applyFont="1" applyFill="1" applyBorder="1" applyAlignment="1" applyProtection="1">
      <alignment horizontal="center" vertical="center" shrinkToFit="1"/>
    </xf>
    <xf numFmtId="0" fontId="46" fillId="11" borderId="121" xfId="9" applyFont="1" applyFill="1" applyBorder="1" applyAlignment="1" applyProtection="1">
      <alignment horizontal="center" vertical="center" shrinkToFit="1"/>
    </xf>
    <xf numFmtId="0" fontId="46" fillId="0" borderId="119" xfId="9" applyFont="1" applyBorder="1" applyAlignment="1" applyProtection="1">
      <alignment horizontal="left" vertical="center"/>
    </xf>
    <xf numFmtId="0" fontId="46" fillId="0" borderId="120" xfId="9" applyFont="1" applyBorder="1" applyAlignment="1" applyProtection="1">
      <alignment horizontal="left" vertical="center"/>
    </xf>
    <xf numFmtId="0" fontId="46" fillId="0" borderId="121" xfId="9" applyFont="1" applyBorder="1" applyAlignment="1" applyProtection="1">
      <alignment horizontal="left" vertical="center"/>
    </xf>
    <xf numFmtId="0" fontId="46" fillId="0" borderId="119" xfId="9" applyFont="1" applyBorder="1" applyAlignment="1">
      <alignment horizontal="left" vertical="center" shrinkToFit="1"/>
    </xf>
    <xf numFmtId="0" fontId="46" fillId="0" borderId="120" xfId="9" applyFont="1" applyBorder="1" applyAlignment="1">
      <alignment horizontal="left" vertical="center" shrinkToFit="1"/>
    </xf>
    <xf numFmtId="0" fontId="46" fillId="0" borderId="121" xfId="9" applyFont="1" applyBorder="1" applyAlignment="1">
      <alignment horizontal="left" vertical="center" shrinkToFit="1"/>
    </xf>
    <xf numFmtId="0" fontId="46" fillId="0" borderId="119" xfId="9" applyFont="1" applyFill="1" applyBorder="1" applyAlignment="1" applyProtection="1">
      <alignment horizontal="left" vertical="center"/>
    </xf>
    <xf numFmtId="0" fontId="46" fillId="0" borderId="120" xfId="9" applyFont="1" applyFill="1" applyBorder="1" applyAlignment="1" applyProtection="1">
      <alignment horizontal="left" vertical="center"/>
    </xf>
    <xf numFmtId="0" fontId="46" fillId="0" borderId="121" xfId="9" applyFont="1" applyFill="1" applyBorder="1" applyAlignment="1" applyProtection="1">
      <alignment horizontal="left" vertical="center"/>
    </xf>
    <xf numFmtId="0" fontId="46" fillId="0" borderId="139" xfId="4" applyFont="1" applyBorder="1" applyAlignment="1" applyProtection="1">
      <alignment horizontal="left" vertical="center"/>
    </xf>
    <xf numFmtId="0" fontId="46" fillId="11" borderId="122" xfId="4" applyFont="1" applyFill="1" applyBorder="1" applyAlignment="1" applyProtection="1">
      <alignment horizontal="center" vertical="center" shrinkToFit="1"/>
    </xf>
    <xf numFmtId="182" fontId="51" fillId="0" borderId="122" xfId="0" applyNumberFormat="1" applyFont="1" applyFill="1" applyBorder="1" applyAlignment="1" applyProtection="1">
      <alignment horizontal="left" vertical="center" shrinkToFit="1"/>
    </xf>
    <xf numFmtId="0" fontId="46" fillId="11" borderId="119" xfId="9" applyFont="1" applyFill="1" applyBorder="1" applyAlignment="1">
      <alignment horizontal="center" vertical="center" shrinkToFit="1"/>
    </xf>
    <xf numFmtId="0" fontId="46" fillId="11" borderId="120" xfId="9" applyFont="1" applyFill="1" applyBorder="1" applyAlignment="1">
      <alignment horizontal="center" vertical="center" shrinkToFit="1"/>
    </xf>
    <xf numFmtId="0" fontId="46" fillId="11" borderId="121" xfId="9" applyFont="1" applyFill="1" applyBorder="1" applyAlignment="1">
      <alignment horizontal="center" vertical="center" shrinkToFit="1"/>
    </xf>
    <xf numFmtId="0" fontId="46" fillId="0" borderId="123" xfId="9" applyFont="1" applyBorder="1" applyAlignment="1">
      <alignment horizontal="left" vertical="center" shrinkToFit="1"/>
    </xf>
    <xf numFmtId="0" fontId="46" fillId="0" borderId="41" xfId="9" applyFont="1" applyBorder="1" applyAlignment="1">
      <alignment horizontal="left" vertical="center" shrinkToFit="1"/>
    </xf>
    <xf numFmtId="0" fontId="46" fillId="0" borderId="40" xfId="9" applyFont="1" applyBorder="1" applyAlignment="1">
      <alignment horizontal="left" vertical="center" shrinkToFit="1"/>
    </xf>
    <xf numFmtId="0" fontId="46" fillId="0" borderId="119" xfId="6" applyFont="1" applyFill="1" applyBorder="1" applyAlignment="1" applyProtection="1">
      <alignment horizontal="left" vertical="center"/>
      <protection locked="0"/>
    </xf>
    <xf numFmtId="0" fontId="46" fillId="0" borderId="120" xfId="6" applyFont="1" applyFill="1" applyBorder="1" applyAlignment="1" applyProtection="1">
      <alignment horizontal="left" vertical="center"/>
      <protection locked="0"/>
    </xf>
    <xf numFmtId="0" fontId="46" fillId="0" borderId="121" xfId="6" applyFont="1" applyFill="1" applyBorder="1" applyAlignment="1" applyProtection="1">
      <alignment horizontal="left" vertical="center"/>
      <protection locked="0"/>
    </xf>
    <xf numFmtId="0" fontId="46" fillId="6" borderId="123" xfId="4" applyFont="1" applyFill="1" applyBorder="1" applyAlignment="1">
      <alignment horizontal="left" vertical="center" shrinkToFit="1"/>
    </xf>
    <xf numFmtId="0" fontId="46" fillId="6" borderId="41" xfId="4" applyFont="1" applyFill="1" applyBorder="1" applyAlignment="1">
      <alignment horizontal="left" vertical="center" shrinkToFit="1"/>
    </xf>
    <xf numFmtId="0" fontId="46" fillId="11" borderId="119" xfId="6" applyFont="1" applyFill="1" applyBorder="1" applyAlignment="1">
      <alignment horizontal="center" vertical="center"/>
    </xf>
    <xf numFmtId="0" fontId="46" fillId="11" borderId="120" xfId="6" applyFont="1" applyFill="1" applyBorder="1" applyAlignment="1">
      <alignment horizontal="center" vertical="center"/>
    </xf>
    <xf numFmtId="0" fontId="46" fillId="11" borderId="119" xfId="6" applyFont="1" applyFill="1" applyBorder="1" applyAlignment="1">
      <alignment horizontal="center" vertical="center" shrinkToFit="1"/>
    </xf>
    <xf numFmtId="0" fontId="46" fillId="11" borderId="120" xfId="6" applyFont="1" applyFill="1" applyBorder="1" applyAlignment="1">
      <alignment horizontal="center" vertical="center" shrinkToFit="1"/>
    </xf>
    <xf numFmtId="0" fontId="46" fillId="11" borderId="121" xfId="6" applyFont="1" applyFill="1" applyBorder="1" applyAlignment="1">
      <alignment horizontal="center" vertical="center" shrinkToFit="1"/>
    </xf>
    <xf numFmtId="0" fontId="46" fillId="0" borderId="119" xfId="4" applyFont="1" applyFill="1" applyBorder="1" applyAlignment="1" applyProtection="1">
      <alignment horizontal="left" vertical="center" shrinkToFit="1"/>
    </xf>
    <xf numFmtId="0" fontId="46" fillId="0" borderId="120" xfId="4" applyFont="1" applyFill="1" applyBorder="1" applyAlignment="1" applyProtection="1">
      <alignment horizontal="left" vertical="center" shrinkToFit="1"/>
    </xf>
    <xf numFmtId="0" fontId="46" fillId="0" borderId="121" xfId="4" applyFont="1" applyFill="1" applyBorder="1" applyAlignment="1" applyProtection="1">
      <alignment horizontal="left" vertical="center" shrinkToFit="1"/>
    </xf>
    <xf numFmtId="0" fontId="46" fillId="0" borderId="0" xfId="6" applyFont="1" applyFill="1" applyBorder="1" applyAlignment="1" applyProtection="1">
      <alignment horizontal="left" vertical="center"/>
      <protection locked="0"/>
    </xf>
    <xf numFmtId="0" fontId="46" fillId="0" borderId="133" xfId="6" applyFont="1" applyFill="1" applyBorder="1" applyAlignment="1" applyProtection="1">
      <alignment horizontal="left" vertical="center"/>
      <protection locked="0"/>
    </xf>
    <xf numFmtId="0" fontId="46" fillId="0" borderId="122" xfId="4" applyFont="1" applyFill="1" applyBorder="1" applyAlignment="1" applyProtection="1">
      <alignment horizontal="left" vertical="center"/>
    </xf>
    <xf numFmtId="0" fontId="46" fillId="11" borderId="119" xfId="6" applyFont="1" applyFill="1" applyBorder="1" applyAlignment="1" applyProtection="1">
      <alignment horizontal="center" vertical="center"/>
      <protection locked="0"/>
    </xf>
    <xf numFmtId="0" fontId="46" fillId="11" borderId="120" xfId="6" applyFont="1" applyFill="1" applyBorder="1" applyAlignment="1" applyProtection="1">
      <alignment horizontal="center" vertical="center"/>
      <protection locked="0"/>
    </xf>
    <xf numFmtId="0" fontId="46" fillId="11" borderId="121" xfId="6" applyFont="1" applyFill="1" applyBorder="1" applyAlignment="1" applyProtection="1">
      <alignment horizontal="center" vertical="center"/>
      <protection locked="0"/>
    </xf>
    <xf numFmtId="0" fontId="46" fillId="3" borderId="120" xfId="6" applyFont="1" applyFill="1" applyBorder="1" applyAlignment="1" applyProtection="1">
      <alignment horizontal="left" vertical="center" shrinkToFit="1"/>
      <protection locked="0"/>
    </xf>
    <xf numFmtId="0" fontId="46" fillId="3" borderId="121" xfId="6" applyFont="1" applyFill="1" applyBorder="1" applyAlignment="1" applyProtection="1">
      <alignment horizontal="left" vertical="center" shrinkToFit="1"/>
      <protection locked="0"/>
    </xf>
    <xf numFmtId="0" fontId="46" fillId="0" borderId="122" xfId="4" applyFont="1" applyFill="1" applyBorder="1" applyAlignment="1" applyProtection="1">
      <alignment horizontal="left" vertical="center" shrinkToFit="1"/>
    </xf>
    <xf numFmtId="0" fontId="5" fillId="0" borderId="0" xfId="0" applyFont="1" applyAlignment="1">
      <alignment horizontal="left" vertical="center" wrapText="1"/>
    </xf>
    <xf numFmtId="182" fontId="51" fillId="0" borderId="0" xfId="0" applyNumberFormat="1" applyFont="1" applyFill="1" applyBorder="1" applyAlignment="1" applyProtection="1">
      <alignment horizontal="left" vertical="center" shrinkToFit="1"/>
    </xf>
    <xf numFmtId="0" fontId="46" fillId="0" borderId="119" xfId="9" applyFont="1" applyFill="1" applyBorder="1" applyAlignment="1">
      <alignment horizontal="left" vertical="center" shrinkToFit="1"/>
    </xf>
    <xf numFmtId="0" fontId="46" fillId="0" borderId="120" xfId="9" applyFont="1" applyFill="1" applyBorder="1" applyAlignment="1">
      <alignment horizontal="left" vertical="center" shrinkToFit="1"/>
    </xf>
    <xf numFmtId="0" fontId="46" fillId="0" borderId="121" xfId="9" applyFont="1" applyFill="1" applyBorder="1" applyAlignment="1">
      <alignment horizontal="left" vertical="center" shrinkToFit="1"/>
    </xf>
    <xf numFmtId="182" fontId="51" fillId="0" borderId="125" xfId="0" applyNumberFormat="1" applyFont="1" applyFill="1" applyBorder="1" applyAlignment="1" applyProtection="1">
      <alignment horizontal="left" vertical="center" shrinkToFit="1"/>
    </xf>
    <xf numFmtId="0" fontId="46" fillId="0" borderId="119" xfId="4" applyFont="1" applyFill="1" applyBorder="1" applyAlignment="1" applyProtection="1">
      <alignment horizontal="left" vertical="center"/>
    </xf>
    <xf numFmtId="0" fontId="46" fillId="0" borderId="120" xfId="4" applyFont="1" applyFill="1" applyBorder="1" applyAlignment="1" applyProtection="1">
      <alignment horizontal="left" vertical="center"/>
    </xf>
    <xf numFmtId="0" fontId="46" fillId="0" borderId="121" xfId="4" applyFont="1" applyFill="1" applyBorder="1" applyAlignment="1" applyProtection="1">
      <alignment horizontal="left" vertical="center"/>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49" fontId="14" fillId="2" borderId="51" xfId="0" applyNumberFormat="1" applyFont="1" applyFill="1" applyBorder="1" applyAlignment="1" applyProtection="1">
      <alignment horizontal="center" vertical="center" shrinkToFit="1"/>
      <protection locked="0"/>
    </xf>
    <xf numFmtId="0" fontId="46" fillId="0" borderId="119" xfId="6" applyFont="1" applyFill="1" applyBorder="1" applyAlignment="1" applyProtection="1">
      <alignment vertical="center"/>
      <protection locked="0"/>
    </xf>
    <xf numFmtId="0" fontId="46" fillId="0" borderId="120" xfId="6" applyFont="1" applyFill="1" applyBorder="1" applyAlignment="1" applyProtection="1">
      <alignment vertical="center"/>
      <protection locked="0"/>
    </xf>
    <xf numFmtId="0" fontId="46" fillId="0" borderId="121" xfId="6" applyFont="1" applyFill="1" applyBorder="1" applyAlignment="1" applyProtection="1">
      <alignment vertical="center"/>
      <protection locked="0"/>
    </xf>
    <xf numFmtId="0" fontId="49" fillId="10" borderId="0" xfId="4" applyFont="1" applyFill="1" applyBorder="1" applyAlignment="1" applyProtection="1">
      <alignment horizontal="left" vertical="center"/>
    </xf>
    <xf numFmtId="0" fontId="46" fillId="6" borderId="119" xfId="4" applyFont="1" applyFill="1" applyBorder="1" applyAlignment="1" applyProtection="1">
      <alignment horizontal="left" vertical="center" shrinkToFit="1"/>
    </xf>
    <xf numFmtId="0" fontId="46" fillId="6" borderId="120" xfId="4" applyFont="1" applyFill="1" applyBorder="1" applyAlignment="1" applyProtection="1">
      <alignment horizontal="left" vertical="center" shrinkToFit="1"/>
    </xf>
    <xf numFmtId="0" fontId="46" fillId="11" borderId="122" xfId="6" applyFont="1" applyFill="1" applyBorder="1" applyAlignment="1" applyProtection="1">
      <alignment horizontal="center" vertical="center" shrinkToFit="1"/>
      <protection locked="0"/>
    </xf>
    <xf numFmtId="0" fontId="46" fillId="11" borderId="119" xfId="6" applyFont="1" applyFill="1" applyBorder="1" applyAlignment="1" applyProtection="1">
      <alignment horizontal="center" vertical="center" shrinkToFit="1"/>
      <protection locked="0"/>
    </xf>
    <xf numFmtId="0" fontId="46" fillId="11" borderId="120" xfId="6" applyFont="1" applyFill="1" applyBorder="1" applyAlignment="1" applyProtection="1">
      <alignment horizontal="center" vertical="center" shrinkToFit="1"/>
      <protection locked="0"/>
    </xf>
    <xf numFmtId="0" fontId="46" fillId="11" borderId="121" xfId="6" applyFont="1" applyFill="1" applyBorder="1" applyAlignment="1" applyProtection="1">
      <alignment horizontal="center" vertical="center" shrinkToFit="1"/>
      <protection locked="0"/>
    </xf>
    <xf numFmtId="182" fontId="51" fillId="11" borderId="119" xfId="7" applyNumberFormat="1" applyFont="1" applyFill="1" applyBorder="1" applyAlignment="1" applyProtection="1">
      <alignment horizontal="center" vertical="center" shrinkToFit="1"/>
      <protection locked="0"/>
    </xf>
    <xf numFmtId="182" fontId="51" fillId="11" borderId="120" xfId="7" applyNumberFormat="1" applyFont="1" applyFill="1" applyBorder="1" applyAlignment="1" applyProtection="1">
      <alignment horizontal="center" vertical="center" shrinkToFit="1"/>
      <protection locked="0"/>
    </xf>
    <xf numFmtId="182" fontId="51" fillId="11" borderId="121" xfId="7" applyNumberFormat="1" applyFont="1" applyFill="1" applyBorder="1" applyAlignment="1" applyProtection="1">
      <alignment horizontal="center" vertical="center" shrinkToFit="1"/>
      <protection locked="0"/>
    </xf>
    <xf numFmtId="0" fontId="5" fillId="0" borderId="0" xfId="0" applyFont="1" applyAlignment="1">
      <alignment horizontal="left" vertical="top" wrapText="1"/>
    </xf>
    <xf numFmtId="0" fontId="28" fillId="0" borderId="0" xfId="0" applyFont="1" applyAlignment="1">
      <alignment horizontal="left" vertical="top" wrapText="1"/>
    </xf>
    <xf numFmtId="0" fontId="46" fillId="0" borderId="0" xfId="6" applyFont="1" applyFill="1" applyBorder="1" applyAlignment="1" applyProtection="1">
      <alignment vertical="center"/>
      <protection locked="0"/>
    </xf>
    <xf numFmtId="0" fontId="46" fillId="0" borderId="133" xfId="6" applyFont="1" applyFill="1" applyBorder="1" applyAlignment="1" applyProtection="1">
      <alignment vertical="center"/>
      <protection locked="0"/>
    </xf>
    <xf numFmtId="0" fontId="46" fillId="11" borderId="119" xfId="9" applyFont="1" applyFill="1" applyBorder="1" applyAlignment="1">
      <alignment horizontal="center" vertical="center"/>
    </xf>
    <xf numFmtId="0" fontId="46" fillId="11" borderId="120" xfId="9" applyFont="1" applyFill="1" applyBorder="1" applyAlignment="1">
      <alignment horizontal="center" vertical="center"/>
    </xf>
    <xf numFmtId="0" fontId="46" fillId="11" borderId="121" xfId="9" applyFont="1" applyFill="1" applyBorder="1" applyAlignment="1">
      <alignment horizontal="center" vertical="center"/>
    </xf>
    <xf numFmtId="0" fontId="46" fillId="0" borderId="138" xfId="9" applyFont="1" applyBorder="1" applyAlignment="1" applyProtection="1">
      <alignment horizontal="left" vertical="center"/>
    </xf>
    <xf numFmtId="0" fontId="46" fillId="0" borderId="139" xfId="9" applyFont="1" applyBorder="1" applyAlignment="1" applyProtection="1">
      <alignment horizontal="left" vertical="center"/>
    </xf>
    <xf numFmtId="0" fontId="46" fillId="0" borderId="140" xfId="9" applyFont="1" applyBorder="1" applyAlignment="1" applyProtection="1">
      <alignment horizontal="left" vertical="center"/>
    </xf>
    <xf numFmtId="0" fontId="46" fillId="0" borderId="0" xfId="4" applyFont="1" applyFill="1" applyBorder="1" applyAlignment="1">
      <alignment horizontal="left" vertical="center" shrinkToFit="1"/>
    </xf>
    <xf numFmtId="0" fontId="46" fillId="0" borderId="0" xfId="4" applyFont="1" applyFill="1" applyBorder="1" applyAlignment="1" applyProtection="1">
      <alignment horizontal="left" vertical="center" shrinkToFit="1"/>
    </xf>
    <xf numFmtId="0" fontId="46" fillId="0" borderId="138" xfId="9" applyFont="1" applyBorder="1" applyAlignment="1">
      <alignment horizontal="left" vertical="center" shrinkToFit="1"/>
    </xf>
    <xf numFmtId="0" fontId="46" fillId="0" borderId="139" xfId="9" applyFont="1" applyBorder="1" applyAlignment="1">
      <alignment horizontal="left" vertical="center" shrinkToFit="1"/>
    </xf>
    <xf numFmtId="0" fontId="46" fillId="0" borderId="140" xfId="9" applyFont="1" applyBorder="1" applyAlignment="1">
      <alignment horizontal="left" vertical="center" shrinkToFit="1"/>
    </xf>
    <xf numFmtId="0" fontId="48" fillId="0" borderId="0" xfId="0" applyFont="1" applyFill="1" applyBorder="1" applyAlignment="1">
      <alignment horizontal="lef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0" fontId="11"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4"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1" fillId="3" borderId="0" xfId="3" applyFont="1" applyFill="1" applyBorder="1" applyAlignment="1" applyProtection="1">
      <alignment horizontal="center" vertical="center"/>
    </xf>
    <xf numFmtId="177" fontId="6" fillId="5" borderId="57" xfId="3" applyNumberFormat="1" applyFont="1" applyFill="1" applyBorder="1" applyAlignment="1" applyProtection="1">
      <alignment horizontal="right" vertical="center" shrinkToFit="1"/>
      <protection locked="0"/>
    </xf>
    <xf numFmtId="177" fontId="6" fillId="5" borderId="58" xfId="3" applyNumberFormat="1" applyFont="1" applyFill="1" applyBorder="1" applyAlignment="1" applyProtection="1">
      <alignment horizontal="right" shrinkToFit="1"/>
      <protection locked="0"/>
    </xf>
    <xf numFmtId="177" fontId="6" fillId="0" borderId="54" xfId="3" applyNumberFormat="1" applyFont="1" applyFill="1" applyBorder="1" applyAlignment="1" applyProtection="1">
      <alignment horizontal="right" vertical="center" shrinkToFit="1"/>
    </xf>
    <xf numFmtId="177" fontId="6" fillId="0" borderId="55" xfId="3" applyNumberFormat="1" applyFont="1" applyFill="1" applyBorder="1" applyAlignment="1" applyProtection="1">
      <alignment horizontal="right" shrinkToFit="1"/>
    </xf>
    <xf numFmtId="0" fontId="12" fillId="0" borderId="0" xfId="3" applyFont="1" applyAlignment="1" applyProtection="1">
      <alignment horizontal="left" vertical="center"/>
    </xf>
    <xf numFmtId="0" fontId="32" fillId="7" borderId="34" xfId="0" applyNumberFormat="1" applyFont="1" applyFill="1" applyBorder="1" applyAlignment="1" applyProtection="1">
      <alignment horizontal="center" vertical="center" shrinkToFit="1"/>
    </xf>
    <xf numFmtId="0" fontId="32" fillId="7" borderId="28" xfId="0" applyNumberFormat="1" applyFont="1" applyFill="1" applyBorder="1" applyAlignment="1" applyProtection="1">
      <alignment horizontal="center" vertical="center" shrinkToFit="1"/>
    </xf>
    <xf numFmtId="0" fontId="32" fillId="7" borderId="64" xfId="0" applyNumberFormat="1" applyFont="1" applyFill="1" applyBorder="1" applyAlignment="1" applyProtection="1">
      <alignment horizontal="center" vertical="center" shrinkToFit="1"/>
    </xf>
    <xf numFmtId="0" fontId="11" fillId="7" borderId="34" xfId="0" applyNumberFormat="1" applyFont="1" applyFill="1" applyBorder="1" applyAlignment="1" applyProtection="1">
      <alignment horizontal="center" vertical="center" shrinkToFit="1"/>
    </xf>
    <xf numFmtId="0" fontId="11" fillId="7" borderId="28" xfId="0" applyNumberFormat="1" applyFont="1" applyFill="1" applyBorder="1" applyAlignment="1" applyProtection="1">
      <alignment horizontal="center" vertical="center" shrinkToFit="1"/>
    </xf>
    <xf numFmtId="0" fontId="11" fillId="7" borderId="64" xfId="0" applyNumberFormat="1" applyFont="1" applyFill="1" applyBorder="1" applyAlignment="1" applyProtection="1">
      <alignment horizontal="center" vertical="center" shrinkToFit="1"/>
    </xf>
    <xf numFmtId="0" fontId="11" fillId="0" borderId="36" xfId="3" applyFont="1" applyBorder="1" applyAlignment="1" applyProtection="1">
      <alignment horizontal="center" vertical="center"/>
    </xf>
    <xf numFmtId="0" fontId="11" fillId="0" borderId="61" xfId="3" applyFont="1" applyBorder="1" applyProtection="1"/>
    <xf numFmtId="0" fontId="11" fillId="0" borderId="62" xfId="3" applyFont="1" applyBorder="1" applyAlignment="1" applyProtection="1">
      <alignment horizontal="center" vertical="center"/>
    </xf>
    <xf numFmtId="0" fontId="11" fillId="0" borderId="63" xfId="3" applyFont="1" applyBorder="1" applyProtection="1"/>
    <xf numFmtId="177" fontId="6" fillId="3" borderId="59" xfId="3" applyNumberFormat="1" applyFont="1" applyFill="1" applyBorder="1" applyAlignment="1" applyProtection="1">
      <alignment horizontal="right" vertical="center" shrinkToFit="1"/>
    </xf>
    <xf numFmtId="177" fontId="6" fillId="3" borderId="60" xfId="3" applyNumberFormat="1" applyFont="1" applyFill="1" applyBorder="1" applyAlignment="1" applyProtection="1">
      <alignment horizontal="right" shrinkToFit="1"/>
    </xf>
    <xf numFmtId="177" fontId="6" fillId="5" borderId="34" xfId="3" applyNumberFormat="1" applyFont="1" applyFill="1" applyBorder="1" applyAlignment="1" applyProtection="1">
      <alignment horizontal="right" vertical="center" shrinkToFit="1"/>
      <protection locked="0"/>
    </xf>
    <xf numFmtId="177" fontId="6" fillId="5" borderId="56" xfId="3" applyNumberFormat="1" applyFont="1" applyFill="1" applyBorder="1" applyAlignment="1" applyProtection="1">
      <alignment horizontal="right" shrinkToFit="1"/>
      <protection locked="0"/>
    </xf>
    <xf numFmtId="0" fontId="11" fillId="0" borderId="52" xfId="3" applyFont="1" applyBorder="1" applyAlignment="1" applyProtection="1">
      <alignment horizontal="center" vertical="center"/>
    </xf>
    <xf numFmtId="0" fontId="11" fillId="0" borderId="53" xfId="3" applyFont="1" applyBorder="1" applyProtection="1"/>
    <xf numFmtId="177" fontId="6" fillId="5" borderId="58" xfId="3" applyNumberFormat="1" applyFont="1" applyFill="1" applyBorder="1" applyAlignment="1" applyProtection="1">
      <alignment horizontal="right" vertical="center" shrinkToFit="1"/>
      <protection locked="0"/>
    </xf>
    <xf numFmtId="177" fontId="6" fillId="5" borderId="59" xfId="3" applyNumberFormat="1" applyFont="1" applyFill="1" applyBorder="1" applyAlignment="1" applyProtection="1">
      <alignment horizontal="right" vertical="center" shrinkToFit="1"/>
      <protection locked="0"/>
    </xf>
    <xf numFmtId="177" fontId="6" fillId="5" borderId="60" xfId="3" applyNumberFormat="1" applyFont="1" applyFill="1" applyBorder="1" applyAlignment="1" applyProtection="1">
      <alignment horizontal="right" shrinkToFit="1"/>
      <protection locked="0"/>
    </xf>
    <xf numFmtId="0" fontId="11" fillId="0" borderId="62" xfId="3" applyFont="1" applyFill="1" applyBorder="1" applyAlignment="1" applyProtection="1">
      <alignment horizontal="center" vertical="center"/>
    </xf>
    <xf numFmtId="0" fontId="11" fillId="0" borderId="63" xfId="3" applyFont="1" applyFill="1" applyBorder="1" applyProtection="1"/>
    <xf numFmtId="0" fontId="14" fillId="0" borderId="0" xfId="0" applyFont="1" applyAlignment="1">
      <alignment horizontal="left" vertical="center"/>
    </xf>
    <xf numFmtId="0" fontId="11" fillId="0" borderId="0" xfId="0" applyFont="1" applyAlignment="1">
      <alignment horizontal="left" vertical="center"/>
    </xf>
    <xf numFmtId="0" fontId="11" fillId="7" borderId="34" xfId="0" applyNumberFormat="1" applyFont="1" applyFill="1" applyBorder="1" applyAlignment="1">
      <alignment horizontal="center" vertical="center" shrinkToFit="1"/>
    </xf>
    <xf numFmtId="0" fontId="11" fillId="7" borderId="28" xfId="0" applyNumberFormat="1" applyFont="1" applyFill="1" applyBorder="1" applyAlignment="1">
      <alignment horizontal="center" vertical="center" shrinkToFit="1"/>
    </xf>
    <xf numFmtId="0" fontId="11" fillId="7" borderId="64" xfId="0" applyNumberFormat="1" applyFont="1" applyFill="1" applyBorder="1" applyAlignment="1">
      <alignment horizontal="center" vertical="center" shrinkToFit="1"/>
    </xf>
    <xf numFmtId="0" fontId="32" fillId="7" borderId="34" xfId="0" applyNumberFormat="1" applyFont="1" applyFill="1" applyBorder="1" applyAlignment="1">
      <alignment horizontal="center" vertical="center" shrinkToFit="1"/>
    </xf>
    <xf numFmtId="0" fontId="32" fillId="7" borderId="28" xfId="0" applyNumberFormat="1" applyFont="1" applyFill="1" applyBorder="1" applyAlignment="1">
      <alignment horizontal="center" vertical="center" shrinkToFit="1"/>
    </xf>
    <xf numFmtId="0" fontId="32" fillId="7" borderId="64" xfId="0" applyNumberFormat="1" applyFont="1" applyFill="1" applyBorder="1" applyAlignment="1">
      <alignment horizontal="center" vertical="center" shrinkToFit="1"/>
    </xf>
    <xf numFmtId="0" fontId="16" fillId="7" borderId="34" xfId="0" applyNumberFormat="1" applyFont="1" applyFill="1" applyBorder="1" applyAlignment="1" applyProtection="1">
      <alignment horizontal="center" vertical="center" shrinkToFit="1"/>
    </xf>
    <xf numFmtId="0" fontId="16" fillId="7" borderId="28" xfId="0" applyNumberFormat="1" applyFont="1" applyFill="1" applyBorder="1" applyAlignment="1" applyProtection="1">
      <alignment horizontal="center" vertical="center" shrinkToFit="1"/>
    </xf>
    <xf numFmtId="0" fontId="16" fillId="7" borderId="64" xfId="0" applyNumberFormat="1" applyFont="1" applyFill="1" applyBorder="1" applyAlignment="1" applyProtection="1">
      <alignment horizontal="center" vertical="center" shrinkToFit="1"/>
    </xf>
    <xf numFmtId="0" fontId="39" fillId="7" borderId="34" xfId="0" applyNumberFormat="1" applyFont="1" applyFill="1" applyBorder="1" applyAlignment="1" applyProtection="1">
      <alignment horizontal="center" vertical="center" shrinkToFit="1"/>
    </xf>
    <xf numFmtId="0" fontId="39" fillId="7" borderId="28" xfId="0" applyNumberFormat="1" applyFont="1" applyFill="1" applyBorder="1" applyAlignment="1" applyProtection="1">
      <alignment horizontal="center" vertical="center" shrinkToFit="1"/>
    </xf>
    <xf numFmtId="0" fontId="39" fillId="7" borderId="64" xfId="0" applyNumberFormat="1" applyFont="1" applyFill="1" applyBorder="1" applyAlignment="1" applyProtection="1">
      <alignment horizontal="center" vertical="center" shrinkToFit="1"/>
    </xf>
    <xf numFmtId="0" fontId="17" fillId="0" borderId="29" xfId="0" applyFont="1" applyFill="1" applyBorder="1" applyAlignment="1" applyProtection="1">
      <alignment horizontal="left" vertical="center" shrinkToFit="1"/>
    </xf>
    <xf numFmtId="0" fontId="17" fillId="0" borderId="31" xfId="0" applyFont="1" applyFill="1" applyBorder="1" applyAlignment="1" applyProtection="1">
      <alignment horizontal="left" vertical="center" shrinkToFit="1"/>
    </xf>
    <xf numFmtId="0" fontId="17" fillId="0" borderId="81"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176" fontId="32" fillId="5" borderId="72" xfId="0" applyNumberFormat="1" applyFont="1" applyFill="1" applyBorder="1" applyAlignment="1" applyProtection="1">
      <alignment horizontal="center" vertical="center" shrinkToFit="1"/>
      <protection locked="0"/>
    </xf>
    <xf numFmtId="176" fontId="32" fillId="5" borderId="31" xfId="0" applyNumberFormat="1" applyFont="1" applyFill="1" applyBorder="1" applyAlignment="1" applyProtection="1">
      <alignment horizontal="center" vertical="center" shrinkToFit="1"/>
      <protection locked="0"/>
    </xf>
    <xf numFmtId="176" fontId="32" fillId="5" borderId="73" xfId="0" applyNumberFormat="1" applyFont="1" applyFill="1" applyBorder="1" applyAlignment="1" applyProtection="1">
      <alignment horizontal="center" vertical="center" shrinkToFit="1"/>
      <protection locked="0"/>
    </xf>
    <xf numFmtId="176" fontId="32" fillId="5" borderId="98" xfId="0" applyNumberFormat="1" applyFont="1" applyFill="1" applyBorder="1" applyAlignment="1" applyProtection="1">
      <alignment horizontal="center" vertical="center" shrinkToFit="1"/>
      <protection locked="0"/>
    </xf>
    <xf numFmtId="176" fontId="32" fillId="5" borderId="0" xfId="0" applyNumberFormat="1" applyFont="1" applyFill="1" applyBorder="1" applyAlignment="1" applyProtection="1">
      <alignment horizontal="center" vertical="center" shrinkToFit="1"/>
      <protection locked="0"/>
    </xf>
    <xf numFmtId="176" fontId="32" fillId="5" borderId="82" xfId="0" applyNumberFormat="1" applyFont="1" applyFill="1" applyBorder="1" applyAlignment="1" applyProtection="1">
      <alignment horizontal="center" vertical="center" shrinkToFit="1"/>
      <protection locked="0"/>
    </xf>
    <xf numFmtId="3" fontId="42" fillId="0" borderId="72" xfId="0" applyNumberFormat="1" applyFont="1" applyFill="1" applyBorder="1" applyAlignment="1" applyProtection="1">
      <alignment horizontal="center" vertical="center"/>
    </xf>
    <xf numFmtId="3" fontId="42" fillId="0" borderId="97" xfId="0" applyNumberFormat="1" applyFont="1" applyFill="1" applyBorder="1" applyAlignment="1" applyProtection="1">
      <alignment horizontal="center" vertical="center"/>
    </xf>
    <xf numFmtId="3" fontId="42" fillId="0" borderId="70" xfId="0" applyNumberFormat="1" applyFont="1" applyFill="1" applyBorder="1" applyAlignment="1" applyProtection="1">
      <alignment horizontal="center" vertical="center"/>
    </xf>
    <xf numFmtId="3" fontId="42" fillId="0" borderId="79" xfId="0" applyNumberFormat="1" applyFont="1" applyFill="1" applyBorder="1" applyAlignment="1" applyProtection="1">
      <alignment horizontal="center" vertical="center"/>
    </xf>
    <xf numFmtId="0" fontId="17" fillId="0" borderId="73"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71" xfId="0" applyFont="1" applyFill="1" applyBorder="1" applyAlignment="1" applyProtection="1">
      <alignment horizontal="left" vertical="center" shrinkToFit="1"/>
    </xf>
    <xf numFmtId="176" fontId="32" fillId="5" borderId="70" xfId="0" applyNumberFormat="1" applyFont="1" applyFill="1" applyBorder="1" applyAlignment="1" applyProtection="1">
      <alignment horizontal="center" vertical="center" shrinkToFit="1"/>
      <protection locked="0"/>
    </xf>
    <xf numFmtId="176" fontId="32" fillId="5" borderId="24" xfId="0" applyNumberFormat="1" applyFont="1" applyFill="1" applyBorder="1" applyAlignment="1" applyProtection="1">
      <alignment horizontal="center" vertical="center" shrinkToFit="1"/>
      <protection locked="0"/>
    </xf>
    <xf numFmtId="176" fontId="32" fillId="5" borderId="71" xfId="0" applyNumberFormat="1" applyFont="1" applyFill="1" applyBorder="1" applyAlignment="1" applyProtection="1">
      <alignment horizontal="center" vertical="center" shrinkToFit="1"/>
      <protection locked="0"/>
    </xf>
    <xf numFmtId="0" fontId="15" fillId="0" borderId="62" xfId="0" applyFont="1" applyBorder="1" applyAlignment="1" applyProtection="1">
      <alignment horizontal="center" vertical="center"/>
    </xf>
    <xf numFmtId="0" fontId="15" fillId="0" borderId="87" xfId="0" applyFont="1" applyBorder="1" applyAlignment="1" applyProtection="1">
      <alignment horizontal="center" vertical="center"/>
    </xf>
    <xf numFmtId="0" fontId="15" fillId="0" borderId="61" xfId="0" applyFont="1" applyBorder="1" applyAlignment="1" applyProtection="1">
      <alignment horizontal="center" vertical="center"/>
    </xf>
    <xf numFmtId="0" fontId="39" fillId="6" borderId="100"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42" fillId="0" borderId="72" xfId="0" applyFont="1" applyFill="1" applyBorder="1" applyAlignment="1" applyProtection="1">
      <alignment horizontal="center" vertical="center"/>
    </xf>
    <xf numFmtId="0" fontId="42" fillId="0" borderId="97" xfId="0" applyFont="1" applyFill="1" applyBorder="1" applyAlignment="1" applyProtection="1">
      <alignment horizontal="center" vertical="center"/>
    </xf>
    <xf numFmtId="0" fontId="42" fillId="0" borderId="70"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16" fillId="0" borderId="77" xfId="0" applyFont="1" applyFill="1" applyBorder="1" applyAlignment="1" applyProtection="1">
      <alignment horizontal="center" vertical="center"/>
    </xf>
    <xf numFmtId="176" fontId="32" fillId="0" borderId="72" xfId="0" applyNumberFormat="1" applyFont="1" applyFill="1" applyBorder="1" applyAlignment="1" applyProtection="1">
      <alignment horizontal="center" vertical="center"/>
    </xf>
    <xf numFmtId="176" fontId="32" fillId="0" borderId="31" xfId="0" applyNumberFormat="1" applyFont="1" applyFill="1" applyBorder="1" applyAlignment="1" applyProtection="1">
      <alignment horizontal="center" vertical="center"/>
    </xf>
    <xf numFmtId="176" fontId="32" fillId="0" borderId="73" xfId="0" applyNumberFormat="1" applyFont="1" applyFill="1" applyBorder="1" applyAlignment="1" applyProtection="1">
      <alignment horizontal="center" vertical="center"/>
    </xf>
    <xf numFmtId="176" fontId="32" fillId="0" borderId="74" xfId="0" applyNumberFormat="1" applyFont="1" applyFill="1" applyBorder="1" applyAlignment="1" applyProtection="1">
      <alignment horizontal="center" vertical="center"/>
    </xf>
    <xf numFmtId="176" fontId="32" fillId="0" borderId="77" xfId="0" applyNumberFormat="1" applyFont="1" applyFill="1" applyBorder="1" applyAlignment="1" applyProtection="1">
      <alignment horizontal="center" vertical="center"/>
    </xf>
    <xf numFmtId="176" fontId="32" fillId="0" borderId="75" xfId="0" applyNumberFormat="1" applyFont="1" applyFill="1" applyBorder="1" applyAlignment="1" applyProtection="1">
      <alignment horizontal="center" vertical="center"/>
    </xf>
    <xf numFmtId="3" fontId="32" fillId="8" borderId="31" xfId="0" applyNumberFormat="1" applyFont="1" applyFill="1" applyBorder="1" applyAlignment="1" applyProtection="1">
      <alignment horizontal="center" vertical="center" shrinkToFit="1"/>
      <protection locked="0"/>
    </xf>
    <xf numFmtId="3" fontId="32" fillId="8" borderId="97" xfId="0" applyNumberFormat="1" applyFont="1" applyFill="1" applyBorder="1" applyAlignment="1" applyProtection="1">
      <alignment horizontal="center" vertical="center" shrinkToFit="1"/>
      <protection locked="0"/>
    </xf>
    <xf numFmtId="3" fontId="32" fillId="8" borderId="77" xfId="0" applyNumberFormat="1" applyFont="1" applyFill="1" applyBorder="1" applyAlignment="1" applyProtection="1">
      <alignment horizontal="center" vertical="center" shrinkToFit="1"/>
      <protection locked="0"/>
    </xf>
    <xf numFmtId="3" fontId="32" fillId="8" borderId="99" xfId="0" applyNumberFormat="1" applyFont="1" applyFill="1" applyBorder="1" applyAlignment="1" applyProtection="1">
      <alignment horizontal="center" vertical="center" shrinkToFit="1"/>
      <protection locked="0"/>
    </xf>
    <xf numFmtId="0" fontId="39" fillId="0" borderId="68" xfId="0" applyFont="1" applyFill="1" applyBorder="1" applyAlignment="1" applyProtection="1">
      <alignment horizontal="center" vertical="center" wrapText="1"/>
    </xf>
    <xf numFmtId="0" fontId="39" fillId="0" borderId="76"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39" fillId="0" borderId="24" xfId="0" applyFont="1" applyFill="1" applyBorder="1" applyAlignment="1" applyProtection="1">
      <alignment horizontal="center" vertical="center"/>
    </xf>
    <xf numFmtId="0" fontId="39" fillId="0" borderId="71" xfId="0" applyFont="1" applyFill="1" applyBorder="1" applyAlignment="1" applyProtection="1">
      <alignment horizontal="center" vertical="center"/>
    </xf>
    <xf numFmtId="0" fontId="16" fillId="0" borderId="68" xfId="0" applyFont="1" applyFill="1" applyBorder="1" applyAlignment="1" applyProtection="1">
      <alignment horizontal="center" vertical="center" wrapText="1"/>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16" fillId="0" borderId="71" xfId="0" applyFont="1" applyBorder="1" applyAlignment="1" applyProtection="1">
      <alignment horizontal="center" vertical="center"/>
    </xf>
    <xf numFmtId="176" fontId="32" fillId="0" borderId="73" xfId="0" applyNumberFormat="1" applyFont="1" applyBorder="1" applyAlignment="1" applyProtection="1">
      <alignment horizontal="center" vertical="center" shrinkToFit="1"/>
      <protection locked="0"/>
    </xf>
    <xf numFmtId="176" fontId="32" fillId="0" borderId="74" xfId="0" applyNumberFormat="1" applyFont="1" applyBorder="1" applyAlignment="1" applyProtection="1">
      <alignment horizontal="center" vertical="center" shrinkToFit="1"/>
      <protection locked="0"/>
    </xf>
    <xf numFmtId="176" fontId="32" fillId="0" borderId="75" xfId="0" applyNumberFormat="1" applyFont="1" applyBorder="1" applyAlignment="1" applyProtection="1">
      <alignment horizontal="center" vertical="center" shrinkToFit="1"/>
      <protection locked="0"/>
    </xf>
    <xf numFmtId="0" fontId="16" fillId="0" borderId="76" xfId="0" applyFont="1" applyFill="1" applyBorder="1" applyAlignment="1" applyProtection="1">
      <alignment horizontal="center" vertical="center" wrapText="1"/>
    </xf>
    <xf numFmtId="0" fontId="16" fillId="0" borderId="24" xfId="0" applyFont="1" applyBorder="1" applyAlignment="1" applyProtection="1">
      <alignment horizontal="center" vertical="center"/>
    </xf>
    <xf numFmtId="3" fontId="11" fillId="0" borderId="31" xfId="0" applyNumberFormat="1"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39" fillId="0" borderId="68"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39" fillId="0" borderId="98"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9" xfId="0"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shrinkToFit="1"/>
    </xf>
    <xf numFmtId="3" fontId="32" fillId="0" borderId="97" xfId="0" applyNumberFormat="1" applyFont="1" applyFill="1" applyBorder="1" applyAlignment="1" applyProtection="1">
      <alignment horizontal="center" vertical="center" shrinkToFit="1"/>
    </xf>
    <xf numFmtId="3" fontId="32" fillId="0" borderId="74" xfId="0" applyNumberFormat="1" applyFont="1" applyFill="1" applyBorder="1" applyAlignment="1" applyProtection="1">
      <alignment horizontal="center" vertical="center" shrinkToFit="1"/>
    </xf>
    <xf numFmtId="3" fontId="32" fillId="0" borderId="99" xfId="0" applyNumberFormat="1" applyFont="1" applyFill="1" applyBorder="1" applyAlignment="1" applyProtection="1">
      <alignment horizontal="center" vertical="center" shrinkToFit="1"/>
    </xf>
    <xf numFmtId="3" fontId="32" fillId="0" borderId="72" xfId="0" applyNumberFormat="1" applyFont="1" applyFill="1" applyBorder="1" applyAlignment="1" applyProtection="1">
      <alignment horizontal="center" vertical="center"/>
    </xf>
    <xf numFmtId="3" fontId="32" fillId="0" borderId="31" xfId="0" applyNumberFormat="1" applyFont="1" applyFill="1" applyBorder="1" applyAlignment="1" applyProtection="1">
      <alignment horizontal="center" vertical="center"/>
    </xf>
    <xf numFmtId="3" fontId="32" fillId="0" borderId="97" xfId="0" applyNumberFormat="1" applyFont="1" applyFill="1" applyBorder="1" applyAlignment="1" applyProtection="1">
      <alignment horizontal="center" vertical="center"/>
    </xf>
    <xf numFmtId="3" fontId="32" fillId="0" borderId="74" xfId="0" applyNumberFormat="1" applyFont="1" applyFill="1" applyBorder="1" applyAlignment="1" applyProtection="1">
      <alignment horizontal="center" vertical="center"/>
    </xf>
    <xf numFmtId="3" fontId="32" fillId="0" borderId="77" xfId="0" applyNumberFormat="1" applyFont="1" applyFill="1" applyBorder="1" applyAlignment="1" applyProtection="1">
      <alignment horizontal="center" vertical="center"/>
    </xf>
    <xf numFmtId="3" fontId="32" fillId="0" borderId="99" xfId="0" applyNumberFormat="1" applyFont="1" applyFill="1" applyBorder="1" applyAlignment="1" applyProtection="1">
      <alignment horizontal="center" vertical="center"/>
    </xf>
    <xf numFmtId="0" fontId="39" fillId="0" borderId="96" xfId="0" applyFont="1" applyFill="1" applyBorder="1" applyAlignment="1" applyProtection="1">
      <alignment horizontal="center" vertical="center"/>
    </xf>
    <xf numFmtId="0" fontId="39" fillId="0" borderId="79" xfId="0" applyFont="1" applyFill="1" applyBorder="1" applyAlignment="1" applyProtection="1">
      <alignment horizontal="center" vertical="center"/>
    </xf>
    <xf numFmtId="0" fontId="16" fillId="0" borderId="0" xfId="0" applyFont="1" applyFill="1" applyAlignment="1" applyProtection="1">
      <alignment horizontal="left" vertical="center"/>
    </xf>
    <xf numFmtId="0" fontId="16" fillId="0" borderId="80"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71"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68"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70" xfId="0" applyFont="1" applyFill="1" applyBorder="1" applyAlignment="1" applyProtection="1">
      <alignment horizontal="center" vertical="center" shrinkToFit="1"/>
    </xf>
    <xf numFmtId="0" fontId="16" fillId="0" borderId="79" xfId="0" applyFont="1" applyFill="1" applyBorder="1" applyAlignment="1" applyProtection="1">
      <alignment horizontal="center" vertical="center" shrinkToFit="1"/>
    </xf>
    <xf numFmtId="0" fontId="16" fillId="0" borderId="96" xfId="0" applyFont="1" applyFill="1" applyBorder="1" applyAlignment="1" applyProtection="1">
      <alignment horizontal="center" vertical="center"/>
    </xf>
    <xf numFmtId="0" fontId="16" fillId="0" borderId="2" xfId="0" applyFont="1" applyFill="1" applyBorder="1" applyAlignment="1" applyProtection="1">
      <alignment horizontal="center" vertical="center"/>
    </xf>
    <xf numFmtId="0" fontId="16" fillId="0" borderId="84"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41" fillId="8" borderId="84" xfId="0" applyFont="1" applyFill="1" applyBorder="1" applyAlignment="1" applyProtection="1">
      <alignment horizontal="center" vertical="center" wrapText="1"/>
      <protection locked="0"/>
    </xf>
    <xf numFmtId="0" fontId="41" fillId="8" borderId="93" xfId="0" applyFont="1" applyFill="1" applyBorder="1" applyAlignment="1" applyProtection="1">
      <alignment horizontal="center" vertical="center" wrapText="1"/>
      <protection locked="0"/>
    </xf>
    <xf numFmtId="0" fontId="16" fillId="0" borderId="94" xfId="0" applyFont="1" applyFill="1" applyBorder="1" applyAlignment="1" applyProtection="1">
      <alignment horizontal="center" vertical="center"/>
    </xf>
    <xf numFmtId="0" fontId="41" fillId="8" borderId="94" xfId="0" applyFont="1" applyFill="1" applyBorder="1" applyAlignment="1" applyProtection="1">
      <alignment horizontal="center" vertical="center" wrapText="1"/>
      <protection locked="0"/>
    </xf>
    <xf numFmtId="0" fontId="41" fillId="8" borderId="95" xfId="0" applyFont="1" applyFill="1" applyBorder="1" applyAlignment="1" applyProtection="1">
      <alignment horizontal="center" vertical="center" wrapText="1"/>
      <protection locked="0"/>
    </xf>
    <xf numFmtId="0" fontId="39" fillId="8" borderId="34" xfId="0" applyFont="1" applyFill="1" applyBorder="1" applyAlignment="1" applyProtection="1">
      <alignment horizontal="center" vertical="center" shrinkToFit="1"/>
      <protection locked="0"/>
    </xf>
    <xf numFmtId="0" fontId="39" fillId="8" borderId="28"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6" borderId="34"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16" fillId="0" borderId="81" xfId="0" applyFont="1" applyFill="1" applyBorder="1" applyAlignment="1" applyProtection="1">
      <alignment horizontal="center" vertical="center"/>
    </xf>
    <xf numFmtId="0" fontId="40" fillId="8" borderId="34" xfId="0" applyFont="1" applyFill="1" applyBorder="1" applyAlignment="1" applyProtection="1">
      <alignment horizontal="center" vertical="center" shrinkToFit="1"/>
      <protection locked="0"/>
    </xf>
    <xf numFmtId="0" fontId="40" fillId="8" borderId="28"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65"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39" fillId="0" borderId="28" xfId="0" applyFont="1" applyBorder="1" applyAlignment="1" applyProtection="1">
      <alignment horizontal="center" vertical="center" shrinkToFit="1"/>
      <protection locked="0"/>
    </xf>
    <xf numFmtId="0" fontId="39" fillId="0" borderId="56"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0" borderId="67" xfId="0" applyFont="1" applyBorder="1" applyAlignment="1" applyProtection="1">
      <alignment horizontal="center" vertical="center" shrinkToFit="1"/>
      <protection locked="0"/>
    </xf>
    <xf numFmtId="0" fontId="39" fillId="8" borderId="59" xfId="0" applyFont="1" applyFill="1" applyBorder="1" applyAlignment="1" applyProtection="1">
      <alignment horizontal="center" vertical="center" shrinkToFit="1"/>
      <protection locked="0"/>
    </xf>
    <xf numFmtId="0" fontId="39" fillId="8" borderId="88" xfId="0" applyFont="1" applyFill="1" applyBorder="1" applyAlignment="1" applyProtection="1">
      <alignment horizontal="center" vertical="center" shrinkToFit="1"/>
      <protection locked="0"/>
    </xf>
    <xf numFmtId="0" fontId="39" fillId="8" borderId="91" xfId="0" applyFont="1" applyFill="1" applyBorder="1" applyAlignment="1" applyProtection="1">
      <alignment horizontal="center" vertical="center" shrinkToFit="1"/>
      <protection locked="0"/>
    </xf>
    <xf numFmtId="0" fontId="39" fillId="6" borderId="59" xfId="0" applyFont="1" applyFill="1" applyBorder="1" applyAlignment="1" applyProtection="1">
      <alignment horizontal="center" vertical="center" shrinkToFit="1"/>
      <protection locked="0"/>
    </xf>
    <xf numFmtId="0" fontId="39" fillId="6" borderId="91" xfId="0" applyFont="1" applyFill="1" applyBorder="1" applyAlignment="1" applyProtection="1">
      <alignment horizontal="center" vertical="center" shrinkToFit="1"/>
      <protection locked="0"/>
    </xf>
    <xf numFmtId="0" fontId="40" fillId="8" borderId="59" xfId="0" applyFont="1" applyFill="1" applyBorder="1" applyAlignment="1" applyProtection="1">
      <alignment horizontal="center" vertical="center" shrinkToFit="1"/>
      <protection locked="0"/>
    </xf>
    <xf numFmtId="0" fontId="40" fillId="8" borderId="88" xfId="0" applyFont="1" applyFill="1" applyBorder="1" applyAlignment="1" applyProtection="1">
      <alignment horizontal="center" vertical="center" shrinkToFit="1"/>
      <protection locked="0"/>
    </xf>
    <xf numFmtId="0" fontId="40" fillId="8" borderId="91" xfId="0" applyFont="1" applyFill="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2" xfId="0" applyFont="1" applyBorder="1" applyAlignment="1" applyProtection="1">
      <alignment horizontal="center" vertical="center" shrinkToFit="1"/>
    </xf>
    <xf numFmtId="0" fontId="16" fillId="0" borderId="87" xfId="0" applyFont="1" applyBorder="1" applyAlignment="1" applyProtection="1">
      <alignment horizontal="center" vertical="center" shrinkToFit="1"/>
    </xf>
    <xf numFmtId="0" fontId="16" fillId="0" borderId="61" xfId="0" applyFont="1" applyBorder="1" applyAlignment="1" applyProtection="1">
      <alignment horizontal="center" vertical="center" shrinkToFit="1"/>
    </xf>
    <xf numFmtId="0" fontId="6" fillId="0" borderId="62" xfId="0" applyFont="1" applyBorder="1" applyAlignment="1" applyProtection="1">
      <alignment horizontal="center" vertical="center" shrinkToFit="1"/>
    </xf>
    <xf numFmtId="0" fontId="6" fillId="0" borderId="87" xfId="0" applyFont="1" applyBorder="1" applyAlignment="1" applyProtection="1">
      <alignment horizontal="center" vertical="center" shrinkToFit="1"/>
    </xf>
    <xf numFmtId="0" fontId="16" fillId="0" borderId="24" xfId="0" applyFont="1" applyFill="1" applyBorder="1" applyAlignment="1" applyProtection="1">
      <alignment horizontal="center"/>
    </xf>
    <xf numFmtId="0" fontId="16" fillId="0" borderId="23"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86" xfId="0" applyFont="1" applyBorder="1" applyAlignment="1" applyProtection="1">
      <alignment horizontal="center" vertical="center" wrapText="1"/>
    </xf>
    <xf numFmtId="0" fontId="16" fillId="0" borderId="72" xfId="0" applyFont="1" applyBorder="1" applyAlignment="1" applyProtection="1">
      <alignment horizontal="center" vertical="center" wrapText="1"/>
    </xf>
    <xf numFmtId="0" fontId="16" fillId="0" borderId="63" xfId="0" applyFont="1" applyBorder="1" applyAlignment="1" applyProtection="1">
      <alignment horizontal="center" vertical="center" shrinkToFit="1"/>
    </xf>
    <xf numFmtId="0" fontId="39" fillId="0" borderId="88" xfId="0" applyFont="1" applyBorder="1" applyAlignment="1" applyProtection="1">
      <alignment horizontal="center" vertical="center" shrinkToFit="1"/>
      <protection locked="0"/>
    </xf>
    <xf numFmtId="0" fontId="39" fillId="0" borderId="60" xfId="0" applyFont="1" applyBorder="1" applyAlignment="1" applyProtection="1">
      <alignment horizontal="center" vertical="center" shrinkToFit="1"/>
      <protection locked="0"/>
    </xf>
    <xf numFmtId="0" fontId="39" fillId="8" borderId="80" xfId="0" applyFont="1" applyFill="1" applyBorder="1" applyAlignment="1" applyProtection="1">
      <alignment horizontal="right" vertical="center" shrinkToFit="1"/>
      <protection locked="0"/>
    </xf>
    <xf numFmtId="0" fontId="39" fillId="8" borderId="76" xfId="0" applyFont="1" applyFill="1" applyBorder="1" applyAlignment="1" applyProtection="1">
      <alignment horizontal="right" vertical="center" shrinkToFit="1"/>
      <protection locked="0"/>
    </xf>
    <xf numFmtId="0" fontId="39" fillId="8" borderId="78" xfId="0" applyFont="1" applyFill="1" applyBorder="1" applyAlignment="1" applyProtection="1">
      <alignment horizontal="right" vertical="center" shrinkToFit="1"/>
      <protection locked="0"/>
    </xf>
    <xf numFmtId="0" fontId="39" fillId="8" borderId="81" xfId="0" applyFont="1" applyFill="1" applyBorder="1" applyAlignment="1" applyProtection="1">
      <alignment horizontal="right" vertical="center" shrinkToFit="1"/>
      <protection locked="0"/>
    </xf>
    <xf numFmtId="0" fontId="39" fillId="8" borderId="0" xfId="0" applyFont="1" applyFill="1" applyBorder="1" applyAlignment="1" applyProtection="1">
      <alignment horizontal="right" vertical="center" shrinkToFit="1"/>
      <protection locked="0"/>
    </xf>
    <xf numFmtId="0" fontId="39" fillId="8" borderId="89" xfId="0" applyFont="1" applyFill="1" applyBorder="1" applyAlignment="1" applyProtection="1">
      <alignment horizontal="right" vertical="center" shrinkToFit="1"/>
      <protection locked="0"/>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83" xfId="0" applyFont="1" applyFill="1" applyBorder="1" applyAlignment="1" applyProtection="1">
      <alignment horizontal="center" vertical="center"/>
    </xf>
    <xf numFmtId="0" fontId="39" fillId="0" borderId="75" xfId="0" applyFont="1" applyFill="1" applyBorder="1" applyAlignment="1" applyProtection="1">
      <alignment horizontal="center" vertical="center"/>
    </xf>
    <xf numFmtId="0" fontId="39" fillId="6" borderId="84" xfId="0" applyFont="1" applyFill="1" applyBorder="1" applyAlignment="1" applyProtection="1">
      <alignment horizontal="center" vertical="center" shrinkToFit="1"/>
      <protection locked="0"/>
    </xf>
    <xf numFmtId="0" fontId="16" fillId="0" borderId="29" xfId="0" applyFont="1" applyFill="1" applyBorder="1" applyAlignment="1" applyProtection="1">
      <alignment horizontal="left" vertical="center" shrinkToFit="1"/>
    </xf>
    <xf numFmtId="0" fontId="16" fillId="0" borderId="31" xfId="0" applyFont="1" applyFill="1" applyBorder="1" applyAlignment="1" applyProtection="1">
      <alignment horizontal="left" vertical="center" shrinkToFit="1"/>
    </xf>
    <xf numFmtId="0" fontId="16" fillId="0" borderId="83" xfId="0" applyFont="1" applyFill="1" applyBorder="1" applyAlignment="1" applyProtection="1">
      <alignment horizontal="left" vertical="center" shrinkToFit="1"/>
    </xf>
    <xf numFmtId="0" fontId="16" fillId="0" borderId="77" xfId="0" applyFont="1" applyFill="1" applyBorder="1" applyAlignment="1" applyProtection="1">
      <alignment horizontal="left" vertical="center" shrinkToFit="1"/>
    </xf>
    <xf numFmtId="184" fontId="13" fillId="0" borderId="80" xfId="0" applyNumberFormat="1" applyFont="1" applyBorder="1" applyAlignment="1" applyProtection="1">
      <alignment horizontal="center" vertical="center"/>
    </xf>
    <xf numFmtId="184" fontId="13" fillId="0" borderId="78" xfId="0" applyNumberFormat="1" applyFont="1" applyBorder="1" applyAlignment="1" applyProtection="1">
      <alignment horizontal="center" vertical="center"/>
    </xf>
    <xf numFmtId="184" fontId="13" fillId="0" borderId="83" xfId="0" applyNumberFormat="1" applyFont="1" applyBorder="1" applyAlignment="1" applyProtection="1">
      <alignment horizontal="center" vertical="center"/>
    </xf>
    <xf numFmtId="184" fontId="13" fillId="0" borderId="99"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6"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9" xfId="0" applyFont="1" applyBorder="1" applyAlignment="1" applyProtection="1">
      <alignment horizontal="center" vertical="center"/>
    </xf>
    <xf numFmtId="184" fontId="13" fillId="0" borderId="80" xfId="1" applyNumberFormat="1" applyFont="1" applyBorder="1" applyAlignment="1" applyProtection="1">
      <alignment horizontal="center" vertical="center"/>
    </xf>
    <xf numFmtId="184" fontId="13" fillId="0" borderId="78" xfId="1" applyNumberFormat="1" applyFont="1" applyBorder="1" applyAlignment="1" applyProtection="1">
      <alignment horizontal="center" vertical="center"/>
    </xf>
    <xf numFmtId="184" fontId="13" fillId="0" borderId="83" xfId="1" applyNumberFormat="1" applyFont="1" applyBorder="1" applyAlignment="1" applyProtection="1">
      <alignment horizontal="center" vertical="center"/>
    </xf>
    <xf numFmtId="184" fontId="13" fillId="0" borderId="99" xfId="1" applyNumberFormat="1" applyFont="1" applyBorder="1" applyAlignment="1" applyProtection="1">
      <alignment horizontal="center" vertical="center"/>
    </xf>
    <xf numFmtId="183" fontId="13" fillId="0" borderId="80" xfId="0" applyNumberFormat="1" applyFont="1" applyBorder="1" applyAlignment="1" applyProtection="1">
      <alignment horizontal="center" vertical="center"/>
    </xf>
    <xf numFmtId="183" fontId="13" fillId="0" borderId="78" xfId="0" applyNumberFormat="1" applyFont="1" applyBorder="1" applyAlignment="1" applyProtection="1">
      <alignment horizontal="center" vertical="center"/>
    </xf>
    <xf numFmtId="183" fontId="13" fillId="0" borderId="83" xfId="0" applyNumberFormat="1" applyFont="1" applyBorder="1" applyAlignment="1" applyProtection="1">
      <alignment horizontal="center" vertical="center"/>
    </xf>
    <xf numFmtId="183" fontId="13" fillId="0" borderId="99" xfId="0"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0" fontId="7" fillId="0" borderId="81" xfId="0" applyFont="1" applyBorder="1" applyAlignment="1" applyProtection="1">
      <alignment horizontal="left" vertical="center"/>
    </xf>
    <xf numFmtId="0" fontId="5" fillId="0" borderId="0" xfId="0" applyFont="1" applyAlignment="1" applyProtection="1">
      <alignment horizontal="center" vertical="center" wrapText="1"/>
    </xf>
    <xf numFmtId="0" fontId="5" fillId="0" borderId="77" xfId="0" applyFont="1" applyBorder="1" applyAlignment="1" applyProtection="1">
      <alignment horizontal="center" vertical="center"/>
    </xf>
    <xf numFmtId="0" fontId="5" fillId="0" borderId="77" xfId="0" applyFont="1" applyBorder="1" applyAlignment="1" applyProtection="1">
      <alignment horizontal="center" vertical="center" wrapText="1"/>
    </xf>
    <xf numFmtId="0" fontId="5" fillId="5" borderId="48" xfId="0" applyFont="1" applyFill="1" applyBorder="1" applyAlignment="1" applyProtection="1">
      <alignment horizontal="center" vertical="center" shrinkToFit="1"/>
      <protection locked="0"/>
    </xf>
    <xf numFmtId="0" fontId="16" fillId="0" borderId="82" xfId="0" applyFont="1" applyBorder="1" applyAlignment="1" applyProtection="1">
      <alignment horizontal="center" vertical="center"/>
    </xf>
    <xf numFmtId="0" fontId="15" fillId="5" borderId="131"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xf>
    <xf numFmtId="0" fontId="16" fillId="11" borderId="0" xfId="0" applyFont="1" applyFill="1" applyAlignment="1" applyProtection="1">
      <alignment horizontal="center" vertical="center" shrinkToFit="1"/>
      <protection locked="0"/>
    </xf>
    <xf numFmtId="0" fontId="5" fillId="0" borderId="48" xfId="0" applyFont="1" applyBorder="1" applyAlignment="1" applyProtection="1">
      <alignment horizontal="center" vertical="center" shrinkToFit="1"/>
    </xf>
    <xf numFmtId="0" fontId="15" fillId="0" borderId="131" xfId="0" applyFont="1" applyBorder="1" applyAlignment="1" applyProtection="1">
      <alignment horizontal="center" vertical="center" shrinkToFit="1"/>
    </xf>
    <xf numFmtId="0" fontId="16" fillId="5" borderId="34" xfId="0" applyFont="1" applyFill="1" applyBorder="1" applyAlignment="1" applyProtection="1">
      <alignment horizontal="center" vertical="center" shrinkToFit="1"/>
      <protection locked="0"/>
    </xf>
    <xf numFmtId="0" fontId="16" fillId="5" borderId="28" xfId="0" applyFont="1" applyFill="1" applyBorder="1" applyAlignment="1" applyProtection="1">
      <alignment horizontal="center" vertical="center" shrinkToFit="1"/>
      <protection locked="0"/>
    </xf>
    <xf numFmtId="0" fontId="16" fillId="5" borderId="64"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wrapText="1"/>
    </xf>
    <xf numFmtId="0" fontId="15" fillId="0" borderId="127" xfId="0" applyFont="1" applyBorder="1" applyAlignment="1" applyProtection="1">
      <alignment horizontal="center" vertical="center" shrinkToFit="1"/>
    </xf>
    <xf numFmtId="0" fontId="15" fillId="0" borderId="128" xfId="0" applyFont="1" applyBorder="1" applyAlignment="1" applyProtection="1">
      <alignment horizontal="center" vertical="center" shrinkToFit="1"/>
    </xf>
    <xf numFmtId="0" fontId="5" fillId="0" borderId="129" xfId="0" applyFont="1" applyBorder="1" applyAlignment="1" applyProtection="1">
      <alignment horizontal="center" vertical="center" shrinkToFit="1"/>
    </xf>
    <xf numFmtId="0" fontId="5" fillId="0" borderId="130"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16" fillId="5" borderId="70" xfId="0" applyFont="1" applyFill="1" applyBorder="1" applyAlignment="1" applyProtection="1">
      <alignment horizontal="center" vertical="center" shrinkToFit="1"/>
      <protection locked="0"/>
    </xf>
    <xf numFmtId="0" fontId="16" fillId="5" borderId="24" xfId="0" applyFont="1" applyFill="1" applyBorder="1" applyAlignment="1" applyProtection="1">
      <alignment horizontal="center" vertical="center" shrinkToFit="1"/>
      <protection locked="0"/>
    </xf>
    <xf numFmtId="0" fontId="16" fillId="5" borderId="71"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23" fillId="0" borderId="21" xfId="0" applyFont="1" applyBorder="1" applyAlignment="1" applyProtection="1">
      <alignment horizontal="center" vertical="center"/>
    </xf>
    <xf numFmtId="0" fontId="23" fillId="0" borderId="113" xfId="0" applyFont="1" applyBorder="1" applyAlignment="1" applyProtection="1">
      <alignment horizontal="center" vertical="center"/>
    </xf>
    <xf numFmtId="177" fontId="21" fillId="0" borderId="113" xfId="0" applyNumberFormat="1" applyFont="1" applyBorder="1" applyAlignment="1" applyProtection="1">
      <alignment horizontal="right" vertical="center"/>
    </xf>
    <xf numFmtId="0" fontId="21" fillId="0" borderId="35" xfId="0" applyFont="1" applyBorder="1" applyAlignment="1" applyProtection="1">
      <alignment horizontal="right" vertical="center"/>
    </xf>
    <xf numFmtId="0" fontId="21" fillId="0" borderId="141" xfId="0" applyFont="1" applyFill="1" applyBorder="1" applyAlignment="1" applyProtection="1">
      <alignment horizontal="center" vertical="center"/>
    </xf>
    <xf numFmtId="0" fontId="21" fillId="0" borderId="103" xfId="0" applyFont="1" applyFill="1" applyBorder="1" applyAlignment="1" applyProtection="1">
      <alignment horizontal="center" vertical="center"/>
    </xf>
    <xf numFmtId="0" fontId="21" fillId="0" borderId="145" xfId="0" applyFont="1" applyFill="1" applyBorder="1" applyAlignment="1" applyProtection="1">
      <alignment horizontal="center" vertical="center"/>
    </xf>
    <xf numFmtId="0" fontId="21" fillId="0" borderId="146" xfId="0" applyFont="1" applyFill="1" applyBorder="1" applyAlignment="1" applyProtection="1">
      <alignment horizontal="center" vertical="center"/>
    </xf>
    <xf numFmtId="0" fontId="21" fillId="0" borderId="142" xfId="0" applyFont="1" applyFill="1" applyBorder="1" applyAlignment="1" applyProtection="1">
      <alignment horizontal="center" vertical="center"/>
    </xf>
    <xf numFmtId="177" fontId="38" fillId="0" borderId="143" xfId="0" applyNumberFormat="1" applyFont="1" applyFill="1" applyBorder="1" applyAlignment="1" applyProtection="1">
      <alignment horizontal="right" vertical="center" shrinkToFit="1"/>
    </xf>
    <xf numFmtId="177" fontId="38" fillId="0" borderId="144" xfId="0" applyNumberFormat="1" applyFont="1" applyFill="1" applyBorder="1" applyAlignment="1" applyProtection="1">
      <alignment horizontal="right" vertical="center" shrinkToFit="1"/>
    </xf>
    <xf numFmtId="0" fontId="21" fillId="0" borderId="147" xfId="0" applyFont="1" applyFill="1" applyBorder="1" applyAlignment="1" applyProtection="1">
      <alignment horizontal="center" vertical="center"/>
    </xf>
    <xf numFmtId="177" fontId="38" fillId="0" borderId="148" xfId="0" applyNumberFormat="1" applyFont="1" applyFill="1" applyBorder="1" applyAlignment="1" applyProtection="1">
      <alignment horizontal="right" vertical="center" shrinkToFit="1"/>
    </xf>
    <xf numFmtId="177" fontId="38" fillId="0" borderId="149" xfId="0" applyNumberFormat="1" applyFont="1" applyFill="1" applyBorder="1" applyAlignment="1" applyProtection="1">
      <alignment horizontal="right" vertical="center" shrinkToFit="1"/>
    </xf>
    <xf numFmtId="0" fontId="22" fillId="0" borderId="2" xfId="0" applyFont="1" applyFill="1" applyBorder="1" applyAlignment="1" applyProtection="1">
      <alignment horizontal="center" vertical="center" wrapText="1"/>
    </xf>
    <xf numFmtId="49" fontId="22" fillId="0" borderId="38"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2" xfId="0" applyNumberFormat="1" applyFont="1" applyFill="1" applyBorder="1" applyAlignment="1" applyProtection="1">
      <alignment horizontal="center" vertical="center" wrapText="1"/>
    </xf>
    <xf numFmtId="49" fontId="22" fillId="0" borderId="46" xfId="0" applyNumberFormat="1" applyFont="1" applyFill="1" applyBorder="1" applyAlignment="1" applyProtection="1">
      <alignment horizontal="center" vertical="center" wrapText="1"/>
    </xf>
    <xf numFmtId="0" fontId="22" fillId="0" borderId="46" xfId="0" applyFont="1" applyFill="1" applyBorder="1" applyAlignment="1" applyProtection="1">
      <alignment horizontal="center" vertical="center" wrapText="1"/>
    </xf>
    <xf numFmtId="0" fontId="22" fillId="0" borderId="23" xfId="0" applyFont="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38"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49" fontId="22" fillId="0" borderId="38"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177" fontId="38" fillId="5" borderId="72" xfId="0" applyNumberFormat="1" applyFont="1" applyFill="1" applyBorder="1" applyAlignment="1" applyProtection="1">
      <alignment horizontal="center" vertical="center" wrapText="1"/>
      <protection locked="0"/>
    </xf>
    <xf numFmtId="177" fontId="38" fillId="5" borderId="110" xfId="0" applyNumberFormat="1" applyFont="1" applyFill="1" applyBorder="1" applyAlignment="1" applyProtection="1">
      <alignment horizontal="center" vertical="center" wrapText="1"/>
      <protection locked="0"/>
    </xf>
    <xf numFmtId="177" fontId="38" fillId="3" borderId="109" xfId="0" applyNumberFormat="1" applyFont="1" applyFill="1" applyBorder="1" applyAlignment="1" applyProtection="1">
      <alignment horizontal="right" vertical="center" shrinkToFit="1"/>
    </xf>
    <xf numFmtId="177" fontId="38" fillId="3" borderId="111"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2" xfId="0" applyNumberFormat="1" applyFont="1" applyFill="1" applyBorder="1" applyAlignment="1" applyProtection="1">
      <alignment horizontal="right" vertical="center" shrinkToFit="1"/>
    </xf>
    <xf numFmtId="177" fontId="38" fillId="3" borderId="104" xfId="0" applyNumberFormat="1" applyFont="1" applyFill="1" applyBorder="1" applyAlignment="1" applyProtection="1">
      <alignment horizontal="right" vertical="center" wrapText="1"/>
    </xf>
    <xf numFmtId="177" fontId="38" fillId="3" borderId="105" xfId="0" applyNumberFormat="1" applyFont="1" applyFill="1" applyBorder="1" applyAlignment="1" applyProtection="1">
      <alignment horizontal="right" vertical="center" wrapText="1"/>
    </xf>
    <xf numFmtId="177" fontId="38" fillId="5" borderId="46" xfId="0" applyNumberFormat="1" applyFont="1" applyFill="1" applyBorder="1" applyAlignment="1" applyProtection="1">
      <alignment horizontal="center" vertical="center" wrapText="1"/>
      <protection locked="0"/>
    </xf>
    <xf numFmtId="177" fontId="38" fillId="0" borderId="102" xfId="0" applyNumberFormat="1" applyFont="1" applyFill="1" applyBorder="1" applyAlignment="1" applyProtection="1">
      <alignment horizontal="center" vertical="center" shrinkToFit="1"/>
    </xf>
    <xf numFmtId="177" fontId="38" fillId="0" borderId="103" xfId="0" applyNumberFormat="1" applyFont="1" applyFill="1" applyBorder="1" applyAlignment="1" applyProtection="1">
      <alignment horizontal="center" vertical="center" shrinkToFit="1"/>
    </xf>
    <xf numFmtId="0" fontId="23" fillId="0" borderId="80" xfId="0" applyFont="1" applyFill="1" applyBorder="1" applyAlignment="1" applyProtection="1">
      <alignment horizontal="center" vertical="center"/>
    </xf>
    <xf numFmtId="0" fontId="23" fillId="0" borderId="78" xfId="0" applyFont="1" applyFill="1" applyBorder="1" applyAlignment="1" applyProtection="1">
      <alignment horizontal="center" vertical="center"/>
    </xf>
    <xf numFmtId="0" fontId="23" fillId="0" borderId="81" xfId="0" applyFont="1" applyFill="1" applyBorder="1" applyAlignment="1" applyProtection="1">
      <alignment horizontal="center" vertical="center"/>
    </xf>
    <xf numFmtId="0" fontId="23" fillId="0" borderId="89" xfId="0" applyFont="1" applyFill="1" applyBorder="1" applyAlignment="1" applyProtection="1">
      <alignment horizontal="center" vertical="center"/>
    </xf>
    <xf numFmtId="0" fontId="23" fillId="0" borderId="83"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2" fillId="0" borderId="101"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100" xfId="0" applyFont="1" applyFill="1" applyBorder="1" applyAlignment="1" applyProtection="1">
      <alignment horizontal="center" vertical="center" wrapText="1"/>
    </xf>
    <xf numFmtId="0" fontId="22" fillId="0" borderId="95" xfId="0" applyFont="1" applyBorder="1" applyAlignment="1" applyProtection="1">
      <alignment horizontal="center" vertical="center" wrapText="1"/>
    </xf>
    <xf numFmtId="0" fontId="22" fillId="0" borderId="92"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4"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1" fillId="0" borderId="24" xfId="0" applyFont="1" applyFill="1" applyBorder="1" applyAlignment="1" applyProtection="1">
      <alignment horizontal="center" vertical="center"/>
    </xf>
    <xf numFmtId="177" fontId="38" fillId="3" borderId="106" xfId="0" applyNumberFormat="1" applyFont="1" applyFill="1" applyBorder="1" applyAlignment="1" applyProtection="1">
      <alignment horizontal="right" vertical="center" wrapText="1"/>
    </xf>
    <xf numFmtId="177" fontId="38" fillId="3" borderId="107" xfId="0" applyNumberFormat="1" applyFont="1" applyFill="1" applyBorder="1" applyAlignment="1" applyProtection="1">
      <alignment horizontal="right" vertical="center" wrapText="1"/>
    </xf>
    <xf numFmtId="0" fontId="21" fillId="0" borderId="108" xfId="0" applyFont="1" applyFill="1" applyBorder="1" applyAlignment="1" applyProtection="1">
      <alignment horizontal="center" vertical="center" shrinkToFit="1"/>
    </xf>
    <xf numFmtId="0" fontId="21" fillId="0" borderId="109" xfId="0" applyFont="1" applyFill="1" applyBorder="1" applyAlignment="1" applyProtection="1">
      <alignment horizontal="center" vertical="center" shrinkToFit="1"/>
    </xf>
    <xf numFmtId="0" fontId="21" fillId="0" borderId="38"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3" borderId="109"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44" fillId="5" borderId="72" xfId="0" applyFont="1" applyFill="1" applyBorder="1" applyAlignment="1" applyProtection="1">
      <alignment horizontal="center" vertical="center" shrinkToFit="1"/>
      <protection locked="0"/>
    </xf>
    <xf numFmtId="0" fontId="5" fillId="5" borderId="31" xfId="0" applyFont="1" applyFill="1" applyBorder="1" applyAlignment="1" applyProtection="1">
      <alignment horizontal="center" vertical="center" shrinkToFit="1"/>
      <protection locked="0"/>
    </xf>
    <xf numFmtId="0" fontId="44" fillId="5" borderId="98"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70" xfId="0" applyFont="1" applyFill="1" applyBorder="1" applyAlignment="1" applyProtection="1">
      <alignment horizontal="center" vertical="center" shrinkToFit="1"/>
      <protection locked="0"/>
    </xf>
    <xf numFmtId="0" fontId="5" fillId="5" borderId="24"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34" fillId="4" borderId="34" xfId="0" applyFont="1" applyFill="1" applyBorder="1" applyAlignment="1">
      <alignment horizontal="center" vertical="center"/>
    </xf>
    <xf numFmtId="0" fontId="5" fillId="0" borderId="15" xfId="0" applyFont="1" applyBorder="1" applyAlignment="1">
      <alignment horizontal="center" vertical="center"/>
    </xf>
    <xf numFmtId="0" fontId="33" fillId="0" borderId="0" xfId="0" applyFont="1" applyAlignment="1">
      <alignment horizontal="center" vertical="center"/>
    </xf>
    <xf numFmtId="181" fontId="43" fillId="0" borderId="116" xfId="0" applyNumberFormat="1" applyFont="1" applyFill="1" applyBorder="1" applyAlignment="1">
      <alignment horizontal="center" vertical="center" shrinkToFit="1"/>
    </xf>
    <xf numFmtId="181" fontId="43" fillId="0" borderId="117" xfId="0" applyNumberFormat="1" applyFont="1" applyFill="1" applyBorder="1" applyAlignment="1">
      <alignment horizontal="center" vertical="center" shrinkToFit="1"/>
    </xf>
    <xf numFmtId="181" fontId="33" fillId="0" borderId="114" xfId="0" applyNumberFormat="1" applyFont="1" applyFill="1" applyBorder="1" applyAlignment="1">
      <alignment horizontal="right" vertical="center" shrinkToFit="1"/>
    </xf>
    <xf numFmtId="181" fontId="33" fillId="0" borderId="96" xfId="0" applyNumberFormat="1" applyFont="1" applyFill="1" applyBorder="1" applyAlignment="1">
      <alignment horizontal="right" vertical="center" shrinkToFit="1"/>
    </xf>
    <xf numFmtId="181" fontId="33" fillId="0" borderId="115" xfId="0" applyNumberFormat="1" applyFont="1" applyFill="1" applyBorder="1" applyAlignment="1">
      <alignment horizontal="right" vertical="center" shrinkToFit="1"/>
    </xf>
    <xf numFmtId="0" fontId="43" fillId="0" borderId="80" xfId="0" applyFont="1" applyBorder="1" applyAlignment="1">
      <alignment horizontal="center" vertical="center"/>
    </xf>
    <xf numFmtId="0" fontId="43" fillId="0" borderId="78" xfId="0" applyFont="1" applyBorder="1" applyAlignment="1">
      <alignment horizontal="center" vertical="center"/>
    </xf>
    <xf numFmtId="0" fontId="43" fillId="0" borderId="83" xfId="0" applyFont="1" applyBorder="1" applyAlignment="1">
      <alignment horizontal="center" vertical="center"/>
    </xf>
    <xf numFmtId="0" fontId="43" fillId="0" borderId="99" xfId="0" applyFont="1" applyBorder="1" applyAlignment="1">
      <alignment horizontal="center" vertical="center"/>
    </xf>
    <xf numFmtId="0" fontId="40" fillId="7" borderId="34" xfId="0" applyNumberFormat="1" applyFont="1" applyFill="1" applyBorder="1" applyAlignment="1">
      <alignment horizontal="center" vertical="center" shrinkToFit="1"/>
    </xf>
    <xf numFmtId="0" fontId="40" fillId="7" borderId="28" xfId="0" applyNumberFormat="1" applyFont="1" applyFill="1" applyBorder="1" applyAlignment="1">
      <alignment horizontal="center" vertical="center" shrinkToFit="1"/>
    </xf>
    <xf numFmtId="0" fontId="40" fillId="7" borderId="64" xfId="0" applyNumberFormat="1" applyFont="1" applyFill="1" applyBorder="1" applyAlignment="1">
      <alignment horizontal="center" vertical="center" shrinkToFit="1"/>
    </xf>
  </cellXfs>
  <cellStyles count="10">
    <cellStyle name="桁区切り" xfId="1" builtinId="6"/>
    <cellStyle name="標準" xfId="0" builtinId="0"/>
    <cellStyle name="標準 2" xfId="2"/>
    <cellStyle name="標準 2 2" xfId="4"/>
    <cellStyle name="標準 2 2 2" xfId="9"/>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276225</xdr:colOff>
      <xdr:row>11</xdr:row>
      <xdr:rowOff>28575</xdr:rowOff>
    </xdr:from>
    <xdr:to>
      <xdr:col>28</xdr:col>
      <xdr:colOff>323850</xdr:colOff>
      <xdr:row>12</xdr:row>
      <xdr:rowOff>200025</xdr:rowOff>
    </xdr:to>
    <xdr:sp macro="" textlink="">
      <xdr:nvSpPr>
        <xdr:cNvPr id="2" name="楕円 1"/>
        <xdr:cNvSpPr/>
      </xdr:nvSpPr>
      <xdr:spPr>
        <a:xfrm>
          <a:off x="126111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27</xdr:col>
      <xdr:colOff>323850</xdr:colOff>
      <xdr:row>13</xdr:row>
      <xdr:rowOff>57150</xdr:rowOff>
    </xdr:from>
    <xdr:to>
      <xdr:col>28</xdr:col>
      <xdr:colOff>371475</xdr:colOff>
      <xdr:row>14</xdr:row>
      <xdr:rowOff>228600</xdr:rowOff>
    </xdr:to>
    <xdr:sp macro="" textlink="">
      <xdr:nvSpPr>
        <xdr:cNvPr id="4" name="楕円 3"/>
        <xdr:cNvSpPr/>
      </xdr:nvSpPr>
      <xdr:spPr>
        <a:xfrm>
          <a:off x="12658725" y="318135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7"/>
  <sheetViews>
    <sheetView tabSelected="1" view="pageBreakPreview" zoomScaleNormal="100" zoomScaleSheetLayoutView="100" workbookViewId="0">
      <selection activeCell="C6" sqref="C6:F6"/>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3.25" style="1" customWidth="1"/>
    <col min="11" max="11" width="9.75" style="1" customWidth="1"/>
    <col min="12" max="14" width="8.375" style="1" customWidth="1"/>
    <col min="15" max="16384" width="9" style="1"/>
  </cols>
  <sheetData>
    <row r="1" spans="1:14" s="172" customFormat="1" ht="36" customHeight="1" x14ac:dyDescent="0.5">
      <c r="A1" s="171" t="s">
        <v>423</v>
      </c>
    </row>
    <row r="2" spans="1:14" x14ac:dyDescent="0.15">
      <c r="A2" s="2"/>
    </row>
    <row r="3" spans="1:14" x14ac:dyDescent="0.15">
      <c r="A3" s="2" t="s">
        <v>63</v>
      </c>
    </row>
    <row r="4" spans="1:14" x14ac:dyDescent="0.15">
      <c r="A4" s="3" t="s">
        <v>109</v>
      </c>
      <c r="B4" s="1" t="s">
        <v>226</v>
      </c>
    </row>
    <row r="5" spans="1:14" ht="8.25" customHeight="1" thickBot="1" x14ac:dyDescent="0.2">
      <c r="A5" s="3"/>
    </row>
    <row r="6" spans="1:14" ht="39.950000000000003" customHeight="1" thickTop="1" thickBot="1" x14ac:dyDescent="0.2">
      <c r="A6" s="3"/>
      <c r="C6" s="361"/>
      <c r="D6" s="362"/>
      <c r="E6" s="362"/>
      <c r="F6" s="363"/>
    </row>
    <row r="7" spans="1:14" ht="26.25" thickTop="1" x14ac:dyDescent="0.15">
      <c r="A7" s="3"/>
      <c r="C7" s="4"/>
    </row>
    <row r="8" spans="1:14" x14ac:dyDescent="0.15">
      <c r="A8" s="3" t="s">
        <v>110</v>
      </c>
      <c r="B8" s="1" t="s">
        <v>130</v>
      </c>
    </row>
    <row r="9" spans="1:14" ht="9" customHeight="1" thickBot="1" x14ac:dyDescent="0.2">
      <c r="A9" s="3"/>
    </row>
    <row r="10" spans="1:14" ht="36.75" customHeight="1" thickTop="1" thickBot="1" x14ac:dyDescent="0.2">
      <c r="A10" s="3"/>
      <c r="C10" s="249" t="s">
        <v>838</v>
      </c>
      <c r="M10" s="5"/>
    </row>
    <row r="11" spans="1:14" ht="19.5" thickTop="1" x14ac:dyDescent="0.15">
      <c r="A11" s="3"/>
      <c r="M11" s="5"/>
    </row>
    <row r="12" spans="1:14" ht="18.75" customHeight="1" x14ac:dyDescent="0.15">
      <c r="A12" s="3"/>
      <c r="B12" s="352" t="s">
        <v>149</v>
      </c>
      <c r="C12" s="352"/>
      <c r="D12" s="352"/>
      <c r="E12" s="352"/>
      <c r="F12" s="352"/>
      <c r="G12" s="352"/>
      <c r="H12" s="352"/>
      <c r="I12" s="352"/>
      <c r="J12" s="352"/>
      <c r="K12" s="352"/>
      <c r="L12" s="352"/>
      <c r="M12" s="352"/>
      <c r="N12" s="352"/>
    </row>
    <row r="13" spans="1:14" x14ac:dyDescent="0.15">
      <c r="A13" s="3"/>
      <c r="B13" s="352"/>
      <c r="C13" s="352"/>
      <c r="D13" s="352"/>
      <c r="E13" s="352"/>
      <c r="F13" s="352"/>
      <c r="G13" s="352"/>
      <c r="H13" s="352"/>
      <c r="I13" s="352"/>
      <c r="J13" s="352"/>
      <c r="K13" s="352"/>
      <c r="L13" s="352"/>
      <c r="M13" s="352"/>
      <c r="N13" s="352"/>
    </row>
    <row r="14" spans="1:14" x14ac:dyDescent="0.15">
      <c r="A14" s="3"/>
      <c r="M14" s="5"/>
    </row>
    <row r="15" spans="1:14" ht="18.75" customHeight="1" x14ac:dyDescent="0.15">
      <c r="A15" s="3" t="s">
        <v>111</v>
      </c>
      <c r="B15" s="377" t="s">
        <v>147</v>
      </c>
      <c r="C15" s="377"/>
      <c r="D15" s="377"/>
      <c r="E15" s="377"/>
      <c r="F15" s="377"/>
      <c r="G15" s="377"/>
      <c r="H15" s="377"/>
      <c r="I15" s="377"/>
      <c r="J15" s="377"/>
      <c r="K15" s="377"/>
      <c r="L15" s="377"/>
      <c r="M15" s="377"/>
      <c r="N15" s="377"/>
    </row>
    <row r="16" spans="1:14" x14ac:dyDescent="0.15">
      <c r="A16" s="3"/>
      <c r="M16" s="5"/>
    </row>
    <row r="17" spans="1:14" x14ac:dyDescent="0.15">
      <c r="A17" s="3" t="s">
        <v>112</v>
      </c>
      <c r="B17" s="1" t="s">
        <v>125</v>
      </c>
      <c r="M17" s="5"/>
    </row>
    <row r="18" spans="1:14" x14ac:dyDescent="0.15">
      <c r="A18" s="3"/>
      <c r="B18" s="8" t="s">
        <v>114</v>
      </c>
      <c r="C18" s="1" t="s">
        <v>150</v>
      </c>
    </row>
    <row r="19" spans="1:14" x14ac:dyDescent="0.15">
      <c r="A19" s="3"/>
      <c r="B19" s="8" t="s">
        <v>115</v>
      </c>
      <c r="C19" s="9" t="s">
        <v>151</v>
      </c>
      <c r="D19" s="7"/>
      <c r="E19" s="7"/>
      <c r="F19" s="7"/>
      <c r="G19" s="7"/>
      <c r="H19" s="7"/>
      <c r="I19" s="7"/>
      <c r="J19" s="7"/>
    </row>
    <row r="20" spans="1:14" x14ac:dyDescent="0.15">
      <c r="A20" s="3"/>
      <c r="B20" s="8"/>
      <c r="C20" s="10" t="s">
        <v>429</v>
      </c>
      <c r="D20" s="7"/>
      <c r="E20" s="7"/>
      <c r="F20" s="7"/>
      <c r="G20" s="7"/>
      <c r="H20" s="7"/>
      <c r="I20" s="7"/>
      <c r="J20" s="7"/>
    </row>
    <row r="21" spans="1:14" x14ac:dyDescent="0.15">
      <c r="A21" s="3"/>
    </row>
    <row r="22" spans="1:14" ht="24" customHeight="1" x14ac:dyDescent="0.15">
      <c r="A22" s="11" t="s">
        <v>113</v>
      </c>
      <c r="B22" s="377" t="s">
        <v>425</v>
      </c>
      <c r="C22" s="377"/>
      <c r="D22" s="377"/>
      <c r="E22" s="377"/>
      <c r="F22" s="377"/>
      <c r="G22" s="377"/>
      <c r="H22" s="377"/>
      <c r="I22" s="377"/>
      <c r="J22" s="377"/>
      <c r="K22" s="377"/>
      <c r="L22" s="377"/>
      <c r="M22" s="377"/>
      <c r="N22" s="377"/>
    </row>
    <row r="23" spans="1:14" x14ac:dyDescent="0.15">
      <c r="A23" s="5"/>
      <c r="B23" s="12" t="s">
        <v>114</v>
      </c>
      <c r="C23" s="13" t="s">
        <v>152</v>
      </c>
    </row>
    <row r="24" spans="1:14" x14ac:dyDescent="0.15">
      <c r="A24" s="14"/>
      <c r="B24" s="12" t="s">
        <v>115</v>
      </c>
      <c r="C24" s="13" t="s">
        <v>129</v>
      </c>
      <c r="D24" s="15"/>
      <c r="E24" s="15"/>
      <c r="F24" s="15"/>
      <c r="G24" s="15"/>
      <c r="H24" s="15"/>
      <c r="I24" s="15"/>
      <c r="J24" s="15"/>
    </row>
    <row r="25" spans="1:14" x14ac:dyDescent="0.15">
      <c r="A25" s="14"/>
      <c r="B25" s="12" t="s">
        <v>116</v>
      </c>
      <c r="C25" s="16" t="s">
        <v>153</v>
      </c>
      <c r="D25" s="9"/>
      <c r="E25" s="9"/>
      <c r="F25" s="9"/>
      <c r="G25" s="9"/>
      <c r="H25" s="9"/>
      <c r="I25" s="9"/>
      <c r="J25" s="9"/>
    </row>
    <row r="26" spans="1:14" x14ac:dyDescent="0.15">
      <c r="A26" s="5"/>
      <c r="B26" s="8"/>
      <c r="C26" s="10" t="s">
        <v>428</v>
      </c>
      <c r="D26" s="9"/>
      <c r="E26" s="9"/>
      <c r="F26" s="9"/>
      <c r="G26" s="9"/>
      <c r="H26" s="9"/>
      <c r="I26" s="9"/>
      <c r="J26" s="9"/>
    </row>
    <row r="27" spans="1:14" x14ac:dyDescent="0.15">
      <c r="A27" s="5"/>
    </row>
    <row r="28" spans="1:14" x14ac:dyDescent="0.15">
      <c r="A28" s="11" t="s">
        <v>418</v>
      </c>
      <c r="B28" s="170" t="s">
        <v>426</v>
      </c>
    </row>
    <row r="29" spans="1:14" ht="117" customHeight="1" x14ac:dyDescent="0.15">
      <c r="A29" s="17"/>
      <c r="B29" s="352" t="s">
        <v>419</v>
      </c>
      <c r="C29" s="352"/>
      <c r="D29" s="352"/>
      <c r="E29" s="352"/>
      <c r="F29" s="352"/>
      <c r="G29" s="352"/>
      <c r="H29" s="352"/>
      <c r="I29" s="352"/>
      <c r="J29" s="352"/>
      <c r="K29" s="352"/>
      <c r="L29" s="352"/>
      <c r="M29" s="352"/>
      <c r="N29" s="352"/>
    </row>
    <row r="30" spans="1:14" x14ac:dyDescent="0.15">
      <c r="A30" s="5"/>
      <c r="B30" s="8" t="s">
        <v>379</v>
      </c>
      <c r="C30" s="1" t="s">
        <v>422</v>
      </c>
    </row>
    <row r="31" spans="1:14" x14ac:dyDescent="0.15">
      <c r="A31" s="5"/>
      <c r="B31" s="8"/>
      <c r="C31" s="1" t="s">
        <v>412</v>
      </c>
    </row>
    <row r="32" spans="1:14" x14ac:dyDescent="0.15">
      <c r="A32" s="5"/>
      <c r="B32" s="8"/>
      <c r="C32" s="1" t="s">
        <v>413</v>
      </c>
    </row>
    <row r="33" spans="1:14" x14ac:dyDescent="0.15">
      <c r="A33" s="5"/>
      <c r="B33" s="8" t="s">
        <v>115</v>
      </c>
      <c r="C33" s="1" t="s">
        <v>416</v>
      </c>
    </row>
    <row r="34" spans="1:14" x14ac:dyDescent="0.15">
      <c r="A34" s="5"/>
      <c r="B34" s="8"/>
      <c r="C34" s="24" t="s">
        <v>414</v>
      </c>
    </row>
    <row r="35" spans="1:14" x14ac:dyDescent="0.15">
      <c r="A35" s="5"/>
      <c r="B35" s="8" t="s">
        <v>411</v>
      </c>
      <c r="C35" s="1" t="s">
        <v>417</v>
      </c>
    </row>
    <row r="36" spans="1:14" s="208" customFormat="1" x14ac:dyDescent="0.15">
      <c r="A36" s="207"/>
      <c r="B36" s="233"/>
      <c r="C36" s="235" t="s">
        <v>415</v>
      </c>
    </row>
    <row r="37" spans="1:14" s="208" customFormat="1" x14ac:dyDescent="0.15">
      <c r="A37" s="207"/>
      <c r="B37" s="10" t="s">
        <v>428</v>
      </c>
      <c r="C37" s="235"/>
    </row>
    <row r="38" spans="1:14" s="208" customFormat="1" x14ac:dyDescent="0.15">
      <c r="A38" s="207"/>
      <c r="B38" s="233"/>
    </row>
    <row r="39" spans="1:14" x14ac:dyDescent="0.15">
      <c r="A39" s="17" t="s">
        <v>375</v>
      </c>
      <c r="B39" s="18" t="s">
        <v>373</v>
      </c>
      <c r="C39" s="13"/>
      <c r="D39" s="13"/>
      <c r="E39" s="13"/>
      <c r="F39" s="13"/>
      <c r="G39" s="13"/>
    </row>
    <row r="40" spans="1:14" s="6" customFormat="1" ht="22.5" customHeight="1" x14ac:dyDescent="0.15">
      <c r="A40" s="19"/>
      <c r="B40" s="20" t="s">
        <v>114</v>
      </c>
      <c r="C40" s="378" t="s">
        <v>374</v>
      </c>
      <c r="D40" s="378"/>
      <c r="E40" s="378"/>
      <c r="F40" s="378"/>
      <c r="G40" s="378"/>
      <c r="H40" s="378"/>
      <c r="I40" s="378"/>
      <c r="J40" s="378"/>
      <c r="K40" s="378"/>
      <c r="L40" s="378"/>
      <c r="M40" s="378"/>
      <c r="N40" s="378"/>
    </row>
    <row r="41" spans="1:14" s="6" customFormat="1" ht="21.75" customHeight="1" x14ac:dyDescent="0.15">
      <c r="A41" s="19"/>
      <c r="B41" s="20"/>
      <c r="C41" s="10" t="s">
        <v>428</v>
      </c>
      <c r="D41" s="7"/>
      <c r="E41" s="7"/>
      <c r="F41" s="7"/>
      <c r="G41" s="7"/>
      <c r="H41" s="7"/>
      <c r="I41" s="7"/>
      <c r="J41" s="7"/>
      <c r="K41" s="21"/>
    </row>
    <row r="42" spans="1:14" x14ac:dyDescent="0.15">
      <c r="A42" s="22"/>
      <c r="B42" s="13"/>
      <c r="C42" s="23" t="s">
        <v>155</v>
      </c>
      <c r="D42" s="13"/>
      <c r="E42" s="13"/>
      <c r="F42" s="13"/>
      <c r="G42" s="13"/>
    </row>
    <row r="43" spans="1:14" x14ac:dyDescent="0.15">
      <c r="A43" s="14"/>
      <c r="B43" s="15"/>
      <c r="C43" s="15"/>
      <c r="D43" s="15"/>
      <c r="E43" s="15"/>
      <c r="F43" s="15"/>
      <c r="G43" s="15"/>
    </row>
    <row r="44" spans="1:14" x14ac:dyDescent="0.15">
      <c r="A44" s="17" t="s">
        <v>376</v>
      </c>
      <c r="B44" s="13" t="s">
        <v>377</v>
      </c>
      <c r="D44" s="15"/>
      <c r="E44" s="15"/>
      <c r="F44" s="15"/>
      <c r="G44" s="15"/>
    </row>
    <row r="45" spans="1:14" ht="41.25" customHeight="1" x14ac:dyDescent="0.15">
      <c r="A45" s="14"/>
      <c r="B45" s="234" t="s">
        <v>114</v>
      </c>
      <c r="C45" s="377" t="s">
        <v>156</v>
      </c>
      <c r="D45" s="377"/>
      <c r="E45" s="377"/>
      <c r="F45" s="377"/>
      <c r="G45" s="377"/>
      <c r="H45" s="377"/>
      <c r="I45" s="377"/>
      <c r="J45" s="377"/>
      <c r="K45" s="377"/>
      <c r="L45" s="377"/>
      <c r="M45" s="377"/>
      <c r="N45" s="377"/>
    </row>
    <row r="46" spans="1:14" ht="26.25" customHeight="1" x14ac:dyDescent="0.15">
      <c r="A46" s="14"/>
      <c r="C46" s="377"/>
      <c r="D46" s="377"/>
      <c r="E46" s="377"/>
      <c r="F46" s="377"/>
      <c r="G46" s="377"/>
      <c r="H46" s="377"/>
      <c r="I46" s="377"/>
      <c r="J46" s="377"/>
      <c r="K46" s="377"/>
      <c r="L46" s="377"/>
      <c r="M46" s="377"/>
      <c r="N46" s="377"/>
    </row>
    <row r="47" spans="1:14" x14ac:dyDescent="0.15">
      <c r="A47" s="14"/>
      <c r="C47" s="10" t="s">
        <v>430</v>
      </c>
      <c r="D47" s="7"/>
      <c r="E47" s="7"/>
      <c r="F47" s="7"/>
      <c r="G47" s="7"/>
      <c r="H47" s="7"/>
      <c r="I47" s="7"/>
      <c r="J47" s="7"/>
    </row>
    <row r="48" spans="1:14" x14ac:dyDescent="0.15">
      <c r="A48" s="14"/>
      <c r="C48" s="24" t="s">
        <v>154</v>
      </c>
      <c r="D48" s="15"/>
      <c r="E48" s="15"/>
      <c r="F48" s="15"/>
      <c r="G48" s="15"/>
    </row>
    <row r="49" spans="1:15" x14ac:dyDescent="0.15">
      <c r="A49" s="5"/>
    </row>
    <row r="50" spans="1:15" x14ac:dyDescent="0.15">
      <c r="A50" s="3" t="s">
        <v>148</v>
      </c>
      <c r="B50" s="1" t="s">
        <v>157</v>
      </c>
    </row>
    <row r="51" spans="1:15" x14ac:dyDescent="0.15">
      <c r="A51" s="5"/>
      <c r="B51" s="8" t="s">
        <v>114</v>
      </c>
      <c r="C51" s="1" t="s">
        <v>354</v>
      </c>
    </row>
    <row r="52" spans="1:15" ht="18.75" customHeight="1" x14ac:dyDescent="0.15">
      <c r="B52" s="8" t="s">
        <v>115</v>
      </c>
      <c r="C52" s="377" t="s">
        <v>158</v>
      </c>
      <c r="D52" s="377"/>
      <c r="E52" s="377"/>
      <c r="F52" s="377"/>
      <c r="G52" s="377"/>
      <c r="H52" s="377"/>
      <c r="I52" s="377"/>
      <c r="J52" s="377"/>
      <c r="K52" s="377"/>
      <c r="L52" s="377"/>
      <c r="M52" s="377"/>
      <c r="N52" s="377"/>
    </row>
    <row r="53" spans="1:15" ht="4.5" customHeight="1" x14ac:dyDescent="0.15">
      <c r="A53" s="3"/>
      <c r="C53" s="377"/>
      <c r="D53" s="377"/>
      <c r="E53" s="377"/>
      <c r="F53" s="377"/>
      <c r="G53" s="377"/>
      <c r="H53" s="377"/>
      <c r="I53" s="377"/>
      <c r="J53" s="377"/>
      <c r="K53" s="377"/>
      <c r="L53" s="377"/>
      <c r="M53" s="377"/>
      <c r="N53" s="377"/>
    </row>
    <row r="54" spans="1:15" x14ac:dyDescent="0.15">
      <c r="A54" s="3"/>
      <c r="C54" s="7"/>
      <c r="D54" s="7"/>
      <c r="E54" s="7"/>
      <c r="F54" s="7"/>
      <c r="G54" s="7"/>
      <c r="H54" s="7"/>
      <c r="I54" s="7"/>
      <c r="J54" s="7"/>
    </row>
    <row r="55" spans="1:15" ht="18.75" customHeight="1" x14ac:dyDescent="0.15">
      <c r="A55" s="3" t="s">
        <v>378</v>
      </c>
      <c r="B55" s="377" t="s">
        <v>431</v>
      </c>
      <c r="C55" s="377"/>
      <c r="D55" s="377"/>
      <c r="E55" s="377"/>
      <c r="F55" s="377"/>
      <c r="G55" s="377"/>
      <c r="H55" s="377"/>
      <c r="I55" s="377"/>
      <c r="J55" s="377"/>
      <c r="K55" s="377"/>
      <c r="L55" s="377"/>
      <c r="M55" s="377"/>
      <c r="N55" s="377"/>
    </row>
    <row r="56" spans="1:15" x14ac:dyDescent="0.15">
      <c r="A56" s="3"/>
      <c r="B56" s="377"/>
      <c r="C56" s="377"/>
      <c r="D56" s="377"/>
      <c r="E56" s="377"/>
      <c r="F56" s="377"/>
      <c r="G56" s="377"/>
      <c r="H56" s="377"/>
      <c r="I56" s="377"/>
      <c r="J56" s="377"/>
      <c r="K56" s="377"/>
      <c r="L56" s="377"/>
      <c r="M56" s="377"/>
      <c r="N56" s="377"/>
    </row>
    <row r="57" spans="1:15" ht="9.75" customHeight="1" x14ac:dyDescent="0.15">
      <c r="A57" s="3"/>
      <c r="B57" s="377"/>
      <c r="C57" s="377"/>
      <c r="D57" s="377"/>
      <c r="E57" s="377"/>
      <c r="F57" s="377"/>
      <c r="G57" s="377"/>
      <c r="H57" s="377"/>
      <c r="I57" s="377"/>
      <c r="J57" s="377"/>
      <c r="K57" s="377"/>
      <c r="L57" s="377"/>
      <c r="M57" s="377"/>
      <c r="N57" s="377"/>
    </row>
    <row r="58" spans="1:15" x14ac:dyDescent="0.15">
      <c r="A58" s="3"/>
    </row>
    <row r="59" spans="1:15" x14ac:dyDescent="0.15">
      <c r="A59" s="3"/>
      <c r="B59" s="1" t="s">
        <v>159</v>
      </c>
    </row>
    <row r="60" spans="1:15" x14ac:dyDescent="0.15">
      <c r="A60" s="3"/>
    </row>
    <row r="61" spans="1:15" s="194" customFormat="1" ht="21" customHeight="1" x14ac:dyDescent="0.15">
      <c r="A61" s="367" t="s">
        <v>233</v>
      </c>
      <c r="B61" s="367"/>
      <c r="C61" s="367"/>
      <c r="D61" s="367"/>
      <c r="E61" s="367"/>
      <c r="F61" s="367"/>
      <c r="G61" s="367"/>
      <c r="H61" s="367"/>
      <c r="I61" s="367"/>
      <c r="J61" s="367"/>
      <c r="K61" s="367"/>
      <c r="L61" s="367"/>
      <c r="M61" s="367"/>
      <c r="N61" s="367"/>
      <c r="O61" s="193"/>
    </row>
    <row r="62" spans="1:15" s="194" customFormat="1" ht="13.5" customHeight="1" x14ac:dyDescent="0.15">
      <c r="A62" s="368" t="s">
        <v>234</v>
      </c>
      <c r="B62" s="369"/>
      <c r="C62" s="369"/>
      <c r="D62" s="369"/>
      <c r="E62" s="369"/>
      <c r="F62" s="369"/>
      <c r="G62" s="369"/>
      <c r="H62" s="369"/>
      <c r="I62" s="369"/>
      <c r="J62" s="369"/>
      <c r="K62" s="369"/>
      <c r="L62" s="369"/>
      <c r="M62" s="369"/>
      <c r="N62" s="195"/>
      <c r="O62" s="196"/>
    </row>
    <row r="63" spans="1:15" s="240" customFormat="1" ht="13.5" customHeight="1" x14ac:dyDescent="0.15">
      <c r="A63" s="370" t="s">
        <v>235</v>
      </c>
      <c r="B63" s="370"/>
      <c r="C63" s="370"/>
      <c r="D63" s="370"/>
      <c r="E63" s="371" t="s">
        <v>236</v>
      </c>
      <c r="F63" s="372"/>
      <c r="G63" s="372"/>
      <c r="H63" s="373"/>
      <c r="I63" s="371" t="s">
        <v>237</v>
      </c>
      <c r="J63" s="373"/>
      <c r="K63" s="374" t="s">
        <v>238</v>
      </c>
      <c r="L63" s="375"/>
      <c r="M63" s="375"/>
      <c r="N63" s="376"/>
      <c r="O63" s="239"/>
    </row>
    <row r="64" spans="1:15" s="240" customFormat="1" ht="13.5" customHeight="1" x14ac:dyDescent="0.15">
      <c r="A64" s="287">
        <v>41102</v>
      </c>
      <c r="B64" s="345" t="s">
        <v>239</v>
      </c>
      <c r="C64" s="345"/>
      <c r="D64" s="345"/>
      <c r="E64" s="268">
        <v>41204</v>
      </c>
      <c r="F64" s="364" t="s">
        <v>826</v>
      </c>
      <c r="G64" s="365"/>
      <c r="H64" s="366"/>
      <c r="I64" s="272">
        <v>41403</v>
      </c>
      <c r="J64" s="285" t="s">
        <v>240</v>
      </c>
      <c r="K64" s="289">
        <v>41502</v>
      </c>
      <c r="L64" s="323" t="s">
        <v>241</v>
      </c>
      <c r="M64" s="323"/>
      <c r="N64" s="323"/>
      <c r="O64" s="239"/>
    </row>
    <row r="65" spans="1:15" s="240" customFormat="1" ht="13.5" customHeight="1" x14ac:dyDescent="0.15">
      <c r="A65" s="287">
        <v>41107</v>
      </c>
      <c r="B65" s="345" t="s">
        <v>246</v>
      </c>
      <c r="C65" s="345"/>
      <c r="D65" s="345"/>
      <c r="E65" s="268">
        <v>41205</v>
      </c>
      <c r="F65" s="330" t="s">
        <v>827</v>
      </c>
      <c r="G65" s="331"/>
      <c r="H65" s="332"/>
      <c r="I65" s="272">
        <v>41405</v>
      </c>
      <c r="J65" s="285" t="s">
        <v>242</v>
      </c>
      <c r="K65" s="289">
        <v>41503</v>
      </c>
      <c r="L65" s="323" t="s">
        <v>243</v>
      </c>
      <c r="M65" s="323"/>
      <c r="N65" s="323"/>
      <c r="O65" s="239"/>
    </row>
    <row r="66" spans="1:15" s="240" customFormat="1" ht="13.5" customHeight="1" x14ac:dyDescent="0.15">
      <c r="A66" s="287">
        <v>41109</v>
      </c>
      <c r="B66" s="345" t="s">
        <v>839</v>
      </c>
      <c r="C66" s="345"/>
      <c r="D66" s="345"/>
      <c r="E66" s="346" t="s">
        <v>248</v>
      </c>
      <c r="F66" s="347"/>
      <c r="G66" s="347"/>
      <c r="H66" s="348"/>
      <c r="I66" s="272">
        <v>41407</v>
      </c>
      <c r="J66" s="285" t="s">
        <v>244</v>
      </c>
      <c r="K66" s="289">
        <v>41505</v>
      </c>
      <c r="L66" s="323" t="s">
        <v>245</v>
      </c>
      <c r="M66" s="323"/>
      <c r="N66" s="323"/>
      <c r="O66" s="239"/>
    </row>
    <row r="67" spans="1:15" s="240" customFormat="1" ht="13.5" customHeight="1" x14ac:dyDescent="0.15">
      <c r="A67" s="287">
        <v>41110</v>
      </c>
      <c r="B67" s="345" t="s">
        <v>251</v>
      </c>
      <c r="C67" s="345"/>
      <c r="D67" s="345"/>
      <c r="E67" s="273">
        <v>41302</v>
      </c>
      <c r="F67" s="349" t="s">
        <v>828</v>
      </c>
      <c r="G67" s="349"/>
      <c r="H67" s="350"/>
      <c r="I67" s="272">
        <v>41409</v>
      </c>
      <c r="J67" s="284" t="s">
        <v>249</v>
      </c>
      <c r="K67" s="289">
        <v>41506</v>
      </c>
      <c r="L67" s="323" t="s">
        <v>247</v>
      </c>
      <c r="M67" s="323"/>
      <c r="N67" s="323"/>
      <c r="O67" s="239"/>
    </row>
    <row r="68" spans="1:15" s="240" customFormat="1" ht="13.5" customHeight="1" x14ac:dyDescent="0.15">
      <c r="A68" s="287" t="s">
        <v>256</v>
      </c>
      <c r="B68" s="345" t="s">
        <v>257</v>
      </c>
      <c r="C68" s="345"/>
      <c r="D68" s="345"/>
      <c r="E68" s="268">
        <v>41303</v>
      </c>
      <c r="F68" s="330" t="s">
        <v>254</v>
      </c>
      <c r="G68" s="331"/>
      <c r="H68" s="332"/>
      <c r="I68" s="272">
        <v>41410</v>
      </c>
      <c r="J68" s="284" t="s">
        <v>252</v>
      </c>
      <c r="K68" s="289">
        <v>41512</v>
      </c>
      <c r="L68" s="323" t="s">
        <v>250</v>
      </c>
      <c r="M68" s="323"/>
      <c r="N68" s="323"/>
      <c r="O68" s="239"/>
    </row>
    <row r="69" spans="1:15" s="240" customFormat="1" ht="13.5" customHeight="1" x14ac:dyDescent="0.15">
      <c r="A69" s="287">
        <v>41118</v>
      </c>
      <c r="B69" s="358" t="s">
        <v>840</v>
      </c>
      <c r="C69" s="359"/>
      <c r="D69" s="360"/>
      <c r="E69" s="268">
        <v>41308</v>
      </c>
      <c r="F69" s="330" t="s">
        <v>829</v>
      </c>
      <c r="G69" s="331"/>
      <c r="H69" s="332"/>
      <c r="I69" s="272">
        <v>41411</v>
      </c>
      <c r="J69" s="284" t="s">
        <v>255</v>
      </c>
      <c r="K69" s="289">
        <v>41514</v>
      </c>
      <c r="L69" s="323" t="s">
        <v>253</v>
      </c>
      <c r="M69" s="323"/>
      <c r="N69" s="323"/>
      <c r="O69" s="239"/>
    </row>
    <row r="70" spans="1:15" s="240" customFormat="1" ht="13.5" customHeight="1" x14ac:dyDescent="0.15">
      <c r="A70" s="322" t="s">
        <v>260</v>
      </c>
      <c r="B70" s="322"/>
      <c r="C70" s="322"/>
      <c r="D70" s="322"/>
      <c r="E70" s="274"/>
      <c r="F70" s="275"/>
      <c r="G70" s="275"/>
      <c r="H70" s="276"/>
      <c r="I70" s="272">
        <v>41412</v>
      </c>
      <c r="J70" s="284" t="s">
        <v>258</v>
      </c>
      <c r="K70" s="289">
        <v>41517</v>
      </c>
      <c r="L70" s="323" t="s">
        <v>259</v>
      </c>
      <c r="M70" s="323"/>
      <c r="N70" s="323"/>
      <c r="O70" s="239"/>
    </row>
    <row r="71" spans="1:15" s="240" customFormat="1" ht="13.5" customHeight="1" x14ac:dyDescent="0.15">
      <c r="A71" s="290" t="s">
        <v>267</v>
      </c>
      <c r="B71" s="340" t="s">
        <v>268</v>
      </c>
      <c r="C71" s="341"/>
      <c r="D71" s="342"/>
      <c r="E71" s="277"/>
      <c r="F71" s="343"/>
      <c r="G71" s="343"/>
      <c r="H71" s="344"/>
      <c r="I71" s="272">
        <v>41413</v>
      </c>
      <c r="J71" s="284" t="s">
        <v>261</v>
      </c>
      <c r="K71" s="288">
        <v>41518</v>
      </c>
      <c r="L71" s="323" t="s">
        <v>262</v>
      </c>
      <c r="M71" s="323"/>
      <c r="N71" s="323"/>
      <c r="O71" s="239"/>
    </row>
    <row r="72" spans="1:15" s="240" customFormat="1" ht="13.5" customHeight="1" x14ac:dyDescent="0.15">
      <c r="A72" s="290" t="s">
        <v>269</v>
      </c>
      <c r="B72" s="340" t="s">
        <v>270</v>
      </c>
      <c r="C72" s="341"/>
      <c r="D72" s="342"/>
      <c r="E72" s="277"/>
      <c r="F72" s="343"/>
      <c r="G72" s="343"/>
      <c r="H72" s="344"/>
      <c r="I72" s="272">
        <v>41414</v>
      </c>
      <c r="J72" s="284" t="s">
        <v>263</v>
      </c>
      <c r="K72" s="288">
        <v>41519</v>
      </c>
      <c r="L72" s="323" t="s">
        <v>264</v>
      </c>
      <c r="M72" s="323"/>
      <c r="N72" s="323"/>
      <c r="O72" s="239"/>
    </row>
    <row r="73" spans="1:15" s="240" customFormat="1" ht="13.5" customHeight="1" x14ac:dyDescent="0.15">
      <c r="A73" s="290" t="s">
        <v>271</v>
      </c>
      <c r="B73" s="340" t="s">
        <v>272</v>
      </c>
      <c r="C73" s="341"/>
      <c r="D73" s="342"/>
      <c r="E73" s="277"/>
      <c r="F73" s="379"/>
      <c r="G73" s="379"/>
      <c r="H73" s="380"/>
      <c r="I73" s="272">
        <v>41415</v>
      </c>
      <c r="J73" s="284" t="s">
        <v>265</v>
      </c>
      <c r="K73" s="288">
        <v>41520</v>
      </c>
      <c r="L73" s="323" t="s">
        <v>266</v>
      </c>
      <c r="M73" s="323"/>
      <c r="N73" s="323"/>
      <c r="O73" s="239"/>
    </row>
    <row r="74" spans="1:15" s="240" customFormat="1" ht="13.5" customHeight="1" x14ac:dyDescent="0.15">
      <c r="A74" s="290">
        <v>41607</v>
      </c>
      <c r="B74" s="351" t="s">
        <v>841</v>
      </c>
      <c r="C74" s="351"/>
      <c r="D74" s="351"/>
      <c r="E74" s="239"/>
      <c r="F74" s="239"/>
      <c r="G74" s="239"/>
      <c r="H74" s="239"/>
      <c r="I74" s="272">
        <v>41416</v>
      </c>
      <c r="J74" s="285" t="s">
        <v>801</v>
      </c>
      <c r="K74" s="291">
        <v>41521</v>
      </c>
      <c r="L74" s="321" t="s">
        <v>842</v>
      </c>
      <c r="M74" s="321"/>
      <c r="N74" s="321"/>
      <c r="O74" s="239"/>
    </row>
    <row r="75" spans="1:15" s="194" customFormat="1" ht="13.5" customHeight="1" x14ac:dyDescent="0.15">
      <c r="A75" s="278"/>
      <c r="B75" s="278"/>
      <c r="C75" s="278"/>
      <c r="D75" s="278"/>
      <c r="E75" s="267"/>
      <c r="F75" s="267"/>
      <c r="G75" s="267"/>
      <c r="H75" s="278"/>
      <c r="I75" s="267"/>
      <c r="J75" s="267"/>
      <c r="K75" s="278"/>
      <c r="L75" s="278"/>
      <c r="M75" s="278"/>
      <c r="N75" s="278"/>
      <c r="O75" s="196"/>
    </row>
    <row r="76" spans="1:15" s="194" customFormat="1" ht="13.5" customHeight="1" x14ac:dyDescent="0.15">
      <c r="A76" s="333" t="s">
        <v>830</v>
      </c>
      <c r="B76" s="334"/>
      <c r="C76" s="334"/>
      <c r="D76" s="334"/>
      <c r="E76" s="334"/>
      <c r="F76" s="334"/>
      <c r="G76" s="334"/>
      <c r="H76" s="334"/>
      <c r="I76" s="334"/>
      <c r="J76" s="334"/>
      <c r="K76" s="334"/>
      <c r="L76" s="334"/>
      <c r="M76" s="334"/>
      <c r="N76" s="334"/>
      <c r="O76" s="196"/>
    </row>
    <row r="77" spans="1:15" s="198" customFormat="1" ht="13.5" customHeight="1" x14ac:dyDescent="0.15">
      <c r="A77" s="381" t="s">
        <v>273</v>
      </c>
      <c r="B77" s="382"/>
      <c r="C77" s="382"/>
      <c r="D77" s="383"/>
      <c r="E77" s="381" t="s">
        <v>274</v>
      </c>
      <c r="F77" s="382"/>
      <c r="G77" s="382"/>
      <c r="H77" s="383"/>
      <c r="I77" s="335" t="s">
        <v>275</v>
      </c>
      <c r="J77" s="336"/>
      <c r="K77" s="337" t="s">
        <v>276</v>
      </c>
      <c r="L77" s="338"/>
      <c r="M77" s="338"/>
      <c r="N77" s="339"/>
      <c r="O77" s="197"/>
    </row>
    <row r="78" spans="1:15" s="198" customFormat="1" ht="13.5" customHeight="1" x14ac:dyDescent="0.15">
      <c r="A78" s="292" t="s">
        <v>499</v>
      </c>
      <c r="B78" s="315" t="s">
        <v>182</v>
      </c>
      <c r="C78" s="316"/>
      <c r="D78" s="317"/>
      <c r="E78" s="293" t="s">
        <v>538</v>
      </c>
      <c r="F78" s="327" t="s">
        <v>190</v>
      </c>
      <c r="G78" s="328"/>
      <c r="H78" s="329"/>
      <c r="I78" s="271" t="s">
        <v>583</v>
      </c>
      <c r="J78" s="270" t="s">
        <v>206</v>
      </c>
      <c r="K78" s="299" t="s">
        <v>629</v>
      </c>
      <c r="L78" s="315" t="s">
        <v>216</v>
      </c>
      <c r="M78" s="316"/>
      <c r="N78" s="317"/>
    </row>
    <row r="79" spans="1:15" s="198" customFormat="1" ht="13.5" customHeight="1" x14ac:dyDescent="0.15">
      <c r="A79" s="293" t="s">
        <v>501</v>
      </c>
      <c r="B79" s="315" t="s">
        <v>183</v>
      </c>
      <c r="C79" s="316"/>
      <c r="D79" s="317"/>
      <c r="E79" s="293" t="s">
        <v>540</v>
      </c>
      <c r="F79" s="327" t="s">
        <v>191</v>
      </c>
      <c r="G79" s="328"/>
      <c r="H79" s="329"/>
      <c r="I79" s="271" t="s">
        <v>585</v>
      </c>
      <c r="J79" s="270" t="s">
        <v>207</v>
      </c>
      <c r="K79" s="299" t="s">
        <v>630</v>
      </c>
      <c r="L79" s="315" t="s">
        <v>863</v>
      </c>
      <c r="M79" s="316"/>
      <c r="N79" s="317"/>
      <c r="O79" s="197"/>
    </row>
    <row r="80" spans="1:15" s="198" customFormat="1" ht="13.5" customHeight="1" x14ac:dyDescent="0.15">
      <c r="A80" s="293" t="s">
        <v>503</v>
      </c>
      <c r="B80" s="315" t="s">
        <v>279</v>
      </c>
      <c r="C80" s="316"/>
      <c r="D80" s="317"/>
      <c r="E80" s="293" t="s">
        <v>542</v>
      </c>
      <c r="F80" s="327" t="s">
        <v>277</v>
      </c>
      <c r="G80" s="328"/>
      <c r="H80" s="329"/>
      <c r="I80" s="271" t="s">
        <v>587</v>
      </c>
      <c r="J80" s="270" t="s">
        <v>209</v>
      </c>
      <c r="K80" s="299" t="s">
        <v>631</v>
      </c>
      <c r="L80" s="315" t="s">
        <v>278</v>
      </c>
      <c r="M80" s="316"/>
      <c r="N80" s="317"/>
      <c r="O80" s="197"/>
    </row>
    <row r="81" spans="1:15" s="198" customFormat="1" ht="13.5" customHeight="1" x14ac:dyDescent="0.15">
      <c r="A81" s="293" t="s">
        <v>506</v>
      </c>
      <c r="B81" s="315" t="s">
        <v>287</v>
      </c>
      <c r="C81" s="316"/>
      <c r="D81" s="317"/>
      <c r="E81" s="293" t="s">
        <v>543</v>
      </c>
      <c r="F81" s="327" t="s">
        <v>280</v>
      </c>
      <c r="G81" s="328"/>
      <c r="H81" s="329"/>
      <c r="I81" s="271" t="s">
        <v>588</v>
      </c>
      <c r="J81" s="270" t="s">
        <v>281</v>
      </c>
      <c r="K81" s="299" t="s">
        <v>633</v>
      </c>
      <c r="L81" s="315" t="s">
        <v>282</v>
      </c>
      <c r="M81" s="316"/>
      <c r="N81" s="317"/>
      <c r="O81" s="197"/>
    </row>
    <row r="82" spans="1:15" s="198" customFormat="1" ht="13.5" customHeight="1" x14ac:dyDescent="0.15">
      <c r="A82" s="293" t="s">
        <v>508</v>
      </c>
      <c r="B82" s="315" t="s">
        <v>290</v>
      </c>
      <c r="C82" s="316"/>
      <c r="D82" s="317"/>
      <c r="E82" s="293" t="s">
        <v>545</v>
      </c>
      <c r="F82" s="327" t="s">
        <v>283</v>
      </c>
      <c r="G82" s="328"/>
      <c r="H82" s="329"/>
      <c r="I82" s="271" t="s">
        <v>589</v>
      </c>
      <c r="J82" s="270" t="s">
        <v>284</v>
      </c>
      <c r="K82" s="299" t="s">
        <v>862</v>
      </c>
      <c r="L82" s="315" t="s">
        <v>864</v>
      </c>
      <c r="M82" s="316"/>
      <c r="N82" s="317"/>
      <c r="O82" s="197"/>
    </row>
    <row r="83" spans="1:15" s="198" customFormat="1" ht="13.5" customHeight="1" x14ac:dyDescent="0.15">
      <c r="A83" s="293" t="s">
        <v>509</v>
      </c>
      <c r="B83" s="315" t="s">
        <v>292</v>
      </c>
      <c r="C83" s="316"/>
      <c r="D83" s="317"/>
      <c r="E83" s="293" t="s">
        <v>546</v>
      </c>
      <c r="F83" s="327" t="s">
        <v>285</v>
      </c>
      <c r="G83" s="328"/>
      <c r="H83" s="329"/>
      <c r="I83" s="271" t="s">
        <v>590</v>
      </c>
      <c r="J83" s="270" t="s">
        <v>286</v>
      </c>
      <c r="K83" s="299" t="s">
        <v>635</v>
      </c>
      <c r="L83" s="315" t="s">
        <v>218</v>
      </c>
      <c r="M83" s="316"/>
      <c r="N83" s="317"/>
      <c r="O83" s="197"/>
    </row>
    <row r="84" spans="1:15" s="198" customFormat="1" ht="13.5" customHeight="1" x14ac:dyDescent="0.15">
      <c r="A84" s="293" t="s">
        <v>510</v>
      </c>
      <c r="B84" s="315" t="s">
        <v>294</v>
      </c>
      <c r="C84" s="316"/>
      <c r="D84" s="317"/>
      <c r="E84" s="293" t="s">
        <v>548</v>
      </c>
      <c r="F84" s="327" t="s">
        <v>192</v>
      </c>
      <c r="G84" s="328"/>
      <c r="H84" s="329"/>
      <c r="I84" s="271" t="s">
        <v>592</v>
      </c>
      <c r="J84" s="270" t="s">
        <v>288</v>
      </c>
      <c r="K84" s="300" t="s">
        <v>637</v>
      </c>
      <c r="L84" s="315" t="s">
        <v>219</v>
      </c>
      <c r="M84" s="316"/>
      <c r="N84" s="317"/>
      <c r="O84" s="197"/>
    </row>
    <row r="85" spans="1:15" s="198" customFormat="1" ht="13.5" customHeight="1" x14ac:dyDescent="0.15">
      <c r="A85" s="293" t="s">
        <v>511</v>
      </c>
      <c r="B85" s="315" t="s">
        <v>296</v>
      </c>
      <c r="C85" s="316"/>
      <c r="D85" s="317"/>
      <c r="E85" s="293" t="s">
        <v>550</v>
      </c>
      <c r="F85" s="327" t="s">
        <v>193</v>
      </c>
      <c r="G85" s="328"/>
      <c r="H85" s="329"/>
      <c r="I85" s="271" t="s">
        <v>593</v>
      </c>
      <c r="J85" s="270" t="s">
        <v>291</v>
      </c>
      <c r="K85" s="300" t="s">
        <v>639</v>
      </c>
      <c r="L85" s="315" t="s">
        <v>831</v>
      </c>
      <c r="M85" s="316"/>
      <c r="N85" s="317"/>
      <c r="O85" s="197"/>
    </row>
    <row r="86" spans="1:15" s="198" customFormat="1" ht="13.5" customHeight="1" x14ac:dyDescent="0.15">
      <c r="A86" s="293" t="s">
        <v>513</v>
      </c>
      <c r="B86" s="315" t="s">
        <v>299</v>
      </c>
      <c r="C86" s="316"/>
      <c r="D86" s="317"/>
      <c r="E86" s="293" t="s">
        <v>552</v>
      </c>
      <c r="F86" s="327" t="s">
        <v>297</v>
      </c>
      <c r="G86" s="328"/>
      <c r="H86" s="329"/>
      <c r="I86" s="271" t="s">
        <v>594</v>
      </c>
      <c r="J86" s="270" t="s">
        <v>293</v>
      </c>
      <c r="K86" s="300" t="s">
        <v>640</v>
      </c>
      <c r="L86" s="315" t="s">
        <v>221</v>
      </c>
      <c r="M86" s="316"/>
      <c r="N86" s="317"/>
      <c r="O86" s="197"/>
    </row>
    <row r="87" spans="1:15" s="198" customFormat="1" ht="13.5" customHeight="1" x14ac:dyDescent="0.15">
      <c r="A87" s="293" t="s">
        <v>515</v>
      </c>
      <c r="B87" s="315" t="s">
        <v>843</v>
      </c>
      <c r="C87" s="316"/>
      <c r="D87" s="317"/>
      <c r="E87" s="293" t="s">
        <v>554</v>
      </c>
      <c r="F87" s="327" t="s">
        <v>300</v>
      </c>
      <c r="G87" s="328"/>
      <c r="H87" s="329"/>
      <c r="I87" s="271" t="s">
        <v>596</v>
      </c>
      <c r="J87" s="270" t="s">
        <v>173</v>
      </c>
      <c r="K87" s="299" t="s">
        <v>641</v>
      </c>
      <c r="L87" s="315" t="s">
        <v>174</v>
      </c>
      <c r="M87" s="316"/>
      <c r="N87" s="317"/>
      <c r="O87" s="197"/>
    </row>
    <row r="88" spans="1:15" s="198" customFormat="1" ht="13.5" customHeight="1" x14ac:dyDescent="0.15">
      <c r="A88" s="293" t="s">
        <v>517</v>
      </c>
      <c r="B88" s="315" t="s">
        <v>185</v>
      </c>
      <c r="C88" s="316"/>
      <c r="D88" s="317"/>
      <c r="E88" s="293" t="s">
        <v>555</v>
      </c>
      <c r="F88" s="327" t="s">
        <v>196</v>
      </c>
      <c r="G88" s="328"/>
      <c r="H88" s="329"/>
      <c r="I88" s="271" t="s">
        <v>597</v>
      </c>
      <c r="J88" s="270" t="s">
        <v>295</v>
      </c>
      <c r="K88" s="299" t="s">
        <v>643</v>
      </c>
      <c r="L88" s="315" t="s">
        <v>304</v>
      </c>
      <c r="M88" s="316"/>
      <c r="N88" s="317"/>
      <c r="O88" s="197"/>
    </row>
    <row r="89" spans="1:15" s="198" customFormat="1" ht="13.5" customHeight="1" x14ac:dyDescent="0.15">
      <c r="A89" s="293" t="s">
        <v>519</v>
      </c>
      <c r="B89" s="315" t="s">
        <v>308</v>
      </c>
      <c r="C89" s="316"/>
      <c r="D89" s="317"/>
      <c r="E89" s="297" t="s">
        <v>557</v>
      </c>
      <c r="F89" s="327" t="s">
        <v>307</v>
      </c>
      <c r="G89" s="328"/>
      <c r="H89" s="329"/>
      <c r="I89" s="271" t="s">
        <v>598</v>
      </c>
      <c r="J89" s="270" t="s">
        <v>298</v>
      </c>
      <c r="K89" s="299" t="s">
        <v>645</v>
      </c>
      <c r="L89" s="315" t="s">
        <v>306</v>
      </c>
      <c r="M89" s="316"/>
      <c r="N89" s="317"/>
      <c r="O89" s="197"/>
    </row>
    <row r="90" spans="1:15" s="198" customFormat="1" ht="13.5" customHeight="1" x14ac:dyDescent="0.15">
      <c r="A90" s="293" t="s">
        <v>521</v>
      </c>
      <c r="B90" s="315" t="s">
        <v>311</v>
      </c>
      <c r="C90" s="316"/>
      <c r="D90" s="317"/>
      <c r="E90" s="297" t="s">
        <v>559</v>
      </c>
      <c r="F90" s="327" t="s">
        <v>309</v>
      </c>
      <c r="G90" s="328"/>
      <c r="H90" s="329"/>
      <c r="I90" s="271" t="s">
        <v>600</v>
      </c>
      <c r="J90" s="270" t="s">
        <v>301</v>
      </c>
      <c r="K90" s="322" t="s">
        <v>310</v>
      </c>
      <c r="L90" s="322"/>
      <c r="M90" s="322"/>
      <c r="N90" s="322"/>
      <c r="O90" s="197"/>
    </row>
    <row r="91" spans="1:15" s="198" customFormat="1" ht="13.5" customHeight="1" x14ac:dyDescent="0.15">
      <c r="A91" s="293" t="s">
        <v>523</v>
      </c>
      <c r="B91" s="315" t="s">
        <v>314</v>
      </c>
      <c r="C91" s="316"/>
      <c r="D91" s="317"/>
      <c r="E91" s="297" t="s">
        <v>560</v>
      </c>
      <c r="F91" s="354" t="s">
        <v>436</v>
      </c>
      <c r="G91" s="355"/>
      <c r="H91" s="356"/>
      <c r="I91" s="271" t="s">
        <v>602</v>
      </c>
      <c r="J91" s="270" t="s">
        <v>303</v>
      </c>
      <c r="K91" s="287">
        <v>33102</v>
      </c>
      <c r="L91" s="323" t="s">
        <v>315</v>
      </c>
      <c r="M91" s="323"/>
      <c r="N91" s="323"/>
      <c r="O91" s="197"/>
    </row>
    <row r="92" spans="1:15" s="198" customFormat="1" ht="13.5" customHeight="1" x14ac:dyDescent="0.15">
      <c r="A92" s="293" t="s">
        <v>524</v>
      </c>
      <c r="B92" s="315" t="s">
        <v>844</v>
      </c>
      <c r="C92" s="316"/>
      <c r="D92" s="317"/>
      <c r="E92" s="297" t="s">
        <v>562</v>
      </c>
      <c r="F92" s="354" t="s">
        <v>802</v>
      </c>
      <c r="G92" s="355"/>
      <c r="H92" s="356"/>
      <c r="I92" s="271" t="s">
        <v>604</v>
      </c>
      <c r="J92" s="270" t="s">
        <v>305</v>
      </c>
      <c r="K92" s="287">
        <v>33202</v>
      </c>
      <c r="L92" s="323" t="s">
        <v>320</v>
      </c>
      <c r="M92" s="323"/>
      <c r="N92" s="323"/>
      <c r="O92" s="197"/>
    </row>
    <row r="93" spans="1:15" s="198" customFormat="1" ht="13.5" customHeight="1" x14ac:dyDescent="0.15">
      <c r="A93" s="293" t="s">
        <v>526</v>
      </c>
      <c r="B93" s="315" t="s">
        <v>317</v>
      </c>
      <c r="C93" s="316"/>
      <c r="D93" s="317"/>
      <c r="E93" s="297" t="s">
        <v>809</v>
      </c>
      <c r="F93" s="354" t="s">
        <v>803</v>
      </c>
      <c r="G93" s="355"/>
      <c r="H93" s="356"/>
      <c r="I93" s="271" t="s">
        <v>605</v>
      </c>
      <c r="J93" s="270" t="s">
        <v>852</v>
      </c>
      <c r="K93" s="287">
        <v>33301</v>
      </c>
      <c r="L93" s="323" t="s">
        <v>322</v>
      </c>
      <c r="M93" s="323"/>
      <c r="N93" s="323"/>
      <c r="O93" s="197"/>
    </row>
    <row r="94" spans="1:15" s="198" customFormat="1" ht="13.5" customHeight="1" x14ac:dyDescent="0.15">
      <c r="A94" s="293" t="s">
        <v>527</v>
      </c>
      <c r="B94" s="315" t="s">
        <v>321</v>
      </c>
      <c r="C94" s="316"/>
      <c r="D94" s="317"/>
      <c r="E94" s="293" t="s">
        <v>810</v>
      </c>
      <c r="F94" s="315" t="s">
        <v>289</v>
      </c>
      <c r="G94" s="316"/>
      <c r="H94" s="317"/>
      <c r="I94" s="271" t="s">
        <v>606</v>
      </c>
      <c r="J94" s="270" t="s">
        <v>313</v>
      </c>
      <c r="K94" s="287">
        <v>33302</v>
      </c>
      <c r="L94" s="323" t="s">
        <v>325</v>
      </c>
      <c r="M94" s="323"/>
      <c r="N94" s="323"/>
      <c r="O94" s="197"/>
    </row>
    <row r="95" spans="1:15" s="198" customFormat="1" ht="13.5" customHeight="1" x14ac:dyDescent="0.15">
      <c r="A95" s="293" t="s">
        <v>529</v>
      </c>
      <c r="B95" s="315" t="s">
        <v>845</v>
      </c>
      <c r="C95" s="316"/>
      <c r="D95" s="317"/>
      <c r="E95" s="293" t="s">
        <v>816</v>
      </c>
      <c r="F95" s="315" t="s">
        <v>849</v>
      </c>
      <c r="G95" s="316"/>
      <c r="H95" s="317"/>
      <c r="I95" s="271" t="s">
        <v>607</v>
      </c>
      <c r="J95" s="270" t="s">
        <v>853</v>
      </c>
      <c r="K95" s="303">
        <v>33501</v>
      </c>
      <c r="L95" s="357" t="s">
        <v>328</v>
      </c>
      <c r="M95" s="357"/>
      <c r="N95" s="357"/>
      <c r="O95" s="197"/>
    </row>
    <row r="96" spans="1:15" s="198" customFormat="1" ht="13.5" customHeight="1" x14ac:dyDescent="0.15">
      <c r="A96" s="293" t="s">
        <v>530</v>
      </c>
      <c r="B96" s="315" t="s">
        <v>326</v>
      </c>
      <c r="C96" s="316"/>
      <c r="D96" s="317"/>
      <c r="E96" s="324" t="s">
        <v>312</v>
      </c>
      <c r="F96" s="325"/>
      <c r="G96" s="325"/>
      <c r="H96" s="326"/>
      <c r="I96" s="271" t="s">
        <v>608</v>
      </c>
      <c r="J96" s="270" t="s">
        <v>316</v>
      </c>
      <c r="K96" s="324" t="s">
        <v>865</v>
      </c>
      <c r="L96" s="325"/>
      <c r="M96" s="325"/>
      <c r="N96" s="326"/>
      <c r="O96" s="197"/>
    </row>
    <row r="97" spans="1:15" s="198" customFormat="1" ht="13.5" customHeight="1" x14ac:dyDescent="0.15">
      <c r="A97" s="293" t="s">
        <v>532</v>
      </c>
      <c r="B97" s="315" t="s">
        <v>171</v>
      </c>
      <c r="C97" s="316"/>
      <c r="D97" s="317"/>
      <c r="E97" s="293" t="s">
        <v>564</v>
      </c>
      <c r="F97" s="315" t="s">
        <v>172</v>
      </c>
      <c r="G97" s="316"/>
      <c r="H97" s="317"/>
      <c r="I97" s="271" t="s">
        <v>437</v>
      </c>
      <c r="J97" s="269" t="s">
        <v>438</v>
      </c>
      <c r="K97" s="309" t="s">
        <v>332</v>
      </c>
      <c r="L97" s="310"/>
      <c r="M97" s="310"/>
      <c r="N97" s="311"/>
      <c r="O97" s="197"/>
    </row>
    <row r="98" spans="1:15" s="198" customFormat="1" ht="13.5" customHeight="1" x14ac:dyDescent="0.15">
      <c r="A98" s="293" t="s">
        <v>534</v>
      </c>
      <c r="B98" s="315" t="s">
        <v>329</v>
      </c>
      <c r="C98" s="316"/>
      <c r="D98" s="317"/>
      <c r="E98" s="293" t="s">
        <v>565</v>
      </c>
      <c r="F98" s="315" t="s">
        <v>198</v>
      </c>
      <c r="G98" s="316"/>
      <c r="H98" s="317"/>
      <c r="I98" s="271" t="s">
        <v>439</v>
      </c>
      <c r="J98" s="269" t="s">
        <v>440</v>
      </c>
      <c r="K98" s="304" t="s">
        <v>681</v>
      </c>
      <c r="L98" s="312" t="s">
        <v>335</v>
      </c>
      <c r="M98" s="313"/>
      <c r="N98" s="314"/>
      <c r="O98" s="197"/>
    </row>
    <row r="99" spans="1:15" s="198" customFormat="1" ht="13.5" customHeight="1" x14ac:dyDescent="0.15">
      <c r="A99" s="293" t="s">
        <v>536</v>
      </c>
      <c r="B99" s="315" t="s">
        <v>188</v>
      </c>
      <c r="C99" s="316"/>
      <c r="D99" s="317"/>
      <c r="E99" s="293" t="s">
        <v>566</v>
      </c>
      <c r="F99" s="315" t="s">
        <v>318</v>
      </c>
      <c r="G99" s="316"/>
      <c r="H99" s="317"/>
      <c r="I99" s="271" t="s">
        <v>441</v>
      </c>
      <c r="J99" s="269" t="s">
        <v>442</v>
      </c>
      <c r="K99" s="304" t="s">
        <v>683</v>
      </c>
      <c r="L99" s="312" t="s">
        <v>337</v>
      </c>
      <c r="M99" s="313"/>
      <c r="N99" s="314"/>
      <c r="O99" s="197"/>
    </row>
    <row r="100" spans="1:15" s="198" customFormat="1" ht="13.5" customHeight="1" x14ac:dyDescent="0.15">
      <c r="A100" s="293" t="s">
        <v>537</v>
      </c>
      <c r="B100" s="315" t="s">
        <v>846</v>
      </c>
      <c r="C100" s="316"/>
      <c r="D100" s="317"/>
      <c r="E100" s="293" t="s">
        <v>567</v>
      </c>
      <c r="F100" s="315" t="s">
        <v>323</v>
      </c>
      <c r="G100" s="316"/>
      <c r="H100" s="317"/>
      <c r="I100" s="298" t="s">
        <v>850</v>
      </c>
      <c r="J100" s="286" t="s">
        <v>854</v>
      </c>
      <c r="K100" s="304" t="s">
        <v>684</v>
      </c>
      <c r="L100" s="312" t="s">
        <v>340</v>
      </c>
      <c r="M100" s="313"/>
      <c r="N100" s="314"/>
      <c r="O100" s="197"/>
    </row>
    <row r="101" spans="1:15" s="198" customFormat="1" ht="13.5" customHeight="1" x14ac:dyDescent="0.15">
      <c r="A101" s="293" t="s">
        <v>814</v>
      </c>
      <c r="B101" s="315" t="s">
        <v>847</v>
      </c>
      <c r="C101" s="316"/>
      <c r="D101" s="317"/>
      <c r="E101" s="293" t="s">
        <v>568</v>
      </c>
      <c r="F101" s="315" t="s">
        <v>327</v>
      </c>
      <c r="G101" s="316"/>
      <c r="H101" s="317"/>
      <c r="I101" s="298" t="s">
        <v>851</v>
      </c>
      <c r="J101" s="286" t="s">
        <v>855</v>
      </c>
      <c r="K101" s="293" t="s">
        <v>866</v>
      </c>
      <c r="L101" s="315" t="s">
        <v>867</v>
      </c>
      <c r="M101" s="316"/>
      <c r="N101" s="317"/>
      <c r="O101" s="197"/>
    </row>
    <row r="102" spans="1:15" s="198" customFormat="1" ht="13.5" customHeight="1" x14ac:dyDescent="0.15">
      <c r="A102" s="295" t="s">
        <v>815</v>
      </c>
      <c r="B102" s="389" t="s">
        <v>848</v>
      </c>
      <c r="C102" s="390"/>
      <c r="D102" s="391"/>
      <c r="E102" s="293" t="s">
        <v>570</v>
      </c>
      <c r="F102" s="315" t="s">
        <v>199</v>
      </c>
      <c r="G102" s="316"/>
      <c r="H102" s="317"/>
      <c r="I102" s="337" t="s">
        <v>319</v>
      </c>
      <c r="J102" s="338"/>
      <c r="K102" s="304" t="s">
        <v>685</v>
      </c>
      <c r="L102" s="312" t="s">
        <v>868</v>
      </c>
      <c r="M102" s="313"/>
      <c r="N102" s="314"/>
      <c r="O102" s="197"/>
    </row>
    <row r="103" spans="1:15" s="198" customFormat="1" ht="13.5" customHeight="1" x14ac:dyDescent="0.15">
      <c r="A103" s="296"/>
      <c r="B103" s="392"/>
      <c r="C103" s="392"/>
      <c r="D103" s="392"/>
      <c r="E103" s="293" t="s">
        <v>572</v>
      </c>
      <c r="F103" s="315" t="s">
        <v>200</v>
      </c>
      <c r="G103" s="316"/>
      <c r="H103" s="317"/>
      <c r="I103" s="299" t="s">
        <v>610</v>
      </c>
      <c r="J103" s="302" t="s">
        <v>324</v>
      </c>
      <c r="K103" s="304" t="s">
        <v>686</v>
      </c>
      <c r="L103" s="312" t="s">
        <v>869</v>
      </c>
      <c r="M103" s="313"/>
      <c r="N103" s="314"/>
      <c r="O103" s="197"/>
    </row>
    <row r="104" spans="1:15" s="198" customFormat="1" ht="13.5" customHeight="1" x14ac:dyDescent="0.15">
      <c r="A104" s="294"/>
      <c r="B104" s="387"/>
      <c r="C104" s="387"/>
      <c r="D104" s="387"/>
      <c r="E104" s="293" t="s">
        <v>573</v>
      </c>
      <c r="F104" s="315" t="s">
        <v>330</v>
      </c>
      <c r="G104" s="316"/>
      <c r="H104" s="317"/>
      <c r="I104" s="299" t="s">
        <v>612</v>
      </c>
      <c r="J104" s="302" t="s">
        <v>213</v>
      </c>
      <c r="K104" s="304" t="s">
        <v>870</v>
      </c>
      <c r="L104" s="305" t="s">
        <v>871</v>
      </c>
      <c r="M104" s="306"/>
      <c r="N104" s="307"/>
      <c r="O104" s="197"/>
    </row>
    <row r="105" spans="1:15" s="198" customFormat="1" ht="13.5" customHeight="1" x14ac:dyDescent="0.15">
      <c r="A105" s="280"/>
      <c r="B105" s="387"/>
      <c r="C105" s="387"/>
      <c r="D105" s="387"/>
      <c r="E105" s="293" t="s">
        <v>574</v>
      </c>
      <c r="F105" s="315" t="s">
        <v>201</v>
      </c>
      <c r="G105" s="316"/>
      <c r="H105" s="317"/>
      <c r="I105" s="300" t="s">
        <v>614</v>
      </c>
      <c r="J105" s="302" t="s">
        <v>857</v>
      </c>
      <c r="K105" s="304" t="s">
        <v>687</v>
      </c>
      <c r="L105" s="312" t="s">
        <v>344</v>
      </c>
      <c r="M105" s="313"/>
      <c r="N105" s="314"/>
      <c r="O105" s="197"/>
    </row>
    <row r="106" spans="1:15" s="198" customFormat="1" ht="13.5" customHeight="1" x14ac:dyDescent="0.15">
      <c r="A106" s="280"/>
      <c r="B106" s="387"/>
      <c r="C106" s="387"/>
      <c r="D106" s="387"/>
      <c r="E106" s="293" t="s">
        <v>575</v>
      </c>
      <c r="F106" s="315" t="s">
        <v>333</v>
      </c>
      <c r="G106" s="316"/>
      <c r="H106" s="317"/>
      <c r="I106" s="299" t="s">
        <v>616</v>
      </c>
      <c r="J106" s="302" t="s">
        <v>331</v>
      </c>
      <c r="K106" s="304" t="s">
        <v>872</v>
      </c>
      <c r="L106" s="312" t="s">
        <v>353</v>
      </c>
      <c r="M106" s="313"/>
      <c r="N106" s="314"/>
      <c r="O106" s="197"/>
    </row>
    <row r="107" spans="1:15" s="198" customFormat="1" ht="13.5" customHeight="1" x14ac:dyDescent="0.15">
      <c r="A107" s="280"/>
      <c r="B107" s="387"/>
      <c r="C107" s="387"/>
      <c r="D107" s="387"/>
      <c r="E107" s="293" t="s">
        <v>577</v>
      </c>
      <c r="F107" s="315" t="s">
        <v>336</v>
      </c>
      <c r="G107" s="316"/>
      <c r="H107" s="317"/>
      <c r="I107" s="299" t="s">
        <v>618</v>
      </c>
      <c r="J107" s="302" t="s">
        <v>214</v>
      </c>
      <c r="K107" s="309" t="s">
        <v>345</v>
      </c>
      <c r="L107" s="310"/>
      <c r="M107" s="310"/>
      <c r="N107" s="311"/>
      <c r="O107" s="197"/>
    </row>
    <row r="108" spans="1:15" s="198" customFormat="1" ht="13.5" customHeight="1" x14ac:dyDescent="0.15">
      <c r="A108" s="280"/>
      <c r="B108" s="387"/>
      <c r="C108" s="387"/>
      <c r="D108" s="387"/>
      <c r="E108" s="293" t="s">
        <v>578</v>
      </c>
      <c r="F108" s="315" t="s">
        <v>338</v>
      </c>
      <c r="G108" s="316"/>
      <c r="H108" s="317"/>
      <c r="I108" s="299" t="s">
        <v>620</v>
      </c>
      <c r="J108" s="302" t="s">
        <v>334</v>
      </c>
      <c r="K108" s="304" t="s">
        <v>688</v>
      </c>
      <c r="L108" s="312" t="s">
        <v>346</v>
      </c>
      <c r="M108" s="313"/>
      <c r="N108" s="314"/>
      <c r="O108" s="197"/>
    </row>
    <row r="109" spans="1:15" s="198" customFormat="1" ht="13.5" customHeight="1" x14ac:dyDescent="0.15">
      <c r="A109" s="280"/>
      <c r="B109" s="387"/>
      <c r="C109" s="387"/>
      <c r="D109" s="387"/>
      <c r="E109" s="295" t="s">
        <v>580</v>
      </c>
      <c r="F109" s="315" t="s">
        <v>341</v>
      </c>
      <c r="G109" s="316"/>
      <c r="H109" s="317"/>
      <c r="I109" s="300" t="s">
        <v>621</v>
      </c>
      <c r="J109" s="302" t="s">
        <v>858</v>
      </c>
      <c r="K109" s="304" t="s">
        <v>689</v>
      </c>
      <c r="L109" s="312" t="s">
        <v>347</v>
      </c>
      <c r="M109" s="313"/>
      <c r="N109" s="314"/>
      <c r="O109" s="197"/>
    </row>
    <row r="110" spans="1:15" s="198" customFormat="1" ht="13.5" customHeight="1" x14ac:dyDescent="0.15">
      <c r="A110" s="280"/>
      <c r="B110" s="387"/>
      <c r="C110" s="387"/>
      <c r="D110" s="387"/>
      <c r="E110" s="293" t="s">
        <v>582</v>
      </c>
      <c r="F110" s="315" t="s">
        <v>342</v>
      </c>
      <c r="G110" s="316"/>
      <c r="H110" s="317"/>
      <c r="I110" s="299" t="s">
        <v>622</v>
      </c>
      <c r="J110" s="302" t="s">
        <v>339</v>
      </c>
      <c r="K110" s="304" t="s">
        <v>690</v>
      </c>
      <c r="L110" s="312" t="s">
        <v>348</v>
      </c>
      <c r="M110" s="313"/>
      <c r="N110" s="314"/>
      <c r="O110" s="197"/>
    </row>
    <row r="111" spans="1:15" s="198" customFormat="1" ht="13.5" customHeight="1" x14ac:dyDescent="0.15">
      <c r="A111" s="280"/>
      <c r="B111" s="387"/>
      <c r="C111" s="387"/>
      <c r="D111" s="387"/>
      <c r="E111" s="280"/>
      <c r="F111" s="387"/>
      <c r="G111" s="387"/>
      <c r="H111" s="387"/>
      <c r="I111" s="300" t="s">
        <v>624</v>
      </c>
      <c r="J111" s="302" t="s">
        <v>343</v>
      </c>
      <c r="K111" s="309" t="s">
        <v>349</v>
      </c>
      <c r="L111" s="310"/>
      <c r="M111" s="310"/>
      <c r="N111" s="311"/>
      <c r="O111" s="197"/>
    </row>
    <row r="112" spans="1:15" s="198" customFormat="1" ht="13.5" customHeight="1" x14ac:dyDescent="0.15">
      <c r="A112" s="388"/>
      <c r="B112" s="388"/>
      <c r="C112" s="388"/>
      <c r="D112" s="388"/>
      <c r="E112" s="280"/>
      <c r="F112" s="387"/>
      <c r="G112" s="387"/>
      <c r="H112" s="387"/>
      <c r="I112" s="300" t="s">
        <v>856</v>
      </c>
      <c r="J112" s="302" t="s">
        <v>859</v>
      </c>
      <c r="K112" s="304" t="s">
        <v>691</v>
      </c>
      <c r="L112" s="312" t="s">
        <v>350</v>
      </c>
      <c r="M112" s="313"/>
      <c r="N112" s="314"/>
      <c r="O112" s="197"/>
    </row>
    <row r="113" spans="1:15" s="198" customFormat="1" ht="13.5" customHeight="1" x14ac:dyDescent="0.15">
      <c r="A113" s="281"/>
      <c r="B113" s="353"/>
      <c r="C113" s="353"/>
      <c r="D113" s="353"/>
      <c r="E113" s="280"/>
      <c r="F113" s="387"/>
      <c r="G113" s="387"/>
      <c r="H113" s="387"/>
      <c r="I113" s="293" t="s">
        <v>821</v>
      </c>
      <c r="J113" s="302" t="s">
        <v>860</v>
      </c>
      <c r="K113" s="304" t="s">
        <v>692</v>
      </c>
      <c r="L113" s="318" t="s">
        <v>443</v>
      </c>
      <c r="M113" s="319"/>
      <c r="N113" s="320"/>
      <c r="O113" s="197"/>
    </row>
    <row r="114" spans="1:15" s="198" customFormat="1" ht="13.5" customHeight="1" x14ac:dyDescent="0.15">
      <c r="A114" s="281"/>
      <c r="B114" s="353"/>
      <c r="C114" s="353"/>
      <c r="D114" s="353"/>
      <c r="E114" s="280"/>
      <c r="F114" s="387"/>
      <c r="G114" s="387"/>
      <c r="H114" s="387"/>
      <c r="I114" s="299" t="s">
        <v>627</v>
      </c>
      <c r="J114" s="302" t="s">
        <v>215</v>
      </c>
      <c r="K114" s="304" t="s">
        <v>694</v>
      </c>
      <c r="L114" s="312" t="s">
        <v>351</v>
      </c>
      <c r="M114" s="313"/>
      <c r="N114" s="314"/>
      <c r="O114" s="197"/>
    </row>
    <row r="115" spans="1:15" s="198" customFormat="1" ht="13.5" customHeight="1" x14ac:dyDescent="0.15">
      <c r="A115" s="281"/>
      <c r="B115" s="353"/>
      <c r="C115" s="353"/>
      <c r="D115" s="353"/>
      <c r="E115" s="278"/>
      <c r="F115" s="278"/>
      <c r="G115" s="278"/>
      <c r="H115" s="278"/>
      <c r="I115" s="301">
        <v>31605</v>
      </c>
      <c r="J115" s="279" t="s">
        <v>861</v>
      </c>
      <c r="K115" s="308" t="s">
        <v>695</v>
      </c>
      <c r="L115" s="384" t="s">
        <v>352</v>
      </c>
      <c r="M115" s="385"/>
      <c r="N115" s="386"/>
      <c r="O115" s="197"/>
    </row>
    <row r="116" spans="1:15" ht="13.5" customHeight="1" x14ac:dyDescent="0.15">
      <c r="E116" s="251"/>
      <c r="F116" s="250"/>
      <c r="G116" s="250"/>
      <c r="H116" s="250"/>
      <c r="I116" s="283"/>
      <c r="J116" s="282"/>
    </row>
    <row r="117" spans="1:15" ht="13.5" customHeight="1" x14ac:dyDescent="0.15"/>
  </sheetData>
  <sheetProtection algorithmName="SHA-512" hashValue="PjN3qR650UiDwet0XQ81XteMngXwT7BNPQ9CG1ScmRIePnSO+fiNSg9YNvtHD4AwIqqGDiM7K5qPtctNVMSwTg==" saltValue="/0Hj9OhREqWpoxzl1bCqXQ==" spinCount="100000" sheet="1" objects="1" scenarios="1"/>
  <mergeCells count="164">
    <mergeCell ref="F104:H104"/>
    <mergeCell ref="B104:D104"/>
    <mergeCell ref="F105:H105"/>
    <mergeCell ref="B101:D101"/>
    <mergeCell ref="F102:H102"/>
    <mergeCell ref="B102:D102"/>
    <mergeCell ref="L98:N98"/>
    <mergeCell ref="L108:N108"/>
    <mergeCell ref="L105:N105"/>
    <mergeCell ref="L106:N106"/>
    <mergeCell ref="F103:H103"/>
    <mergeCell ref="L103:N103"/>
    <mergeCell ref="B103:D103"/>
    <mergeCell ref="B106:D106"/>
    <mergeCell ref="F107:H107"/>
    <mergeCell ref="B107:D107"/>
    <mergeCell ref="B105:D105"/>
    <mergeCell ref="F106:H106"/>
    <mergeCell ref="B115:D115"/>
    <mergeCell ref="L115:N115"/>
    <mergeCell ref="B108:D108"/>
    <mergeCell ref="F109:H109"/>
    <mergeCell ref="B109:D109"/>
    <mergeCell ref="F110:H110"/>
    <mergeCell ref="F113:H113"/>
    <mergeCell ref="B110:D110"/>
    <mergeCell ref="F111:H111"/>
    <mergeCell ref="F112:H112"/>
    <mergeCell ref="A112:D112"/>
    <mergeCell ref="L112:N112"/>
    <mergeCell ref="F114:H114"/>
    <mergeCell ref="B111:D111"/>
    <mergeCell ref="F108:H108"/>
    <mergeCell ref="B114:D114"/>
    <mergeCell ref="B91:D91"/>
    <mergeCell ref="F91:H91"/>
    <mergeCell ref="B86:D86"/>
    <mergeCell ref="B99:D99"/>
    <mergeCell ref="F100:H100"/>
    <mergeCell ref="B100:D100"/>
    <mergeCell ref="F101:H101"/>
    <mergeCell ref="B97:D97"/>
    <mergeCell ref="B98:D98"/>
    <mergeCell ref="F99:H99"/>
    <mergeCell ref="F98:H98"/>
    <mergeCell ref="B93:D93"/>
    <mergeCell ref="F93:H93"/>
    <mergeCell ref="B94:D94"/>
    <mergeCell ref="F97:H97"/>
    <mergeCell ref="B95:D95"/>
    <mergeCell ref="F95:H95"/>
    <mergeCell ref="B96:D96"/>
    <mergeCell ref="B89:D89"/>
    <mergeCell ref="F89:H89"/>
    <mergeCell ref="B90:D90"/>
    <mergeCell ref="F90:H90"/>
    <mergeCell ref="B87:D87"/>
    <mergeCell ref="F87:H87"/>
    <mergeCell ref="B88:D88"/>
    <mergeCell ref="F88:H88"/>
    <mergeCell ref="L87:N87"/>
    <mergeCell ref="F73:H73"/>
    <mergeCell ref="L73:N73"/>
    <mergeCell ref="F72:H72"/>
    <mergeCell ref="A77:D77"/>
    <mergeCell ref="E77:H77"/>
    <mergeCell ref="B72:D72"/>
    <mergeCell ref="B73:D73"/>
    <mergeCell ref="B81:D81"/>
    <mergeCell ref="F81:H81"/>
    <mergeCell ref="L81:N81"/>
    <mergeCell ref="B82:D82"/>
    <mergeCell ref="F82:H82"/>
    <mergeCell ref="L83:N83"/>
    <mergeCell ref="B85:D85"/>
    <mergeCell ref="F85:H85"/>
    <mergeCell ref="L86:N86"/>
    <mergeCell ref="F86:H86"/>
    <mergeCell ref="L68:N68"/>
    <mergeCell ref="B69:D69"/>
    <mergeCell ref="F69:H69"/>
    <mergeCell ref="L69:N69"/>
    <mergeCell ref="C6:F6"/>
    <mergeCell ref="B64:D64"/>
    <mergeCell ref="F64:H64"/>
    <mergeCell ref="L64:N64"/>
    <mergeCell ref="B65:D65"/>
    <mergeCell ref="L65:N65"/>
    <mergeCell ref="A61:N61"/>
    <mergeCell ref="A62:M62"/>
    <mergeCell ref="A63:D63"/>
    <mergeCell ref="E63:H63"/>
    <mergeCell ref="K63:N63"/>
    <mergeCell ref="B12:N13"/>
    <mergeCell ref="B15:N15"/>
    <mergeCell ref="B22:N22"/>
    <mergeCell ref="C40:N40"/>
    <mergeCell ref="C45:N46"/>
    <mergeCell ref="I63:J63"/>
    <mergeCell ref="C52:N53"/>
    <mergeCell ref="B55:N57"/>
    <mergeCell ref="B29:N29"/>
    <mergeCell ref="I102:J102"/>
    <mergeCell ref="L102:N102"/>
    <mergeCell ref="L110:N110"/>
    <mergeCell ref="L114:N114"/>
    <mergeCell ref="B113:D113"/>
    <mergeCell ref="E96:H96"/>
    <mergeCell ref="B78:D78"/>
    <mergeCell ref="F78:H78"/>
    <mergeCell ref="B80:D80"/>
    <mergeCell ref="B79:D79"/>
    <mergeCell ref="F79:H79"/>
    <mergeCell ref="L79:N79"/>
    <mergeCell ref="F92:H92"/>
    <mergeCell ref="L95:N95"/>
    <mergeCell ref="L94:N94"/>
    <mergeCell ref="L93:N93"/>
    <mergeCell ref="F94:H94"/>
    <mergeCell ref="B83:D83"/>
    <mergeCell ref="F83:H83"/>
    <mergeCell ref="L84:N84"/>
    <mergeCell ref="B84:D84"/>
    <mergeCell ref="F84:H84"/>
    <mergeCell ref="L85:N85"/>
    <mergeCell ref="F80:H80"/>
    <mergeCell ref="L80:N80"/>
    <mergeCell ref="B92:D92"/>
    <mergeCell ref="F65:H65"/>
    <mergeCell ref="L70:N70"/>
    <mergeCell ref="L71:N71"/>
    <mergeCell ref="A76:N76"/>
    <mergeCell ref="I77:J77"/>
    <mergeCell ref="K77:N77"/>
    <mergeCell ref="L78:N78"/>
    <mergeCell ref="L92:N92"/>
    <mergeCell ref="F68:H68"/>
    <mergeCell ref="A70:D70"/>
    <mergeCell ref="B71:D71"/>
    <mergeCell ref="F71:H71"/>
    <mergeCell ref="B66:D66"/>
    <mergeCell ref="L66:N66"/>
    <mergeCell ref="B67:D67"/>
    <mergeCell ref="L67:N67"/>
    <mergeCell ref="E66:H66"/>
    <mergeCell ref="F67:H67"/>
    <mergeCell ref="B74:D74"/>
    <mergeCell ref="L72:N72"/>
    <mergeCell ref="B68:D68"/>
    <mergeCell ref="K97:N97"/>
    <mergeCell ref="L99:N99"/>
    <mergeCell ref="L100:N100"/>
    <mergeCell ref="L101:N101"/>
    <mergeCell ref="K107:N107"/>
    <mergeCell ref="L109:N109"/>
    <mergeCell ref="K111:N111"/>
    <mergeCell ref="L113:N113"/>
    <mergeCell ref="L74:N74"/>
    <mergeCell ref="L82:N82"/>
    <mergeCell ref="K90:N90"/>
    <mergeCell ref="L91:N91"/>
    <mergeCell ref="K96:N96"/>
    <mergeCell ref="L89:N89"/>
    <mergeCell ref="L88:N88"/>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60" max="1638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70" zoomScaleNormal="70" zoomScaleSheetLayoutView="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266" hidden="1" customWidth="1"/>
    <col min="2" max="2" width="22.875" style="163" hidden="1" customWidth="1"/>
    <col min="3" max="3" width="49.375" style="163" hidden="1" customWidth="1"/>
    <col min="4" max="4" width="52.75" style="163" hidden="1" customWidth="1"/>
    <col min="5" max="5" width="50" style="163" hidden="1" customWidth="1"/>
    <col min="6" max="6" width="22.375" style="266" hidden="1" customWidth="1"/>
    <col min="7" max="16384" width="9" style="163"/>
  </cols>
  <sheetData>
    <row r="1" spans="1:6" ht="21.75" customHeight="1" x14ac:dyDescent="0.15">
      <c r="A1" s="252" t="s">
        <v>177</v>
      </c>
      <c r="B1" s="162" t="s">
        <v>178</v>
      </c>
      <c r="C1" s="162" t="s">
        <v>179</v>
      </c>
      <c r="D1" s="162" t="s">
        <v>180</v>
      </c>
      <c r="E1" s="162" t="s">
        <v>181</v>
      </c>
      <c r="F1" s="252" t="s">
        <v>808</v>
      </c>
    </row>
    <row r="2" spans="1:6" ht="18" customHeight="1" x14ac:dyDescent="0.15">
      <c r="A2" s="253" t="s">
        <v>499</v>
      </c>
      <c r="B2" s="164" t="s">
        <v>170</v>
      </c>
      <c r="C2" s="164" t="s">
        <v>182</v>
      </c>
      <c r="D2" s="164" t="s">
        <v>500</v>
      </c>
      <c r="E2" s="164" t="s">
        <v>873</v>
      </c>
      <c r="F2" s="237" t="s">
        <v>355</v>
      </c>
    </row>
    <row r="3" spans="1:6" ht="18" customHeight="1" x14ac:dyDescent="0.15">
      <c r="A3" s="254" t="s">
        <v>501</v>
      </c>
      <c r="B3" s="165" t="s">
        <v>170</v>
      </c>
      <c r="C3" s="165" t="s">
        <v>183</v>
      </c>
      <c r="D3" s="165" t="s">
        <v>502</v>
      </c>
      <c r="E3" s="165" t="s">
        <v>874</v>
      </c>
      <c r="F3" s="166" t="s">
        <v>356</v>
      </c>
    </row>
    <row r="4" spans="1:6" ht="18" customHeight="1" x14ac:dyDescent="0.15">
      <c r="A4" s="254" t="s">
        <v>503</v>
      </c>
      <c r="B4" s="165" t="s">
        <v>170</v>
      </c>
      <c r="C4" s="165" t="s">
        <v>279</v>
      </c>
      <c r="D4" s="165" t="s">
        <v>504</v>
      </c>
      <c r="E4" s="165" t="s">
        <v>875</v>
      </c>
      <c r="F4" s="166" t="s">
        <v>355</v>
      </c>
    </row>
    <row r="5" spans="1:6" ht="18" customHeight="1" x14ac:dyDescent="0.15">
      <c r="A5" s="254" t="s">
        <v>506</v>
      </c>
      <c r="B5" s="165" t="s">
        <v>170</v>
      </c>
      <c r="C5" s="165" t="s">
        <v>287</v>
      </c>
      <c r="D5" s="165" t="s">
        <v>507</v>
      </c>
      <c r="E5" s="165" t="s">
        <v>876</v>
      </c>
      <c r="F5" s="166" t="s">
        <v>356</v>
      </c>
    </row>
    <row r="6" spans="1:6" ht="18" customHeight="1" x14ac:dyDescent="0.15">
      <c r="A6" s="254" t="s">
        <v>508</v>
      </c>
      <c r="B6" s="165" t="s">
        <v>170</v>
      </c>
      <c r="C6" s="165" t="s">
        <v>290</v>
      </c>
      <c r="D6" s="165" t="s">
        <v>505</v>
      </c>
      <c r="E6" s="165" t="s">
        <v>877</v>
      </c>
      <c r="F6" s="166" t="s">
        <v>356</v>
      </c>
    </row>
    <row r="7" spans="1:6" ht="18" customHeight="1" x14ac:dyDescent="0.15">
      <c r="A7" s="254" t="s">
        <v>509</v>
      </c>
      <c r="B7" s="165" t="s">
        <v>170</v>
      </c>
      <c r="C7" s="165" t="s">
        <v>292</v>
      </c>
      <c r="D7" s="165" t="s">
        <v>878</v>
      </c>
      <c r="E7" s="165" t="s">
        <v>879</v>
      </c>
      <c r="F7" s="166" t="s">
        <v>355</v>
      </c>
    </row>
    <row r="8" spans="1:6" ht="18" customHeight="1" x14ac:dyDescent="0.15">
      <c r="A8" s="254" t="s">
        <v>510</v>
      </c>
      <c r="B8" s="165" t="s">
        <v>170</v>
      </c>
      <c r="C8" s="165" t="s">
        <v>294</v>
      </c>
      <c r="D8" s="165" t="s">
        <v>184</v>
      </c>
      <c r="E8" s="165" t="s">
        <v>880</v>
      </c>
      <c r="F8" s="166" t="s">
        <v>357</v>
      </c>
    </row>
    <row r="9" spans="1:6" ht="18" customHeight="1" x14ac:dyDescent="0.15">
      <c r="A9" s="254" t="s">
        <v>511</v>
      </c>
      <c r="B9" s="165" t="s">
        <v>170</v>
      </c>
      <c r="C9" s="165" t="s">
        <v>296</v>
      </c>
      <c r="D9" s="165" t="s">
        <v>512</v>
      </c>
      <c r="E9" s="165" t="s">
        <v>881</v>
      </c>
      <c r="F9" s="166" t="s">
        <v>355</v>
      </c>
    </row>
    <row r="10" spans="1:6" ht="18" customHeight="1" x14ac:dyDescent="0.15">
      <c r="A10" s="254" t="s">
        <v>513</v>
      </c>
      <c r="B10" s="165" t="s">
        <v>170</v>
      </c>
      <c r="C10" s="165" t="s">
        <v>299</v>
      </c>
      <c r="D10" s="165" t="s">
        <v>514</v>
      </c>
      <c r="E10" s="165" t="s">
        <v>882</v>
      </c>
      <c r="F10" s="166" t="s">
        <v>357</v>
      </c>
    </row>
    <row r="11" spans="1:6" ht="18" customHeight="1" x14ac:dyDescent="0.15">
      <c r="A11" s="254" t="s">
        <v>515</v>
      </c>
      <c r="B11" s="165" t="s">
        <v>170</v>
      </c>
      <c r="C11" s="165" t="s">
        <v>883</v>
      </c>
      <c r="D11" s="165" t="s">
        <v>516</v>
      </c>
      <c r="E11" s="165" t="s">
        <v>884</v>
      </c>
      <c r="F11" s="166" t="s">
        <v>356</v>
      </c>
    </row>
    <row r="12" spans="1:6" ht="18" customHeight="1" x14ac:dyDescent="0.15">
      <c r="A12" s="254" t="s">
        <v>517</v>
      </c>
      <c r="B12" s="165" t="s">
        <v>170</v>
      </c>
      <c r="C12" s="165" t="s">
        <v>185</v>
      </c>
      <c r="D12" s="165" t="s">
        <v>518</v>
      </c>
      <c r="E12" s="165" t="s">
        <v>885</v>
      </c>
      <c r="F12" s="166" t="s">
        <v>355</v>
      </c>
    </row>
    <row r="13" spans="1:6" ht="18" customHeight="1" x14ac:dyDescent="0.15">
      <c r="A13" s="254" t="s">
        <v>519</v>
      </c>
      <c r="B13" s="165" t="s">
        <v>170</v>
      </c>
      <c r="C13" s="165" t="s">
        <v>308</v>
      </c>
      <c r="D13" s="165" t="s">
        <v>520</v>
      </c>
      <c r="E13" s="165" t="s">
        <v>186</v>
      </c>
      <c r="F13" s="166" t="s">
        <v>357</v>
      </c>
    </row>
    <row r="14" spans="1:6" ht="18" customHeight="1" x14ac:dyDescent="0.15">
      <c r="A14" s="254" t="s">
        <v>521</v>
      </c>
      <c r="B14" s="165" t="s">
        <v>170</v>
      </c>
      <c r="C14" s="165" t="s">
        <v>311</v>
      </c>
      <c r="D14" s="165" t="s">
        <v>522</v>
      </c>
      <c r="E14" s="165" t="s">
        <v>187</v>
      </c>
      <c r="F14" s="166" t="s">
        <v>357</v>
      </c>
    </row>
    <row r="15" spans="1:6" ht="18" customHeight="1" x14ac:dyDescent="0.15">
      <c r="A15" s="254" t="s">
        <v>523</v>
      </c>
      <c r="B15" s="165" t="s">
        <v>170</v>
      </c>
      <c r="C15" s="165" t="s">
        <v>314</v>
      </c>
      <c r="D15" s="165" t="s">
        <v>886</v>
      </c>
      <c r="E15" s="165" t="s">
        <v>887</v>
      </c>
      <c r="F15" s="166" t="s">
        <v>355</v>
      </c>
    </row>
    <row r="16" spans="1:6" ht="18" customHeight="1" x14ac:dyDescent="0.15">
      <c r="A16" s="254" t="s">
        <v>524</v>
      </c>
      <c r="B16" s="165" t="s">
        <v>170</v>
      </c>
      <c r="C16" s="165" t="s">
        <v>888</v>
      </c>
      <c r="D16" s="165" t="s">
        <v>525</v>
      </c>
      <c r="E16" s="165" t="s">
        <v>889</v>
      </c>
      <c r="F16" s="166" t="s">
        <v>355</v>
      </c>
    </row>
    <row r="17" spans="1:6" ht="18" customHeight="1" x14ac:dyDescent="0.15">
      <c r="A17" s="254" t="s">
        <v>526</v>
      </c>
      <c r="B17" s="165" t="s">
        <v>170</v>
      </c>
      <c r="C17" s="165" t="s">
        <v>317</v>
      </c>
      <c r="D17" s="165" t="s">
        <v>184</v>
      </c>
      <c r="E17" s="165" t="s">
        <v>880</v>
      </c>
      <c r="F17" s="166" t="s">
        <v>355</v>
      </c>
    </row>
    <row r="18" spans="1:6" ht="18" customHeight="1" x14ac:dyDescent="0.15">
      <c r="A18" s="254" t="s">
        <v>527</v>
      </c>
      <c r="B18" s="165" t="s">
        <v>170</v>
      </c>
      <c r="C18" s="165" t="s">
        <v>321</v>
      </c>
      <c r="D18" s="165" t="s">
        <v>528</v>
      </c>
      <c r="E18" s="165" t="s">
        <v>890</v>
      </c>
      <c r="F18" s="166" t="s">
        <v>356</v>
      </c>
    </row>
    <row r="19" spans="1:6" ht="18" customHeight="1" x14ac:dyDescent="0.15">
      <c r="A19" s="254" t="s">
        <v>529</v>
      </c>
      <c r="B19" s="165" t="s">
        <v>170</v>
      </c>
      <c r="C19" s="165" t="s">
        <v>891</v>
      </c>
      <c r="D19" s="165" t="s">
        <v>892</v>
      </c>
      <c r="E19" s="165" t="s">
        <v>893</v>
      </c>
      <c r="F19" s="166" t="s">
        <v>355</v>
      </c>
    </row>
    <row r="20" spans="1:6" ht="18" customHeight="1" x14ac:dyDescent="0.15">
      <c r="A20" s="254" t="s">
        <v>530</v>
      </c>
      <c r="B20" s="165" t="s">
        <v>170</v>
      </c>
      <c r="C20" s="165" t="s">
        <v>326</v>
      </c>
      <c r="D20" s="165" t="s">
        <v>531</v>
      </c>
      <c r="E20" s="165" t="s">
        <v>894</v>
      </c>
      <c r="F20" s="166" t="s">
        <v>355</v>
      </c>
    </row>
    <row r="21" spans="1:6" ht="18" customHeight="1" x14ac:dyDescent="0.15">
      <c r="A21" s="254" t="s">
        <v>532</v>
      </c>
      <c r="B21" s="165" t="s">
        <v>170</v>
      </c>
      <c r="C21" s="165" t="s">
        <v>171</v>
      </c>
      <c r="D21" s="165" t="s">
        <v>533</v>
      </c>
      <c r="E21" s="165" t="s">
        <v>895</v>
      </c>
      <c r="F21" s="166" t="s">
        <v>355</v>
      </c>
    </row>
    <row r="22" spans="1:6" ht="18" customHeight="1" x14ac:dyDescent="0.15">
      <c r="A22" s="254" t="s">
        <v>534</v>
      </c>
      <c r="B22" s="165" t="s">
        <v>170</v>
      </c>
      <c r="C22" s="165" t="s">
        <v>329</v>
      </c>
      <c r="D22" s="165" t="s">
        <v>535</v>
      </c>
      <c r="E22" s="165" t="s">
        <v>189</v>
      </c>
      <c r="F22" s="166" t="s">
        <v>357</v>
      </c>
    </row>
    <row r="23" spans="1:6" ht="18" customHeight="1" x14ac:dyDescent="0.15">
      <c r="A23" s="254" t="s">
        <v>536</v>
      </c>
      <c r="B23" s="165" t="s">
        <v>170</v>
      </c>
      <c r="C23" s="165" t="s">
        <v>188</v>
      </c>
      <c r="D23" s="165" t="s">
        <v>535</v>
      </c>
      <c r="E23" s="165" t="s">
        <v>189</v>
      </c>
      <c r="F23" s="166" t="s">
        <v>357</v>
      </c>
    </row>
    <row r="24" spans="1:6" ht="18" customHeight="1" x14ac:dyDescent="0.15">
      <c r="A24" s="254" t="s">
        <v>537</v>
      </c>
      <c r="B24" s="165" t="s">
        <v>170</v>
      </c>
      <c r="C24" s="165" t="s">
        <v>896</v>
      </c>
      <c r="D24" s="165" t="s">
        <v>516</v>
      </c>
      <c r="E24" s="165" t="s">
        <v>884</v>
      </c>
      <c r="F24" s="166" t="s">
        <v>356</v>
      </c>
    </row>
    <row r="25" spans="1:6" ht="18" customHeight="1" x14ac:dyDescent="0.15">
      <c r="A25" s="254" t="s">
        <v>814</v>
      </c>
      <c r="B25" s="165" t="s">
        <v>170</v>
      </c>
      <c r="C25" s="165" t="s">
        <v>897</v>
      </c>
      <c r="D25" s="165" t="s">
        <v>488</v>
      </c>
      <c r="E25" s="165" t="s">
        <v>489</v>
      </c>
      <c r="F25" s="166" t="s">
        <v>835</v>
      </c>
    </row>
    <row r="26" spans="1:6" ht="18" customHeight="1" x14ac:dyDescent="0.15">
      <c r="A26" s="254" t="s">
        <v>815</v>
      </c>
      <c r="B26" s="165" t="s">
        <v>170</v>
      </c>
      <c r="C26" s="165" t="s">
        <v>898</v>
      </c>
      <c r="D26" s="165" t="s">
        <v>488</v>
      </c>
      <c r="E26" s="165" t="s">
        <v>489</v>
      </c>
      <c r="F26" s="166" t="s">
        <v>835</v>
      </c>
    </row>
    <row r="27" spans="1:6" ht="18" customHeight="1" x14ac:dyDescent="0.15">
      <c r="A27" s="254" t="s">
        <v>538</v>
      </c>
      <c r="B27" s="165" t="s">
        <v>170</v>
      </c>
      <c r="C27" s="165" t="s">
        <v>190</v>
      </c>
      <c r="D27" s="165" t="s">
        <v>539</v>
      </c>
      <c r="E27" s="165" t="s">
        <v>195</v>
      </c>
      <c r="F27" s="166" t="s">
        <v>356</v>
      </c>
    </row>
    <row r="28" spans="1:6" ht="18" customHeight="1" x14ac:dyDescent="0.15">
      <c r="A28" s="254" t="s">
        <v>540</v>
      </c>
      <c r="B28" s="165" t="s">
        <v>170</v>
      </c>
      <c r="C28" s="165" t="s">
        <v>191</v>
      </c>
      <c r="D28" s="165" t="s">
        <v>541</v>
      </c>
      <c r="E28" s="165" t="s">
        <v>899</v>
      </c>
      <c r="F28" s="166" t="s">
        <v>355</v>
      </c>
    </row>
    <row r="29" spans="1:6" ht="18" customHeight="1" x14ac:dyDescent="0.15">
      <c r="A29" s="254" t="s">
        <v>542</v>
      </c>
      <c r="B29" s="165" t="s">
        <v>170</v>
      </c>
      <c r="C29" s="165" t="s">
        <v>277</v>
      </c>
      <c r="D29" s="165" t="s">
        <v>900</v>
      </c>
      <c r="E29" s="165" t="s">
        <v>210</v>
      </c>
      <c r="F29" s="166" t="s">
        <v>356</v>
      </c>
    </row>
    <row r="30" spans="1:6" ht="18" customHeight="1" x14ac:dyDescent="0.15">
      <c r="A30" s="254" t="s">
        <v>543</v>
      </c>
      <c r="B30" s="165" t="s">
        <v>170</v>
      </c>
      <c r="C30" s="165" t="s">
        <v>280</v>
      </c>
      <c r="D30" s="165" t="s">
        <v>544</v>
      </c>
      <c r="E30" s="165" t="s">
        <v>901</v>
      </c>
      <c r="F30" s="166" t="s">
        <v>835</v>
      </c>
    </row>
    <row r="31" spans="1:6" ht="18" customHeight="1" x14ac:dyDescent="0.15">
      <c r="A31" s="254" t="s">
        <v>545</v>
      </c>
      <c r="B31" s="165" t="s">
        <v>170</v>
      </c>
      <c r="C31" s="165" t="s">
        <v>283</v>
      </c>
      <c r="D31" s="165" t="s">
        <v>902</v>
      </c>
      <c r="E31" s="165" t="s">
        <v>819</v>
      </c>
      <c r="F31" s="166" t="s">
        <v>355</v>
      </c>
    </row>
    <row r="32" spans="1:6" ht="18" customHeight="1" x14ac:dyDescent="0.15">
      <c r="A32" s="254" t="s">
        <v>546</v>
      </c>
      <c r="B32" s="165" t="s">
        <v>170</v>
      </c>
      <c r="C32" s="165" t="s">
        <v>285</v>
      </c>
      <c r="D32" s="165" t="s">
        <v>547</v>
      </c>
      <c r="E32" s="165" t="s">
        <v>211</v>
      </c>
      <c r="F32" s="166" t="s">
        <v>357</v>
      </c>
    </row>
    <row r="33" spans="1:6" ht="18" customHeight="1" x14ac:dyDescent="0.15">
      <c r="A33" s="254" t="s">
        <v>548</v>
      </c>
      <c r="B33" s="165" t="s">
        <v>170</v>
      </c>
      <c r="C33" s="165" t="s">
        <v>192</v>
      </c>
      <c r="D33" s="165" t="s">
        <v>549</v>
      </c>
      <c r="E33" s="165" t="s">
        <v>903</v>
      </c>
      <c r="F33" s="166" t="s">
        <v>355</v>
      </c>
    </row>
    <row r="34" spans="1:6" ht="18" customHeight="1" x14ac:dyDescent="0.15">
      <c r="A34" s="254" t="s">
        <v>550</v>
      </c>
      <c r="B34" s="165" t="s">
        <v>170</v>
      </c>
      <c r="C34" s="165" t="s">
        <v>193</v>
      </c>
      <c r="D34" s="165" t="s">
        <v>551</v>
      </c>
      <c r="E34" s="165" t="s">
        <v>904</v>
      </c>
      <c r="F34" s="166" t="s">
        <v>355</v>
      </c>
    </row>
    <row r="35" spans="1:6" ht="18" customHeight="1" x14ac:dyDescent="0.15">
      <c r="A35" s="254" t="s">
        <v>552</v>
      </c>
      <c r="B35" s="165" t="s">
        <v>170</v>
      </c>
      <c r="C35" s="165" t="s">
        <v>297</v>
      </c>
      <c r="D35" s="165" t="s">
        <v>553</v>
      </c>
      <c r="E35" s="165" t="s">
        <v>194</v>
      </c>
      <c r="F35" s="166" t="s">
        <v>355</v>
      </c>
    </row>
    <row r="36" spans="1:6" ht="18" customHeight="1" x14ac:dyDescent="0.15">
      <c r="A36" s="254" t="s">
        <v>554</v>
      </c>
      <c r="B36" s="165" t="s">
        <v>170</v>
      </c>
      <c r="C36" s="165" t="s">
        <v>300</v>
      </c>
      <c r="D36" s="165" t="s">
        <v>905</v>
      </c>
      <c r="E36" s="165" t="s">
        <v>195</v>
      </c>
      <c r="F36" s="166" t="s">
        <v>356</v>
      </c>
    </row>
    <row r="37" spans="1:6" ht="18" customHeight="1" x14ac:dyDescent="0.15">
      <c r="A37" s="254" t="s">
        <v>555</v>
      </c>
      <c r="B37" s="165" t="s">
        <v>170</v>
      </c>
      <c r="C37" s="165" t="s">
        <v>196</v>
      </c>
      <c r="D37" s="165" t="s">
        <v>556</v>
      </c>
      <c r="E37" s="165" t="s">
        <v>906</v>
      </c>
      <c r="F37" s="166" t="s">
        <v>355</v>
      </c>
    </row>
    <row r="38" spans="1:6" ht="18" customHeight="1" x14ac:dyDescent="0.15">
      <c r="A38" s="254" t="s">
        <v>557</v>
      </c>
      <c r="B38" s="165" t="s">
        <v>170</v>
      </c>
      <c r="C38" s="165" t="s">
        <v>907</v>
      </c>
      <c r="D38" s="165" t="s">
        <v>558</v>
      </c>
      <c r="E38" s="165" t="s">
        <v>908</v>
      </c>
      <c r="F38" s="166" t="s">
        <v>357</v>
      </c>
    </row>
    <row r="39" spans="1:6" ht="18" customHeight="1" x14ac:dyDescent="0.15">
      <c r="A39" s="254" t="s">
        <v>559</v>
      </c>
      <c r="B39" s="165" t="s">
        <v>170</v>
      </c>
      <c r="C39" s="165" t="s">
        <v>909</v>
      </c>
      <c r="D39" s="165" t="s">
        <v>910</v>
      </c>
      <c r="E39" s="165" t="s">
        <v>444</v>
      </c>
      <c r="F39" s="166" t="s">
        <v>357</v>
      </c>
    </row>
    <row r="40" spans="1:6" ht="18" customHeight="1" x14ac:dyDescent="0.15">
      <c r="A40" s="253" t="s">
        <v>560</v>
      </c>
      <c r="B40" s="164" t="s">
        <v>170</v>
      </c>
      <c r="C40" s="164" t="s">
        <v>436</v>
      </c>
      <c r="D40" s="164" t="s">
        <v>561</v>
      </c>
      <c r="E40" s="164" t="s">
        <v>445</v>
      </c>
      <c r="F40" s="237" t="s">
        <v>355</v>
      </c>
    </row>
    <row r="41" spans="1:6" ht="18" customHeight="1" x14ac:dyDescent="0.15">
      <c r="A41" s="254" t="s">
        <v>562</v>
      </c>
      <c r="B41" s="165" t="s">
        <v>170</v>
      </c>
      <c r="C41" s="165" t="s">
        <v>911</v>
      </c>
      <c r="D41" s="165" t="s">
        <v>563</v>
      </c>
      <c r="E41" s="165" t="s">
        <v>912</v>
      </c>
      <c r="F41" s="166" t="s">
        <v>355</v>
      </c>
    </row>
    <row r="42" spans="1:6" ht="18" customHeight="1" x14ac:dyDescent="0.15">
      <c r="A42" s="254" t="s">
        <v>809</v>
      </c>
      <c r="B42" s="165" t="s">
        <v>170</v>
      </c>
      <c r="C42" s="165" t="s">
        <v>913</v>
      </c>
      <c r="D42" s="165" t="s">
        <v>900</v>
      </c>
      <c r="E42" s="165" t="s">
        <v>210</v>
      </c>
      <c r="F42" s="166" t="s">
        <v>835</v>
      </c>
    </row>
    <row r="43" spans="1:6" ht="18" customHeight="1" x14ac:dyDescent="0.15">
      <c r="A43" s="254" t="s">
        <v>810</v>
      </c>
      <c r="B43" s="165" t="s">
        <v>170</v>
      </c>
      <c r="C43" s="165" t="s">
        <v>914</v>
      </c>
      <c r="D43" s="165" t="s">
        <v>915</v>
      </c>
      <c r="E43" s="165" t="s">
        <v>220</v>
      </c>
      <c r="F43" s="166" t="s">
        <v>357</v>
      </c>
    </row>
    <row r="44" spans="1:6" ht="18" customHeight="1" x14ac:dyDescent="0.15">
      <c r="A44" s="254" t="s">
        <v>816</v>
      </c>
      <c r="B44" s="165" t="s">
        <v>170</v>
      </c>
      <c r="C44" s="165" t="s">
        <v>820</v>
      </c>
      <c r="D44" s="165" t="s">
        <v>910</v>
      </c>
      <c r="E44" s="165" t="s">
        <v>444</v>
      </c>
      <c r="F44" s="166" t="s">
        <v>357</v>
      </c>
    </row>
    <row r="45" spans="1:6" ht="18" customHeight="1" x14ac:dyDescent="0.15">
      <c r="A45" s="254" t="s">
        <v>564</v>
      </c>
      <c r="B45" s="165" t="s">
        <v>170</v>
      </c>
      <c r="C45" s="165" t="s">
        <v>172</v>
      </c>
      <c r="D45" s="165" t="s">
        <v>197</v>
      </c>
      <c r="E45" s="165" t="s">
        <v>916</v>
      </c>
      <c r="F45" s="166" t="s">
        <v>355</v>
      </c>
    </row>
    <row r="46" spans="1:6" ht="18" customHeight="1" x14ac:dyDescent="0.15">
      <c r="A46" s="254" t="s">
        <v>565</v>
      </c>
      <c r="B46" s="165" t="s">
        <v>170</v>
      </c>
      <c r="C46" s="165" t="s">
        <v>198</v>
      </c>
      <c r="D46" s="165" t="s">
        <v>535</v>
      </c>
      <c r="E46" s="165" t="s">
        <v>189</v>
      </c>
      <c r="F46" s="166" t="s">
        <v>355</v>
      </c>
    </row>
    <row r="47" spans="1:6" ht="18" customHeight="1" x14ac:dyDescent="0.15">
      <c r="A47" s="254" t="s">
        <v>566</v>
      </c>
      <c r="B47" s="165" t="s">
        <v>170</v>
      </c>
      <c r="C47" s="165" t="s">
        <v>318</v>
      </c>
      <c r="D47" s="165" t="s">
        <v>878</v>
      </c>
      <c r="E47" s="165" t="s">
        <v>879</v>
      </c>
      <c r="F47" s="166" t="s">
        <v>355</v>
      </c>
    </row>
    <row r="48" spans="1:6" ht="18" customHeight="1" x14ac:dyDescent="0.15">
      <c r="A48" s="254" t="s">
        <v>567</v>
      </c>
      <c r="B48" s="165" t="s">
        <v>170</v>
      </c>
      <c r="C48" s="165" t="s">
        <v>323</v>
      </c>
      <c r="D48" s="165" t="s">
        <v>512</v>
      </c>
      <c r="E48" s="165" t="s">
        <v>881</v>
      </c>
      <c r="F48" s="166" t="s">
        <v>355</v>
      </c>
    </row>
    <row r="49" spans="1:6" ht="18" customHeight="1" x14ac:dyDescent="0.15">
      <c r="A49" s="254" t="s">
        <v>568</v>
      </c>
      <c r="B49" s="165" t="s">
        <v>170</v>
      </c>
      <c r="C49" s="165" t="s">
        <v>327</v>
      </c>
      <c r="D49" s="165" t="s">
        <v>569</v>
      </c>
      <c r="E49" s="165" t="s">
        <v>203</v>
      </c>
      <c r="F49" s="166" t="s">
        <v>355</v>
      </c>
    </row>
    <row r="50" spans="1:6" ht="18" customHeight="1" x14ac:dyDescent="0.15">
      <c r="A50" s="254" t="s">
        <v>570</v>
      </c>
      <c r="B50" s="165" t="s">
        <v>170</v>
      </c>
      <c r="C50" s="165" t="s">
        <v>199</v>
      </c>
      <c r="D50" s="165" t="s">
        <v>571</v>
      </c>
      <c r="E50" s="165" t="s">
        <v>212</v>
      </c>
      <c r="F50" s="166" t="s">
        <v>356</v>
      </c>
    </row>
    <row r="51" spans="1:6" ht="18" customHeight="1" x14ac:dyDescent="0.15">
      <c r="A51" s="254" t="s">
        <v>572</v>
      </c>
      <c r="B51" s="165" t="s">
        <v>170</v>
      </c>
      <c r="C51" s="165" t="s">
        <v>200</v>
      </c>
      <c r="D51" s="165" t="s">
        <v>535</v>
      </c>
      <c r="E51" s="165" t="s">
        <v>189</v>
      </c>
      <c r="F51" s="166" t="s">
        <v>357</v>
      </c>
    </row>
    <row r="52" spans="1:6" ht="18" customHeight="1" x14ac:dyDescent="0.15">
      <c r="A52" s="254" t="s">
        <v>573</v>
      </c>
      <c r="B52" s="165" t="s">
        <v>170</v>
      </c>
      <c r="C52" s="165" t="s">
        <v>330</v>
      </c>
      <c r="D52" s="165" t="s">
        <v>446</v>
      </c>
      <c r="E52" s="165" t="s">
        <v>447</v>
      </c>
      <c r="F52" s="166" t="s">
        <v>355</v>
      </c>
    </row>
    <row r="53" spans="1:6" ht="18" customHeight="1" x14ac:dyDescent="0.15">
      <c r="A53" s="254" t="s">
        <v>574</v>
      </c>
      <c r="B53" s="165" t="s">
        <v>170</v>
      </c>
      <c r="C53" s="165" t="s">
        <v>201</v>
      </c>
      <c r="D53" s="165" t="s">
        <v>547</v>
      </c>
      <c r="E53" s="165" t="s">
        <v>211</v>
      </c>
      <c r="F53" s="166" t="s">
        <v>356</v>
      </c>
    </row>
    <row r="54" spans="1:6" ht="18" customHeight="1" x14ac:dyDescent="0.15">
      <c r="A54" s="254" t="s">
        <v>575</v>
      </c>
      <c r="B54" s="165" t="s">
        <v>170</v>
      </c>
      <c r="C54" s="165" t="s">
        <v>333</v>
      </c>
      <c r="D54" s="165" t="s">
        <v>576</v>
      </c>
      <c r="E54" s="165" t="s">
        <v>202</v>
      </c>
      <c r="F54" s="166" t="s">
        <v>357</v>
      </c>
    </row>
    <row r="55" spans="1:6" ht="18" customHeight="1" x14ac:dyDescent="0.15">
      <c r="A55" s="254" t="s">
        <v>577</v>
      </c>
      <c r="B55" s="165" t="s">
        <v>170</v>
      </c>
      <c r="C55" s="165" t="s">
        <v>336</v>
      </c>
      <c r="D55" s="165" t="s">
        <v>569</v>
      </c>
      <c r="E55" s="165" t="s">
        <v>203</v>
      </c>
      <c r="F55" s="166" t="s">
        <v>355</v>
      </c>
    </row>
    <row r="56" spans="1:6" ht="18" customHeight="1" x14ac:dyDescent="0.15">
      <c r="A56" s="254" t="s">
        <v>578</v>
      </c>
      <c r="B56" s="165" t="s">
        <v>170</v>
      </c>
      <c r="C56" s="165" t="s">
        <v>338</v>
      </c>
      <c r="D56" s="165" t="s">
        <v>579</v>
      </c>
      <c r="E56" s="165" t="s">
        <v>204</v>
      </c>
      <c r="F56" s="166" t="s">
        <v>356</v>
      </c>
    </row>
    <row r="57" spans="1:6" ht="18" customHeight="1" x14ac:dyDescent="0.15">
      <c r="A57" s="254" t="s">
        <v>580</v>
      </c>
      <c r="B57" s="165" t="s">
        <v>170</v>
      </c>
      <c r="C57" s="165" t="s">
        <v>341</v>
      </c>
      <c r="D57" s="165" t="s">
        <v>581</v>
      </c>
      <c r="E57" s="165" t="s">
        <v>917</v>
      </c>
      <c r="F57" s="166" t="s">
        <v>918</v>
      </c>
    </row>
    <row r="58" spans="1:6" ht="18" customHeight="1" x14ac:dyDescent="0.15">
      <c r="A58" s="254" t="s">
        <v>582</v>
      </c>
      <c r="B58" s="165" t="s">
        <v>170</v>
      </c>
      <c r="C58" s="165" t="s">
        <v>342</v>
      </c>
      <c r="D58" s="165" t="s">
        <v>919</v>
      </c>
      <c r="E58" s="165" t="s">
        <v>205</v>
      </c>
      <c r="F58" s="166" t="s">
        <v>355</v>
      </c>
    </row>
    <row r="59" spans="1:6" ht="18" customHeight="1" x14ac:dyDescent="0.15">
      <c r="A59" s="254" t="s">
        <v>583</v>
      </c>
      <c r="B59" s="165" t="s">
        <v>170</v>
      </c>
      <c r="C59" s="165" t="s">
        <v>206</v>
      </c>
      <c r="D59" s="165" t="s">
        <v>584</v>
      </c>
      <c r="E59" s="165" t="s">
        <v>920</v>
      </c>
      <c r="F59" s="166" t="s">
        <v>355</v>
      </c>
    </row>
    <row r="60" spans="1:6" ht="18" customHeight="1" x14ac:dyDescent="0.15">
      <c r="A60" s="254" t="s">
        <v>585</v>
      </c>
      <c r="B60" s="165" t="s">
        <v>170</v>
      </c>
      <c r="C60" s="165" t="s">
        <v>207</v>
      </c>
      <c r="D60" s="165" t="s">
        <v>586</v>
      </c>
      <c r="E60" s="165" t="s">
        <v>208</v>
      </c>
      <c r="F60" s="166" t="s">
        <v>356</v>
      </c>
    </row>
    <row r="61" spans="1:6" ht="18" customHeight="1" x14ac:dyDescent="0.15">
      <c r="A61" s="254" t="s">
        <v>587</v>
      </c>
      <c r="B61" s="165" t="s">
        <v>170</v>
      </c>
      <c r="C61" s="165" t="s">
        <v>209</v>
      </c>
      <c r="D61" s="165" t="s">
        <v>900</v>
      </c>
      <c r="E61" s="165" t="s">
        <v>210</v>
      </c>
      <c r="F61" s="166" t="s">
        <v>356</v>
      </c>
    </row>
    <row r="62" spans="1:6" ht="18" customHeight="1" x14ac:dyDescent="0.15">
      <c r="A62" s="254" t="s">
        <v>588</v>
      </c>
      <c r="B62" s="165" t="s">
        <v>170</v>
      </c>
      <c r="C62" s="165" t="s">
        <v>281</v>
      </c>
      <c r="D62" s="165" t="s">
        <v>902</v>
      </c>
      <c r="E62" s="165" t="s">
        <v>819</v>
      </c>
      <c r="F62" s="166" t="s">
        <v>355</v>
      </c>
    </row>
    <row r="63" spans="1:6" ht="18" customHeight="1" x14ac:dyDescent="0.15">
      <c r="A63" s="254" t="s">
        <v>589</v>
      </c>
      <c r="B63" s="165" t="s">
        <v>170</v>
      </c>
      <c r="C63" s="165" t="s">
        <v>284</v>
      </c>
      <c r="D63" s="165" t="s">
        <v>921</v>
      </c>
      <c r="E63" s="165" t="s">
        <v>922</v>
      </c>
      <c r="F63" s="166" t="s">
        <v>355</v>
      </c>
    </row>
    <row r="64" spans="1:6" ht="18" customHeight="1" x14ac:dyDescent="0.15">
      <c r="A64" s="254" t="s">
        <v>590</v>
      </c>
      <c r="B64" s="165" t="s">
        <v>170</v>
      </c>
      <c r="C64" s="165" t="s">
        <v>286</v>
      </c>
      <c r="D64" s="165" t="s">
        <v>591</v>
      </c>
      <c r="E64" s="165" t="s">
        <v>923</v>
      </c>
      <c r="F64" s="166" t="s">
        <v>355</v>
      </c>
    </row>
    <row r="65" spans="1:6" ht="18" customHeight="1" x14ac:dyDescent="0.15">
      <c r="A65" s="254" t="s">
        <v>592</v>
      </c>
      <c r="B65" s="165" t="s">
        <v>170</v>
      </c>
      <c r="C65" s="165" t="s">
        <v>288</v>
      </c>
      <c r="D65" s="165" t="s">
        <v>579</v>
      </c>
      <c r="E65" s="165" t="s">
        <v>204</v>
      </c>
      <c r="F65" s="166" t="s">
        <v>356</v>
      </c>
    </row>
    <row r="66" spans="1:6" ht="18" customHeight="1" x14ac:dyDescent="0.15">
      <c r="A66" s="254" t="s">
        <v>593</v>
      </c>
      <c r="B66" s="165" t="s">
        <v>170</v>
      </c>
      <c r="C66" s="165" t="s">
        <v>291</v>
      </c>
      <c r="D66" s="165" t="s">
        <v>522</v>
      </c>
      <c r="E66" s="165" t="s">
        <v>924</v>
      </c>
      <c r="F66" s="166" t="s">
        <v>357</v>
      </c>
    </row>
    <row r="67" spans="1:6" ht="18" customHeight="1" x14ac:dyDescent="0.15">
      <c r="A67" s="254" t="s">
        <v>594</v>
      </c>
      <c r="B67" s="165" t="s">
        <v>170</v>
      </c>
      <c r="C67" s="165" t="s">
        <v>293</v>
      </c>
      <c r="D67" s="165" t="s">
        <v>595</v>
      </c>
      <c r="E67" s="165" t="s">
        <v>211</v>
      </c>
      <c r="F67" s="166" t="s">
        <v>356</v>
      </c>
    </row>
    <row r="68" spans="1:6" ht="18" customHeight="1" x14ac:dyDescent="0.15">
      <c r="A68" s="254" t="s">
        <v>596</v>
      </c>
      <c r="B68" s="165" t="s">
        <v>170</v>
      </c>
      <c r="C68" s="165" t="s">
        <v>173</v>
      </c>
      <c r="D68" s="165" t="s">
        <v>836</v>
      </c>
      <c r="E68" s="165" t="s">
        <v>925</v>
      </c>
      <c r="F68" s="166" t="s">
        <v>835</v>
      </c>
    </row>
    <row r="69" spans="1:6" ht="18" customHeight="1" x14ac:dyDescent="0.15">
      <c r="A69" s="254" t="s">
        <v>597</v>
      </c>
      <c r="B69" s="165" t="s">
        <v>170</v>
      </c>
      <c r="C69" s="165" t="s">
        <v>295</v>
      </c>
      <c r="D69" s="165" t="s">
        <v>571</v>
      </c>
      <c r="E69" s="165" t="s">
        <v>212</v>
      </c>
      <c r="F69" s="166" t="s">
        <v>356</v>
      </c>
    </row>
    <row r="70" spans="1:6" ht="18" customHeight="1" x14ac:dyDescent="0.15">
      <c r="A70" s="254" t="s">
        <v>598</v>
      </c>
      <c r="B70" s="165" t="s">
        <v>170</v>
      </c>
      <c r="C70" s="165" t="s">
        <v>298</v>
      </c>
      <c r="D70" s="165" t="s">
        <v>599</v>
      </c>
      <c r="E70" s="165" t="s">
        <v>926</v>
      </c>
      <c r="F70" s="166" t="s">
        <v>357</v>
      </c>
    </row>
    <row r="71" spans="1:6" ht="18" customHeight="1" x14ac:dyDescent="0.15">
      <c r="A71" s="254" t="s">
        <v>600</v>
      </c>
      <c r="B71" s="165" t="s">
        <v>170</v>
      </c>
      <c r="C71" s="165" t="s">
        <v>301</v>
      </c>
      <c r="D71" s="165" t="s">
        <v>601</v>
      </c>
      <c r="E71" s="165" t="s">
        <v>927</v>
      </c>
      <c r="F71" s="166" t="s">
        <v>356</v>
      </c>
    </row>
    <row r="72" spans="1:6" ht="18" customHeight="1" x14ac:dyDescent="0.15">
      <c r="A72" s="254" t="s">
        <v>602</v>
      </c>
      <c r="B72" s="165" t="s">
        <v>170</v>
      </c>
      <c r="C72" s="165" t="s">
        <v>303</v>
      </c>
      <c r="D72" s="165" t="s">
        <v>603</v>
      </c>
      <c r="E72" s="165" t="s">
        <v>924</v>
      </c>
      <c r="F72" s="166" t="s">
        <v>356</v>
      </c>
    </row>
    <row r="73" spans="1:6" ht="18" customHeight="1" x14ac:dyDescent="0.15">
      <c r="A73" s="254" t="s">
        <v>604</v>
      </c>
      <c r="B73" s="165" t="s">
        <v>170</v>
      </c>
      <c r="C73" s="165" t="s">
        <v>305</v>
      </c>
      <c r="D73" s="165" t="s">
        <v>603</v>
      </c>
      <c r="E73" s="165" t="s">
        <v>924</v>
      </c>
      <c r="F73" s="166" t="s">
        <v>356</v>
      </c>
    </row>
    <row r="74" spans="1:6" ht="18" customHeight="1" x14ac:dyDescent="0.15">
      <c r="A74" s="254" t="s">
        <v>605</v>
      </c>
      <c r="B74" s="165" t="s">
        <v>170</v>
      </c>
      <c r="C74" s="165" t="s">
        <v>928</v>
      </c>
      <c r="D74" s="165" t="s">
        <v>488</v>
      </c>
      <c r="E74" s="165" t="s">
        <v>489</v>
      </c>
      <c r="F74" s="166" t="s">
        <v>356</v>
      </c>
    </row>
    <row r="75" spans="1:6" ht="18" customHeight="1" x14ac:dyDescent="0.15">
      <c r="A75" s="254" t="s">
        <v>606</v>
      </c>
      <c r="B75" s="165" t="s">
        <v>170</v>
      </c>
      <c r="C75" s="165" t="s">
        <v>313</v>
      </c>
      <c r="D75" s="165" t="s">
        <v>553</v>
      </c>
      <c r="E75" s="165" t="s">
        <v>194</v>
      </c>
      <c r="F75" s="166" t="s">
        <v>355</v>
      </c>
    </row>
    <row r="76" spans="1:6" ht="18" customHeight="1" x14ac:dyDescent="0.15">
      <c r="A76" s="254" t="s">
        <v>607</v>
      </c>
      <c r="B76" s="165" t="s">
        <v>170</v>
      </c>
      <c r="C76" s="165" t="s">
        <v>853</v>
      </c>
      <c r="D76" s="165" t="s">
        <v>900</v>
      </c>
      <c r="E76" s="165" t="s">
        <v>210</v>
      </c>
      <c r="F76" s="166" t="s">
        <v>356</v>
      </c>
    </row>
    <row r="77" spans="1:6" ht="18" customHeight="1" x14ac:dyDescent="0.15">
      <c r="A77" s="254" t="s">
        <v>608</v>
      </c>
      <c r="B77" s="165" t="s">
        <v>170</v>
      </c>
      <c r="C77" s="165" t="s">
        <v>316</v>
      </c>
      <c r="D77" s="165" t="s">
        <v>446</v>
      </c>
      <c r="E77" s="165" t="s">
        <v>447</v>
      </c>
      <c r="F77" s="166" t="s">
        <v>355</v>
      </c>
    </row>
    <row r="78" spans="1:6" ht="18" customHeight="1" x14ac:dyDescent="0.15">
      <c r="A78" s="254" t="s">
        <v>437</v>
      </c>
      <c r="B78" s="165" t="s">
        <v>170</v>
      </c>
      <c r="C78" s="165" t="s">
        <v>438</v>
      </c>
      <c r="D78" s="165" t="s">
        <v>811</v>
      </c>
      <c r="E78" s="165" t="s">
        <v>448</v>
      </c>
      <c r="F78" s="166" t="s">
        <v>356</v>
      </c>
    </row>
    <row r="79" spans="1:6" ht="18" customHeight="1" x14ac:dyDescent="0.15">
      <c r="A79" s="254" t="s">
        <v>439</v>
      </c>
      <c r="B79" s="165" t="s">
        <v>170</v>
      </c>
      <c r="C79" s="165" t="s">
        <v>440</v>
      </c>
      <c r="D79" s="165" t="s">
        <v>603</v>
      </c>
      <c r="E79" s="165" t="s">
        <v>924</v>
      </c>
      <c r="F79" s="166" t="s">
        <v>356</v>
      </c>
    </row>
    <row r="80" spans="1:6" ht="18" customHeight="1" x14ac:dyDescent="0.15">
      <c r="A80" s="254" t="s">
        <v>441</v>
      </c>
      <c r="B80" s="165" t="s">
        <v>170</v>
      </c>
      <c r="C80" s="165" t="s">
        <v>442</v>
      </c>
      <c r="D80" s="165" t="s">
        <v>609</v>
      </c>
      <c r="E80" s="165" t="s">
        <v>929</v>
      </c>
      <c r="F80" s="166" t="s">
        <v>356</v>
      </c>
    </row>
    <row r="81" spans="1:6" ht="18" customHeight="1" x14ac:dyDescent="0.15">
      <c r="A81" s="254" t="s">
        <v>850</v>
      </c>
      <c r="B81" s="165" t="s">
        <v>170</v>
      </c>
      <c r="C81" s="165" t="s">
        <v>930</v>
      </c>
      <c r="D81" s="165" t="s">
        <v>603</v>
      </c>
      <c r="E81" s="165" t="s">
        <v>924</v>
      </c>
      <c r="F81" s="166" t="s">
        <v>931</v>
      </c>
    </row>
    <row r="82" spans="1:6" ht="18" customHeight="1" x14ac:dyDescent="0.15">
      <c r="A82" s="254" t="s">
        <v>851</v>
      </c>
      <c r="B82" s="165" t="s">
        <v>170</v>
      </c>
      <c r="C82" s="165" t="s">
        <v>932</v>
      </c>
      <c r="D82" s="165" t="s">
        <v>603</v>
      </c>
      <c r="E82" s="165" t="s">
        <v>924</v>
      </c>
      <c r="F82" s="166" t="s">
        <v>931</v>
      </c>
    </row>
    <row r="83" spans="1:6" ht="18" customHeight="1" x14ac:dyDescent="0.15">
      <c r="A83" s="254" t="s">
        <v>610</v>
      </c>
      <c r="B83" s="165" t="s">
        <v>170</v>
      </c>
      <c r="C83" s="165" t="s">
        <v>324</v>
      </c>
      <c r="D83" s="165" t="s">
        <v>611</v>
      </c>
      <c r="E83" s="165" t="s">
        <v>933</v>
      </c>
      <c r="F83" s="166" t="s">
        <v>355</v>
      </c>
    </row>
    <row r="84" spans="1:6" ht="18" customHeight="1" x14ac:dyDescent="0.15">
      <c r="A84" s="254" t="s">
        <v>612</v>
      </c>
      <c r="B84" s="165" t="s">
        <v>170</v>
      </c>
      <c r="C84" s="165" t="s">
        <v>213</v>
      </c>
      <c r="D84" s="165" t="s">
        <v>613</v>
      </c>
      <c r="E84" s="165" t="s">
        <v>934</v>
      </c>
      <c r="F84" s="166" t="s">
        <v>356</v>
      </c>
    </row>
    <row r="85" spans="1:6" ht="18" customHeight="1" x14ac:dyDescent="0.15">
      <c r="A85" s="254" t="s">
        <v>614</v>
      </c>
      <c r="B85" s="165" t="s">
        <v>170</v>
      </c>
      <c r="C85" s="165" t="s">
        <v>935</v>
      </c>
      <c r="D85" s="165" t="s">
        <v>615</v>
      </c>
      <c r="E85" s="165" t="s">
        <v>936</v>
      </c>
      <c r="F85" s="166" t="s">
        <v>355</v>
      </c>
    </row>
    <row r="86" spans="1:6" ht="18" customHeight="1" x14ac:dyDescent="0.15">
      <c r="A86" s="254" t="s">
        <v>616</v>
      </c>
      <c r="B86" s="165" t="s">
        <v>170</v>
      </c>
      <c r="C86" s="165" t="s">
        <v>331</v>
      </c>
      <c r="D86" s="165" t="s">
        <v>617</v>
      </c>
      <c r="E86" s="165" t="s">
        <v>937</v>
      </c>
      <c r="F86" s="166" t="s">
        <v>355</v>
      </c>
    </row>
    <row r="87" spans="1:6" ht="18" customHeight="1" x14ac:dyDescent="0.15">
      <c r="A87" s="254" t="s">
        <v>618</v>
      </c>
      <c r="B87" s="165" t="s">
        <v>170</v>
      </c>
      <c r="C87" s="165" t="s">
        <v>214</v>
      </c>
      <c r="D87" s="165" t="s">
        <v>619</v>
      </c>
      <c r="E87" s="165" t="s">
        <v>938</v>
      </c>
      <c r="F87" s="166" t="s">
        <v>356</v>
      </c>
    </row>
    <row r="88" spans="1:6" ht="18" customHeight="1" x14ac:dyDescent="0.15">
      <c r="A88" s="254" t="s">
        <v>620</v>
      </c>
      <c r="B88" s="165" t="s">
        <v>170</v>
      </c>
      <c r="C88" s="165" t="s">
        <v>334</v>
      </c>
      <c r="D88" s="165" t="s">
        <v>558</v>
      </c>
      <c r="E88" s="165" t="s">
        <v>908</v>
      </c>
      <c r="F88" s="166" t="s">
        <v>356</v>
      </c>
    </row>
    <row r="89" spans="1:6" ht="18" customHeight="1" x14ac:dyDescent="0.15">
      <c r="A89" s="254" t="s">
        <v>621</v>
      </c>
      <c r="B89" s="165" t="s">
        <v>170</v>
      </c>
      <c r="C89" s="165" t="s">
        <v>939</v>
      </c>
      <c r="D89" s="165" t="s">
        <v>892</v>
      </c>
      <c r="E89" s="165" t="s">
        <v>893</v>
      </c>
      <c r="F89" s="166" t="s">
        <v>355</v>
      </c>
    </row>
    <row r="90" spans="1:6" ht="18" customHeight="1" x14ac:dyDescent="0.15">
      <c r="A90" s="254" t="s">
        <v>622</v>
      </c>
      <c r="B90" s="165" t="s">
        <v>170</v>
      </c>
      <c r="C90" s="165" t="s">
        <v>339</v>
      </c>
      <c r="D90" s="165" t="s">
        <v>623</v>
      </c>
      <c r="E90" s="165" t="s">
        <v>940</v>
      </c>
      <c r="F90" s="166" t="s">
        <v>355</v>
      </c>
    </row>
    <row r="91" spans="1:6" ht="18" customHeight="1" x14ac:dyDescent="0.15">
      <c r="A91" s="254" t="s">
        <v>624</v>
      </c>
      <c r="B91" s="165" t="s">
        <v>170</v>
      </c>
      <c r="C91" s="165" t="s">
        <v>941</v>
      </c>
      <c r="D91" s="165" t="s">
        <v>449</v>
      </c>
      <c r="E91" s="165" t="s">
        <v>450</v>
      </c>
      <c r="F91" s="166" t="s">
        <v>355</v>
      </c>
    </row>
    <row r="92" spans="1:6" ht="18" customHeight="1" x14ac:dyDescent="0.15">
      <c r="A92" s="254" t="s">
        <v>625</v>
      </c>
      <c r="B92" s="165" t="s">
        <v>170</v>
      </c>
      <c r="C92" s="165" t="s">
        <v>302</v>
      </c>
      <c r="D92" s="165" t="s">
        <v>626</v>
      </c>
      <c r="E92" s="165" t="s">
        <v>942</v>
      </c>
      <c r="F92" s="166" t="s">
        <v>355</v>
      </c>
    </row>
    <row r="93" spans="1:6" ht="18" customHeight="1" x14ac:dyDescent="0.15">
      <c r="A93" s="255" t="s">
        <v>821</v>
      </c>
      <c r="B93" s="167" t="s">
        <v>170</v>
      </c>
      <c r="C93" s="167" t="s">
        <v>943</v>
      </c>
      <c r="D93" s="167" t="s">
        <v>558</v>
      </c>
      <c r="E93" s="167" t="s">
        <v>908</v>
      </c>
      <c r="F93" s="236" t="s">
        <v>357</v>
      </c>
    </row>
    <row r="94" spans="1:6" ht="18" customHeight="1" x14ac:dyDescent="0.15">
      <c r="A94" s="253" t="s">
        <v>627</v>
      </c>
      <c r="B94" s="164" t="s">
        <v>170</v>
      </c>
      <c r="C94" s="164" t="s">
        <v>215</v>
      </c>
      <c r="D94" s="164" t="s">
        <v>628</v>
      </c>
      <c r="E94" s="164" t="s">
        <v>944</v>
      </c>
      <c r="F94" s="237" t="s">
        <v>355</v>
      </c>
    </row>
    <row r="95" spans="1:6" ht="18" customHeight="1" x14ac:dyDescent="0.15">
      <c r="A95" s="254" t="s">
        <v>945</v>
      </c>
      <c r="B95" s="165" t="s">
        <v>170</v>
      </c>
      <c r="C95" s="165" t="s">
        <v>946</v>
      </c>
      <c r="D95" s="165" t="s">
        <v>531</v>
      </c>
      <c r="E95" s="165" t="s">
        <v>947</v>
      </c>
      <c r="F95" s="166" t="s">
        <v>931</v>
      </c>
    </row>
    <row r="96" spans="1:6" ht="18" customHeight="1" x14ac:dyDescent="0.15">
      <c r="A96" s="254" t="s">
        <v>629</v>
      </c>
      <c r="B96" s="165" t="s">
        <v>948</v>
      </c>
      <c r="C96" s="165" t="s">
        <v>216</v>
      </c>
      <c r="D96" s="165" t="s">
        <v>837</v>
      </c>
      <c r="E96" s="165" t="s">
        <v>925</v>
      </c>
      <c r="F96" s="166" t="s">
        <v>355</v>
      </c>
    </row>
    <row r="97" spans="1:6" ht="18" customHeight="1" x14ac:dyDescent="0.15">
      <c r="A97" s="254" t="s">
        <v>630</v>
      </c>
      <c r="B97" s="165" t="s">
        <v>948</v>
      </c>
      <c r="C97" s="165" t="s">
        <v>949</v>
      </c>
      <c r="D97" s="165" t="s">
        <v>950</v>
      </c>
      <c r="E97" s="165" t="s">
        <v>217</v>
      </c>
      <c r="F97" s="166" t="s">
        <v>355</v>
      </c>
    </row>
    <row r="98" spans="1:6" ht="18" customHeight="1" x14ac:dyDescent="0.15">
      <c r="A98" s="254" t="s">
        <v>631</v>
      </c>
      <c r="B98" s="165" t="s">
        <v>948</v>
      </c>
      <c r="C98" s="165" t="s">
        <v>278</v>
      </c>
      <c r="D98" s="165" t="s">
        <v>632</v>
      </c>
      <c r="E98" s="165" t="s">
        <v>951</v>
      </c>
      <c r="F98" s="166" t="s">
        <v>356</v>
      </c>
    </row>
    <row r="99" spans="1:6" ht="18" customHeight="1" x14ac:dyDescent="0.15">
      <c r="A99" s="254" t="s">
        <v>633</v>
      </c>
      <c r="B99" s="165" t="s">
        <v>948</v>
      </c>
      <c r="C99" s="165" t="s">
        <v>282</v>
      </c>
      <c r="D99" s="165" t="s">
        <v>634</v>
      </c>
      <c r="E99" s="165" t="s">
        <v>952</v>
      </c>
      <c r="F99" s="166" t="s">
        <v>355</v>
      </c>
    </row>
    <row r="100" spans="1:6" ht="18" customHeight="1" x14ac:dyDescent="0.15">
      <c r="A100" s="254" t="s">
        <v>953</v>
      </c>
      <c r="B100" s="165" t="s">
        <v>948</v>
      </c>
      <c r="C100" s="165" t="s">
        <v>954</v>
      </c>
      <c r="D100" s="165" t="s">
        <v>955</v>
      </c>
      <c r="E100" s="165" t="s">
        <v>956</v>
      </c>
      <c r="F100" s="166" t="s">
        <v>931</v>
      </c>
    </row>
    <row r="101" spans="1:6" ht="18" customHeight="1" x14ac:dyDescent="0.15">
      <c r="A101" s="254" t="s">
        <v>635</v>
      </c>
      <c r="B101" s="165" t="s">
        <v>948</v>
      </c>
      <c r="C101" s="165" t="s">
        <v>218</v>
      </c>
      <c r="D101" s="165" t="s">
        <v>636</v>
      </c>
      <c r="E101" s="165" t="s">
        <v>957</v>
      </c>
      <c r="F101" s="166" t="s">
        <v>356</v>
      </c>
    </row>
    <row r="102" spans="1:6" ht="18" customHeight="1" x14ac:dyDescent="0.15">
      <c r="A102" s="254" t="s">
        <v>637</v>
      </c>
      <c r="B102" s="165" t="s">
        <v>948</v>
      </c>
      <c r="C102" s="165" t="s">
        <v>219</v>
      </c>
      <c r="D102" s="165" t="s">
        <v>638</v>
      </c>
      <c r="E102" s="165" t="s">
        <v>958</v>
      </c>
      <c r="F102" s="166" t="s">
        <v>357</v>
      </c>
    </row>
    <row r="103" spans="1:6" ht="18" customHeight="1" x14ac:dyDescent="0.15">
      <c r="A103" s="254" t="s">
        <v>639</v>
      </c>
      <c r="B103" s="165" t="s">
        <v>948</v>
      </c>
      <c r="C103" s="165" t="s">
        <v>959</v>
      </c>
      <c r="D103" s="165" t="s">
        <v>451</v>
      </c>
      <c r="E103" s="165" t="s">
        <v>452</v>
      </c>
      <c r="F103" s="166" t="s">
        <v>356</v>
      </c>
    </row>
    <row r="104" spans="1:6" ht="18" customHeight="1" x14ac:dyDescent="0.15">
      <c r="A104" s="255" t="s">
        <v>640</v>
      </c>
      <c r="B104" s="167" t="s">
        <v>948</v>
      </c>
      <c r="C104" s="167" t="s">
        <v>221</v>
      </c>
      <c r="D104" s="167" t="s">
        <v>222</v>
      </c>
      <c r="E104" s="167" t="s">
        <v>960</v>
      </c>
      <c r="F104" s="236" t="s">
        <v>355</v>
      </c>
    </row>
    <row r="105" spans="1:6" ht="18" customHeight="1" x14ac:dyDescent="0.15">
      <c r="A105" s="253" t="s">
        <v>641</v>
      </c>
      <c r="B105" s="164" t="s">
        <v>948</v>
      </c>
      <c r="C105" s="164" t="s">
        <v>174</v>
      </c>
      <c r="D105" s="164" t="s">
        <v>642</v>
      </c>
      <c r="E105" s="164" t="s">
        <v>961</v>
      </c>
      <c r="F105" s="237" t="s">
        <v>356</v>
      </c>
    </row>
    <row r="106" spans="1:6" ht="18" customHeight="1" x14ac:dyDescent="0.15">
      <c r="A106" s="254" t="s">
        <v>643</v>
      </c>
      <c r="B106" s="165" t="s">
        <v>948</v>
      </c>
      <c r="C106" s="165" t="s">
        <v>304</v>
      </c>
      <c r="D106" s="165" t="s">
        <v>644</v>
      </c>
      <c r="E106" s="165" t="s">
        <v>962</v>
      </c>
      <c r="F106" s="166" t="s">
        <v>355</v>
      </c>
    </row>
    <row r="107" spans="1:6" ht="18" customHeight="1" x14ac:dyDescent="0.15">
      <c r="A107" s="254" t="s">
        <v>645</v>
      </c>
      <c r="B107" s="165" t="s">
        <v>948</v>
      </c>
      <c r="C107" s="165" t="s">
        <v>306</v>
      </c>
      <c r="D107" s="165" t="s">
        <v>646</v>
      </c>
      <c r="E107" s="165" t="s">
        <v>963</v>
      </c>
      <c r="F107" s="166" t="s">
        <v>355</v>
      </c>
    </row>
    <row r="108" spans="1:6" ht="18" customHeight="1" x14ac:dyDescent="0.15">
      <c r="A108" s="254" t="s">
        <v>647</v>
      </c>
      <c r="B108" s="165" t="s">
        <v>822</v>
      </c>
      <c r="C108" s="165" t="s">
        <v>964</v>
      </c>
      <c r="D108" s="257"/>
      <c r="E108" s="165" t="s">
        <v>453</v>
      </c>
      <c r="F108" s="166" t="s">
        <v>356</v>
      </c>
    </row>
    <row r="109" spans="1:6" ht="18" customHeight="1" x14ac:dyDescent="0.15">
      <c r="A109" s="254" t="s">
        <v>648</v>
      </c>
      <c r="B109" s="165" t="s">
        <v>822</v>
      </c>
      <c r="C109" s="165" t="s">
        <v>965</v>
      </c>
      <c r="D109" s="257"/>
      <c r="E109" s="165" t="s">
        <v>454</v>
      </c>
      <c r="F109" s="166" t="s">
        <v>356</v>
      </c>
    </row>
    <row r="110" spans="1:6" ht="18" customHeight="1" x14ac:dyDescent="0.15">
      <c r="A110" s="254" t="s">
        <v>649</v>
      </c>
      <c r="B110" s="165" t="s">
        <v>822</v>
      </c>
      <c r="C110" s="165" t="s">
        <v>966</v>
      </c>
      <c r="D110" s="257"/>
      <c r="E110" s="165" t="s">
        <v>455</v>
      </c>
      <c r="F110" s="166" t="s">
        <v>355</v>
      </c>
    </row>
    <row r="111" spans="1:6" ht="18" customHeight="1" x14ac:dyDescent="0.15">
      <c r="A111" s="255" t="s">
        <v>650</v>
      </c>
      <c r="B111" s="167" t="s">
        <v>822</v>
      </c>
      <c r="C111" s="167" t="s">
        <v>967</v>
      </c>
      <c r="D111" s="258"/>
      <c r="E111" s="167" t="s">
        <v>456</v>
      </c>
      <c r="F111" s="236" t="s">
        <v>835</v>
      </c>
    </row>
    <row r="112" spans="1:6" ht="18" customHeight="1" x14ac:dyDescent="0.15">
      <c r="A112" s="253" t="s">
        <v>651</v>
      </c>
      <c r="B112" s="164" t="s">
        <v>822</v>
      </c>
      <c r="C112" s="164" t="s">
        <v>968</v>
      </c>
      <c r="D112" s="256"/>
      <c r="E112" s="164" t="s">
        <v>457</v>
      </c>
      <c r="F112" s="237" t="s">
        <v>355</v>
      </c>
    </row>
    <row r="113" spans="1:6" ht="18" customHeight="1" x14ac:dyDescent="0.15">
      <c r="A113" s="253" t="s">
        <v>652</v>
      </c>
      <c r="B113" s="164" t="s">
        <v>969</v>
      </c>
      <c r="C113" s="164" t="s">
        <v>458</v>
      </c>
      <c r="D113" s="256"/>
      <c r="E113" s="164" t="s">
        <v>458</v>
      </c>
      <c r="F113" s="237" t="s">
        <v>356</v>
      </c>
    </row>
    <row r="114" spans="1:6" ht="18" customHeight="1" x14ac:dyDescent="0.15">
      <c r="A114" s="254" t="s">
        <v>653</v>
      </c>
      <c r="B114" s="165" t="s">
        <v>969</v>
      </c>
      <c r="C114" s="165" t="s">
        <v>970</v>
      </c>
      <c r="D114" s="257"/>
      <c r="E114" s="165" t="s">
        <v>971</v>
      </c>
      <c r="F114" s="166" t="s">
        <v>835</v>
      </c>
    </row>
    <row r="115" spans="1:6" ht="18" customHeight="1" x14ac:dyDescent="0.15">
      <c r="A115" s="254" t="s">
        <v>654</v>
      </c>
      <c r="B115" s="165" t="s">
        <v>969</v>
      </c>
      <c r="C115" s="165" t="s">
        <v>459</v>
      </c>
      <c r="D115" s="257"/>
      <c r="E115" s="165" t="s">
        <v>459</v>
      </c>
      <c r="F115" s="166" t="s">
        <v>355</v>
      </c>
    </row>
    <row r="116" spans="1:6" ht="18" customHeight="1" x14ac:dyDescent="0.15">
      <c r="A116" s="254" t="s">
        <v>655</v>
      </c>
      <c r="B116" s="165" t="s">
        <v>969</v>
      </c>
      <c r="C116" s="165" t="s">
        <v>460</v>
      </c>
      <c r="D116" s="257"/>
      <c r="E116" s="165" t="s">
        <v>460</v>
      </c>
      <c r="F116" s="166" t="s">
        <v>355</v>
      </c>
    </row>
    <row r="117" spans="1:6" ht="18" customHeight="1" x14ac:dyDescent="0.15">
      <c r="A117" s="254" t="s">
        <v>256</v>
      </c>
      <c r="B117" s="165" t="s">
        <v>969</v>
      </c>
      <c r="C117" s="165" t="s">
        <v>461</v>
      </c>
      <c r="D117" s="257"/>
      <c r="E117" s="165" t="s">
        <v>461</v>
      </c>
      <c r="F117" s="166" t="s">
        <v>355</v>
      </c>
    </row>
    <row r="118" spans="1:6" ht="18" customHeight="1" x14ac:dyDescent="0.15">
      <c r="A118" s="254" t="s">
        <v>972</v>
      </c>
      <c r="B118" s="165" t="s">
        <v>969</v>
      </c>
      <c r="C118" s="165" t="s">
        <v>973</v>
      </c>
      <c r="D118" s="257"/>
      <c r="E118" s="165" t="s">
        <v>973</v>
      </c>
      <c r="F118" s="166" t="s">
        <v>355</v>
      </c>
    </row>
    <row r="119" spans="1:6" ht="18" customHeight="1" x14ac:dyDescent="0.15">
      <c r="A119" s="254" t="s">
        <v>656</v>
      </c>
      <c r="B119" s="165" t="s">
        <v>969</v>
      </c>
      <c r="C119" s="165" t="s">
        <v>462</v>
      </c>
      <c r="D119" s="257"/>
      <c r="E119" s="165" t="s">
        <v>462</v>
      </c>
      <c r="F119" s="166" t="s">
        <v>835</v>
      </c>
    </row>
    <row r="120" spans="1:6" ht="18" customHeight="1" x14ac:dyDescent="0.15">
      <c r="A120" s="253" t="s">
        <v>657</v>
      </c>
      <c r="B120" s="164" t="s">
        <v>969</v>
      </c>
      <c r="C120" s="164" t="s">
        <v>823</v>
      </c>
      <c r="D120" s="256"/>
      <c r="E120" s="164" t="s">
        <v>974</v>
      </c>
      <c r="F120" s="237" t="s">
        <v>355</v>
      </c>
    </row>
    <row r="121" spans="1:6" ht="18" customHeight="1" x14ac:dyDescent="0.15">
      <c r="A121" s="254" t="s">
        <v>658</v>
      </c>
      <c r="B121" s="165" t="s">
        <v>969</v>
      </c>
      <c r="C121" s="165" t="s">
        <v>463</v>
      </c>
      <c r="D121" s="257"/>
      <c r="E121" s="165" t="s">
        <v>463</v>
      </c>
      <c r="F121" s="166" t="s">
        <v>355</v>
      </c>
    </row>
    <row r="122" spans="1:6" ht="18" customHeight="1" x14ac:dyDescent="0.15">
      <c r="A122" s="254" t="s">
        <v>659</v>
      </c>
      <c r="B122" s="165" t="s">
        <v>969</v>
      </c>
      <c r="C122" s="165" t="s">
        <v>464</v>
      </c>
      <c r="D122" s="257"/>
      <c r="E122" s="165" t="s">
        <v>464</v>
      </c>
      <c r="F122" s="166" t="s">
        <v>356</v>
      </c>
    </row>
    <row r="123" spans="1:6" ht="18" customHeight="1" x14ac:dyDescent="0.15">
      <c r="A123" s="254" t="s">
        <v>824</v>
      </c>
      <c r="B123" s="165" t="s">
        <v>969</v>
      </c>
      <c r="C123" s="165" t="s">
        <v>825</v>
      </c>
      <c r="D123" s="257"/>
      <c r="E123" s="165" t="s">
        <v>825</v>
      </c>
      <c r="F123" s="166" t="s">
        <v>355</v>
      </c>
    </row>
    <row r="124" spans="1:6" ht="18" customHeight="1" x14ac:dyDescent="0.15">
      <c r="A124" s="254" t="s">
        <v>660</v>
      </c>
      <c r="B124" s="165" t="s">
        <v>969</v>
      </c>
      <c r="C124" s="165" t="s">
        <v>465</v>
      </c>
      <c r="D124" s="257"/>
      <c r="E124" s="165" t="s">
        <v>465</v>
      </c>
      <c r="F124" s="166" t="s">
        <v>356</v>
      </c>
    </row>
    <row r="125" spans="1:6" ht="18" customHeight="1" x14ac:dyDescent="0.15">
      <c r="A125" s="254" t="s">
        <v>661</v>
      </c>
      <c r="B125" s="165" t="s">
        <v>969</v>
      </c>
      <c r="C125" s="165" t="s">
        <v>466</v>
      </c>
      <c r="D125" s="257"/>
      <c r="E125" s="165" t="s">
        <v>466</v>
      </c>
      <c r="F125" s="166" t="s">
        <v>355</v>
      </c>
    </row>
    <row r="126" spans="1:6" ht="18" customHeight="1" x14ac:dyDescent="0.15">
      <c r="A126" s="254" t="s">
        <v>662</v>
      </c>
      <c r="B126" s="165" t="s">
        <v>969</v>
      </c>
      <c r="C126" s="165" t="s">
        <v>467</v>
      </c>
      <c r="D126" s="257"/>
      <c r="E126" s="165" t="s">
        <v>467</v>
      </c>
      <c r="F126" s="166" t="s">
        <v>355</v>
      </c>
    </row>
    <row r="127" spans="1:6" ht="18" customHeight="1" x14ac:dyDescent="0.15">
      <c r="A127" s="254" t="s">
        <v>663</v>
      </c>
      <c r="B127" s="165" t="s">
        <v>969</v>
      </c>
      <c r="C127" s="165" t="s">
        <v>975</v>
      </c>
      <c r="D127" s="257"/>
      <c r="E127" s="165" t="s">
        <v>468</v>
      </c>
      <c r="F127" s="166" t="s">
        <v>355</v>
      </c>
    </row>
    <row r="128" spans="1:6" ht="18" customHeight="1" x14ac:dyDescent="0.15">
      <c r="A128" s="254" t="s">
        <v>664</v>
      </c>
      <c r="B128" s="165" t="s">
        <v>969</v>
      </c>
      <c r="C128" s="165" t="s">
        <v>469</v>
      </c>
      <c r="D128" s="257"/>
      <c r="E128" s="165" t="s">
        <v>469</v>
      </c>
      <c r="F128" s="166" t="s">
        <v>355</v>
      </c>
    </row>
    <row r="129" spans="1:6" ht="18" customHeight="1" x14ac:dyDescent="0.15">
      <c r="A129" s="254" t="s">
        <v>665</v>
      </c>
      <c r="B129" s="165" t="s">
        <v>969</v>
      </c>
      <c r="C129" s="165" t="s">
        <v>470</v>
      </c>
      <c r="D129" s="257"/>
      <c r="E129" s="165" t="s">
        <v>470</v>
      </c>
      <c r="F129" s="166" t="s">
        <v>355</v>
      </c>
    </row>
    <row r="130" spans="1:6" ht="18" customHeight="1" x14ac:dyDescent="0.15">
      <c r="A130" s="254" t="s">
        <v>666</v>
      </c>
      <c r="B130" s="165" t="s">
        <v>969</v>
      </c>
      <c r="C130" s="165" t="s">
        <v>471</v>
      </c>
      <c r="D130" s="257"/>
      <c r="E130" s="165" t="s">
        <v>471</v>
      </c>
      <c r="F130" s="166" t="s">
        <v>356</v>
      </c>
    </row>
    <row r="131" spans="1:6" ht="18" customHeight="1" x14ac:dyDescent="0.15">
      <c r="A131" s="254" t="s">
        <v>667</v>
      </c>
      <c r="B131" s="165" t="s">
        <v>969</v>
      </c>
      <c r="C131" s="165" t="s">
        <v>472</v>
      </c>
      <c r="D131" s="257"/>
      <c r="E131" s="165" t="s">
        <v>472</v>
      </c>
      <c r="F131" s="166" t="s">
        <v>355</v>
      </c>
    </row>
    <row r="132" spans="1:6" ht="18" customHeight="1" x14ac:dyDescent="0.15">
      <c r="A132" s="254" t="s">
        <v>668</v>
      </c>
      <c r="B132" s="165" t="s">
        <v>969</v>
      </c>
      <c r="C132" s="165" t="s">
        <v>473</v>
      </c>
      <c r="D132" s="257"/>
      <c r="E132" s="165" t="s">
        <v>473</v>
      </c>
      <c r="F132" s="166" t="s">
        <v>355</v>
      </c>
    </row>
    <row r="133" spans="1:6" ht="18" customHeight="1" x14ac:dyDescent="0.15">
      <c r="A133" s="254" t="s">
        <v>669</v>
      </c>
      <c r="B133" s="165" t="s">
        <v>969</v>
      </c>
      <c r="C133" s="165" t="s">
        <v>976</v>
      </c>
      <c r="D133" s="257"/>
      <c r="E133" s="165" t="s">
        <v>977</v>
      </c>
      <c r="F133" s="166" t="s">
        <v>355</v>
      </c>
    </row>
    <row r="134" spans="1:6" ht="18" customHeight="1" x14ac:dyDescent="0.15">
      <c r="A134" s="259" t="s">
        <v>804</v>
      </c>
      <c r="B134" s="168" t="s">
        <v>969</v>
      </c>
      <c r="C134" s="168" t="s">
        <v>978</v>
      </c>
      <c r="D134" s="260"/>
      <c r="E134" s="168" t="s">
        <v>978</v>
      </c>
      <c r="F134" s="238" t="s">
        <v>356</v>
      </c>
    </row>
    <row r="135" spans="1:6" ht="18" customHeight="1" x14ac:dyDescent="0.15">
      <c r="A135" s="254" t="s">
        <v>670</v>
      </c>
      <c r="B135" s="165" t="s">
        <v>969</v>
      </c>
      <c r="C135" s="165" t="s">
        <v>474</v>
      </c>
      <c r="D135" s="257"/>
      <c r="E135" s="165" t="s">
        <v>474</v>
      </c>
      <c r="F135" s="166" t="s">
        <v>835</v>
      </c>
    </row>
    <row r="136" spans="1:6" ht="18" customHeight="1" x14ac:dyDescent="0.15">
      <c r="A136" s="254" t="s">
        <v>671</v>
      </c>
      <c r="B136" s="165" t="s">
        <v>969</v>
      </c>
      <c r="C136" s="165" t="s">
        <v>475</v>
      </c>
      <c r="D136" s="257"/>
      <c r="E136" s="165" t="s">
        <v>475</v>
      </c>
      <c r="F136" s="166" t="s">
        <v>835</v>
      </c>
    </row>
    <row r="137" spans="1:6" ht="18" customHeight="1" x14ac:dyDescent="0.15">
      <c r="A137" s="254" t="s">
        <v>672</v>
      </c>
      <c r="B137" s="165" t="s">
        <v>969</v>
      </c>
      <c r="C137" s="165" t="s">
        <v>476</v>
      </c>
      <c r="D137" s="257"/>
      <c r="E137" s="165" t="s">
        <v>476</v>
      </c>
      <c r="F137" s="166" t="s">
        <v>356</v>
      </c>
    </row>
    <row r="138" spans="1:6" ht="18" customHeight="1" x14ac:dyDescent="0.15">
      <c r="A138" s="254" t="s">
        <v>673</v>
      </c>
      <c r="B138" s="165" t="s">
        <v>969</v>
      </c>
      <c r="C138" s="165" t="s">
        <v>477</v>
      </c>
      <c r="D138" s="257"/>
      <c r="E138" s="165" t="s">
        <v>477</v>
      </c>
      <c r="F138" s="166" t="s">
        <v>356</v>
      </c>
    </row>
    <row r="139" spans="1:6" ht="18" customHeight="1" x14ac:dyDescent="0.15">
      <c r="A139" s="254" t="s">
        <v>674</v>
      </c>
      <c r="B139" s="165" t="s">
        <v>969</v>
      </c>
      <c r="C139" s="165" t="s">
        <v>979</v>
      </c>
      <c r="D139" s="257"/>
      <c r="E139" s="165" t="s">
        <v>980</v>
      </c>
      <c r="F139" s="166" t="s">
        <v>356</v>
      </c>
    </row>
    <row r="140" spans="1:6" ht="18" customHeight="1" x14ac:dyDescent="0.15">
      <c r="A140" s="254" t="s">
        <v>675</v>
      </c>
      <c r="B140" s="165" t="s">
        <v>969</v>
      </c>
      <c r="C140" s="165" t="s">
        <v>478</v>
      </c>
      <c r="D140" s="257"/>
      <c r="E140" s="165" t="s">
        <v>478</v>
      </c>
      <c r="F140" s="166" t="s">
        <v>355</v>
      </c>
    </row>
    <row r="141" spans="1:6" ht="18" customHeight="1" x14ac:dyDescent="0.15">
      <c r="A141" s="254" t="s">
        <v>676</v>
      </c>
      <c r="B141" s="165" t="s">
        <v>969</v>
      </c>
      <c r="C141" s="165" t="s">
        <v>479</v>
      </c>
      <c r="D141" s="257"/>
      <c r="E141" s="165" t="s">
        <v>479</v>
      </c>
      <c r="F141" s="166" t="s">
        <v>356</v>
      </c>
    </row>
    <row r="142" spans="1:6" ht="18" customHeight="1" x14ac:dyDescent="0.15">
      <c r="A142" s="254" t="s">
        <v>677</v>
      </c>
      <c r="B142" s="165" t="s">
        <v>969</v>
      </c>
      <c r="C142" s="165" t="s">
        <v>480</v>
      </c>
      <c r="D142" s="257"/>
      <c r="E142" s="165" t="s">
        <v>480</v>
      </c>
      <c r="F142" s="166" t="s">
        <v>835</v>
      </c>
    </row>
    <row r="143" spans="1:6" ht="18" customHeight="1" x14ac:dyDescent="0.15">
      <c r="A143" s="254" t="s">
        <v>678</v>
      </c>
      <c r="B143" s="165" t="s">
        <v>969</v>
      </c>
      <c r="C143" s="165" t="s">
        <v>481</v>
      </c>
      <c r="D143" s="257"/>
      <c r="E143" s="165" t="s">
        <v>481</v>
      </c>
      <c r="F143" s="166" t="s">
        <v>356</v>
      </c>
    </row>
    <row r="144" spans="1:6" ht="18" customHeight="1" x14ac:dyDescent="0.15">
      <c r="A144" s="254" t="s">
        <v>679</v>
      </c>
      <c r="B144" s="165" t="s">
        <v>969</v>
      </c>
      <c r="C144" s="165" t="s">
        <v>482</v>
      </c>
      <c r="D144" s="257"/>
      <c r="E144" s="165" t="s">
        <v>482</v>
      </c>
      <c r="F144" s="166" t="s">
        <v>356</v>
      </c>
    </row>
    <row r="145" spans="1:6" ht="18" customHeight="1" x14ac:dyDescent="0.15">
      <c r="A145" s="254" t="s">
        <v>981</v>
      </c>
      <c r="B145" s="165" t="s">
        <v>969</v>
      </c>
      <c r="C145" s="165" t="s">
        <v>982</v>
      </c>
      <c r="D145" s="257"/>
      <c r="E145" s="165" t="s">
        <v>982</v>
      </c>
      <c r="F145" s="166" t="s">
        <v>918</v>
      </c>
    </row>
    <row r="146" spans="1:6" ht="18" customHeight="1" x14ac:dyDescent="0.15">
      <c r="A146" s="254" t="s">
        <v>267</v>
      </c>
      <c r="B146" s="165" t="s">
        <v>969</v>
      </c>
      <c r="C146" s="165" t="s">
        <v>483</v>
      </c>
      <c r="D146" s="257"/>
      <c r="E146" s="165" t="s">
        <v>483</v>
      </c>
      <c r="F146" s="166" t="s">
        <v>356</v>
      </c>
    </row>
    <row r="147" spans="1:6" ht="18" customHeight="1" x14ac:dyDescent="0.15">
      <c r="A147" s="254" t="s">
        <v>269</v>
      </c>
      <c r="B147" s="165" t="s">
        <v>969</v>
      </c>
      <c r="C147" s="165" t="s">
        <v>484</v>
      </c>
      <c r="D147" s="257"/>
      <c r="E147" s="165" t="s">
        <v>484</v>
      </c>
      <c r="F147" s="166" t="s">
        <v>356</v>
      </c>
    </row>
    <row r="148" spans="1:6" ht="18" customHeight="1" x14ac:dyDescent="0.15">
      <c r="A148" s="254" t="s">
        <v>271</v>
      </c>
      <c r="B148" s="165" t="s">
        <v>969</v>
      </c>
      <c r="C148" s="165" t="s">
        <v>485</v>
      </c>
      <c r="D148" s="257"/>
      <c r="E148" s="165" t="s">
        <v>485</v>
      </c>
      <c r="F148" s="166" t="s">
        <v>356</v>
      </c>
    </row>
    <row r="149" spans="1:6" ht="18" customHeight="1" x14ac:dyDescent="0.15">
      <c r="A149" s="254" t="s">
        <v>680</v>
      </c>
      <c r="B149" s="165" t="s">
        <v>969</v>
      </c>
      <c r="C149" s="165" t="s">
        <v>983</v>
      </c>
      <c r="D149" s="257"/>
      <c r="E149" s="165" t="s">
        <v>984</v>
      </c>
      <c r="F149" s="166" t="s">
        <v>355</v>
      </c>
    </row>
    <row r="150" spans="1:6" ht="18" customHeight="1" x14ac:dyDescent="0.15">
      <c r="A150" s="255" t="s">
        <v>681</v>
      </c>
      <c r="B150" s="167" t="s">
        <v>223</v>
      </c>
      <c r="C150" s="167" t="s">
        <v>985</v>
      </c>
      <c r="D150" s="167" t="s">
        <v>682</v>
      </c>
      <c r="E150" s="167" t="s">
        <v>986</v>
      </c>
      <c r="F150" s="236" t="s">
        <v>356</v>
      </c>
    </row>
    <row r="151" spans="1:6" ht="18" customHeight="1" x14ac:dyDescent="0.15">
      <c r="A151" s="253" t="s">
        <v>683</v>
      </c>
      <c r="B151" s="164" t="s">
        <v>223</v>
      </c>
      <c r="C151" s="164" t="s">
        <v>987</v>
      </c>
      <c r="D151" s="164" t="s">
        <v>988</v>
      </c>
      <c r="E151" s="164" t="s">
        <v>448</v>
      </c>
      <c r="F151" s="237" t="s">
        <v>356</v>
      </c>
    </row>
    <row r="152" spans="1:6" ht="18" customHeight="1" x14ac:dyDescent="0.15">
      <c r="A152" s="254" t="s">
        <v>684</v>
      </c>
      <c r="B152" s="165" t="s">
        <v>223</v>
      </c>
      <c r="C152" s="165" t="s">
        <v>486</v>
      </c>
      <c r="D152" s="165" t="s">
        <v>487</v>
      </c>
      <c r="E152" s="165" t="s">
        <v>989</v>
      </c>
      <c r="F152" s="166" t="s">
        <v>356</v>
      </c>
    </row>
    <row r="153" spans="1:6" ht="18" customHeight="1" x14ac:dyDescent="0.15">
      <c r="A153" s="254" t="s">
        <v>817</v>
      </c>
      <c r="B153" s="165" t="s">
        <v>223</v>
      </c>
      <c r="C153" s="165" t="s">
        <v>990</v>
      </c>
      <c r="D153" s="165" t="s">
        <v>991</v>
      </c>
      <c r="E153" s="165" t="s">
        <v>992</v>
      </c>
      <c r="F153" s="166" t="s">
        <v>835</v>
      </c>
    </row>
    <row r="154" spans="1:6" ht="18" customHeight="1" x14ac:dyDescent="0.15">
      <c r="A154" s="254" t="s">
        <v>685</v>
      </c>
      <c r="B154" s="165" t="s">
        <v>223</v>
      </c>
      <c r="C154" s="165" t="s">
        <v>993</v>
      </c>
      <c r="D154" s="165" t="s">
        <v>490</v>
      </c>
      <c r="E154" s="165" t="s">
        <v>994</v>
      </c>
      <c r="F154" s="166" t="s">
        <v>356</v>
      </c>
    </row>
    <row r="155" spans="1:6" ht="18" customHeight="1" x14ac:dyDescent="0.15">
      <c r="A155" s="254" t="s">
        <v>686</v>
      </c>
      <c r="B155" s="165" t="s">
        <v>223</v>
      </c>
      <c r="C155" s="165" t="s">
        <v>995</v>
      </c>
      <c r="D155" s="165" t="s">
        <v>996</v>
      </c>
      <c r="E155" s="165" t="s">
        <v>997</v>
      </c>
      <c r="F155" s="166" t="s">
        <v>356</v>
      </c>
    </row>
    <row r="156" spans="1:6" ht="18" customHeight="1" x14ac:dyDescent="0.15">
      <c r="A156" s="254" t="s">
        <v>998</v>
      </c>
      <c r="B156" s="165" t="s">
        <v>223</v>
      </c>
      <c r="C156" s="165" t="s">
        <v>999</v>
      </c>
      <c r="D156" s="165" t="s">
        <v>222</v>
      </c>
      <c r="E156" s="165" t="s">
        <v>960</v>
      </c>
      <c r="F156" s="166" t="s">
        <v>931</v>
      </c>
    </row>
    <row r="157" spans="1:6" ht="18" customHeight="1" x14ac:dyDescent="0.15">
      <c r="A157" s="254" t="s">
        <v>687</v>
      </c>
      <c r="B157" s="165" t="s">
        <v>223</v>
      </c>
      <c r="C157" s="165" t="s">
        <v>1000</v>
      </c>
      <c r="D157" s="165" t="s">
        <v>491</v>
      </c>
      <c r="E157" s="165" t="s">
        <v>1001</v>
      </c>
      <c r="F157" s="166" t="s">
        <v>356</v>
      </c>
    </row>
    <row r="158" spans="1:6" ht="18" customHeight="1" x14ac:dyDescent="0.15">
      <c r="A158" s="255" t="s">
        <v>1002</v>
      </c>
      <c r="B158" s="167" t="s">
        <v>223</v>
      </c>
      <c r="C158" s="167" t="s">
        <v>812</v>
      </c>
      <c r="D158" s="167" t="s">
        <v>813</v>
      </c>
      <c r="E158" s="167" t="s">
        <v>1003</v>
      </c>
      <c r="F158" s="236" t="s">
        <v>931</v>
      </c>
    </row>
    <row r="159" spans="1:6" ht="18" customHeight="1" x14ac:dyDescent="0.15">
      <c r="A159" s="253" t="s">
        <v>688</v>
      </c>
      <c r="B159" s="164" t="s">
        <v>224</v>
      </c>
      <c r="C159" s="164" t="s">
        <v>492</v>
      </c>
      <c r="D159" s="164" t="s">
        <v>493</v>
      </c>
      <c r="E159" s="164" t="s">
        <v>225</v>
      </c>
      <c r="F159" s="237" t="s">
        <v>356</v>
      </c>
    </row>
    <row r="160" spans="1:6" ht="18" customHeight="1" x14ac:dyDescent="0.15">
      <c r="A160" s="254" t="s">
        <v>689</v>
      </c>
      <c r="B160" s="165" t="s">
        <v>224</v>
      </c>
      <c r="C160" s="165" t="s">
        <v>494</v>
      </c>
      <c r="D160" s="165" t="s">
        <v>495</v>
      </c>
      <c r="E160" s="165" t="s">
        <v>1004</v>
      </c>
      <c r="F160" s="166" t="s">
        <v>355</v>
      </c>
    </row>
    <row r="161" spans="1:6" ht="18" customHeight="1" x14ac:dyDescent="0.15">
      <c r="A161" s="255" t="s">
        <v>690</v>
      </c>
      <c r="B161" s="167" t="s">
        <v>224</v>
      </c>
      <c r="C161" s="167" t="s">
        <v>1005</v>
      </c>
      <c r="D161" s="167" t="s">
        <v>493</v>
      </c>
      <c r="E161" s="167" t="s">
        <v>225</v>
      </c>
      <c r="F161" s="236" t="s">
        <v>356</v>
      </c>
    </row>
    <row r="162" spans="1:6" ht="18" customHeight="1" x14ac:dyDescent="0.15">
      <c r="A162" s="253" t="s">
        <v>691</v>
      </c>
      <c r="B162" s="164" t="s">
        <v>1006</v>
      </c>
      <c r="C162" s="164" t="s">
        <v>1007</v>
      </c>
      <c r="D162" s="164" t="s">
        <v>496</v>
      </c>
      <c r="E162" s="164" t="s">
        <v>1008</v>
      </c>
      <c r="F162" s="237" t="s">
        <v>356</v>
      </c>
    </row>
    <row r="163" spans="1:6" ht="18" customHeight="1" x14ac:dyDescent="0.15">
      <c r="A163" s="254" t="s">
        <v>692</v>
      </c>
      <c r="B163" s="165" t="s">
        <v>1006</v>
      </c>
      <c r="C163" s="165" t="s">
        <v>805</v>
      </c>
      <c r="D163" s="165" t="s">
        <v>693</v>
      </c>
      <c r="E163" s="165" t="s">
        <v>1009</v>
      </c>
      <c r="F163" s="166" t="s">
        <v>355</v>
      </c>
    </row>
    <row r="164" spans="1:6" ht="18" customHeight="1" x14ac:dyDescent="0.15">
      <c r="A164" s="254" t="s">
        <v>694</v>
      </c>
      <c r="B164" s="165" t="s">
        <v>1006</v>
      </c>
      <c r="C164" s="165" t="s">
        <v>175</v>
      </c>
      <c r="D164" s="165" t="s">
        <v>497</v>
      </c>
      <c r="E164" s="165" t="s">
        <v>1010</v>
      </c>
      <c r="F164" s="166" t="s">
        <v>355</v>
      </c>
    </row>
    <row r="165" spans="1:6" ht="18" customHeight="1" x14ac:dyDescent="0.15">
      <c r="A165" s="254" t="s">
        <v>695</v>
      </c>
      <c r="B165" s="165" t="s">
        <v>1006</v>
      </c>
      <c r="C165" s="165" t="s">
        <v>1011</v>
      </c>
      <c r="D165" s="165" t="s">
        <v>498</v>
      </c>
      <c r="E165" s="165" t="s">
        <v>1012</v>
      </c>
      <c r="F165" s="166" t="s">
        <v>355</v>
      </c>
    </row>
    <row r="166" spans="1:6" ht="18" customHeight="1" x14ac:dyDescent="0.15">
      <c r="A166" s="261" t="s">
        <v>818</v>
      </c>
      <c r="B166" s="262" t="s">
        <v>170</v>
      </c>
      <c r="C166" s="263" t="s">
        <v>832</v>
      </c>
      <c r="D166" s="264" t="s">
        <v>833</v>
      </c>
      <c r="E166" s="264" t="s">
        <v>834</v>
      </c>
      <c r="F166" s="265" t="s">
        <v>357</v>
      </c>
    </row>
    <row r="167" spans="1:6" ht="18" customHeight="1" x14ac:dyDescent="0.15"/>
  </sheetData>
  <sheetProtection algorithmName="SHA-512" hashValue="N7ncs95uBCL7cgDvSstd1iz+6m6goy7cz5W7u/jDuMRZ6DUYVw1ul7+D8DCg5yqFI8Q2WUsFmNko8sSUmcmLhQ==" saltValue="K5wleHKhURVaxsAj+G54/g==" spinCount="100000" sheet="1" objects="1" scenarios="1"/>
  <autoFilter ref="A1:F166"/>
  <phoneticPr fontId="2"/>
  <pageMargins left="0.7" right="0.7" top="0.75" bottom="0.75" header="0.3" footer="0.3"/>
  <pageSetup paperSize="9" scale="42"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election activeCell="P5" sqref="P5"/>
    </sheetView>
  </sheetViews>
  <sheetFormatPr defaultRowHeight="18.75" x14ac:dyDescent="0.15"/>
  <cols>
    <col min="1" max="1" width="2.125" style="75" customWidth="1"/>
    <col min="2" max="2" width="2.25" style="75" customWidth="1"/>
    <col min="3" max="3" width="2.875" style="75" customWidth="1"/>
    <col min="4" max="4" width="2.25" style="75" customWidth="1"/>
    <col min="5" max="5" width="6.25" style="75" customWidth="1"/>
    <col min="6" max="6" width="6" style="75" customWidth="1"/>
    <col min="7" max="7" width="6.625" style="75" customWidth="1"/>
    <col min="8" max="8" width="5.5" style="75" customWidth="1"/>
    <col min="9" max="9" width="6.875" style="75" customWidth="1"/>
    <col min="10" max="10" width="16.25" style="75" customWidth="1"/>
    <col min="11" max="11" width="7" style="75" customWidth="1"/>
    <col min="12" max="12" width="13.5" style="75" customWidth="1"/>
    <col min="13" max="13" width="9" style="75" customWidth="1"/>
    <col min="14" max="19" width="6.25" style="75" customWidth="1"/>
    <col min="20" max="20" width="1.375" style="75" customWidth="1"/>
    <col min="21" max="16384" width="9" style="75"/>
  </cols>
  <sheetData>
    <row r="1" spans="1:20" ht="24.95" customHeight="1" x14ac:dyDescent="0.4">
      <c r="A1" s="74"/>
      <c r="B1" s="74"/>
      <c r="C1" s="74"/>
      <c r="D1" s="74"/>
      <c r="E1" s="74"/>
      <c r="F1" s="73"/>
      <c r="G1" s="73"/>
      <c r="H1" s="73"/>
      <c r="I1" s="73"/>
      <c r="J1" s="73"/>
      <c r="K1" s="74"/>
      <c r="M1" s="73"/>
      <c r="N1" s="73"/>
      <c r="O1" s="73"/>
      <c r="P1" s="73"/>
      <c r="Q1" s="399" t="s">
        <v>432</v>
      </c>
      <c r="R1" s="399"/>
      <c r="S1" s="399"/>
      <c r="T1" s="173"/>
    </row>
    <row r="2" spans="1:20" ht="24.95" customHeight="1" x14ac:dyDescent="0.4">
      <c r="A2" s="174"/>
      <c r="B2" s="400" t="s">
        <v>131</v>
      </c>
      <c r="C2" s="400"/>
      <c r="D2" s="400"/>
      <c r="E2" s="400"/>
      <c r="F2" s="400"/>
      <c r="G2" s="73"/>
      <c r="H2" s="73"/>
      <c r="I2" s="73"/>
      <c r="J2" s="73"/>
      <c r="K2" s="73"/>
      <c r="L2" s="73"/>
      <c r="M2" s="73"/>
      <c r="N2" s="73"/>
      <c r="O2" s="73"/>
      <c r="P2" s="73"/>
      <c r="Q2" s="399">
        <f>一番最初に入力!C6</f>
        <v>0</v>
      </c>
      <c r="R2" s="399"/>
      <c r="S2" s="399"/>
      <c r="T2" s="173"/>
    </row>
    <row r="3" spans="1:20" ht="24.95" customHeight="1" x14ac:dyDescent="0.4">
      <c r="A3" s="145"/>
      <c r="B3" s="145"/>
      <c r="C3" s="145"/>
      <c r="D3" s="145"/>
      <c r="E3" s="145"/>
      <c r="F3" s="73"/>
      <c r="G3" s="73"/>
      <c r="H3" s="73"/>
      <c r="I3" s="73"/>
      <c r="J3" s="73"/>
      <c r="K3" s="73"/>
      <c r="L3" s="73"/>
      <c r="M3" s="73"/>
      <c r="N3" s="73"/>
      <c r="O3" s="73"/>
      <c r="P3" s="73"/>
      <c r="Q3" s="73"/>
      <c r="R3" s="73"/>
      <c r="S3" s="73"/>
      <c r="T3" s="173"/>
    </row>
    <row r="4" spans="1:20" ht="24.95" customHeight="1" x14ac:dyDescent="0.4">
      <c r="A4" s="146"/>
      <c r="B4" s="146"/>
      <c r="C4" s="146"/>
      <c r="D4" s="146"/>
      <c r="E4" s="146"/>
      <c r="F4" s="73"/>
      <c r="G4" s="73"/>
      <c r="H4" s="73"/>
      <c r="I4" s="73"/>
      <c r="J4" s="73"/>
      <c r="K4" s="73"/>
      <c r="L4" s="73"/>
      <c r="M4" s="73"/>
      <c r="N4" s="73"/>
      <c r="O4" s="73"/>
      <c r="P4" s="73"/>
      <c r="Q4" s="73"/>
      <c r="R4" s="73"/>
      <c r="S4" s="73"/>
      <c r="T4" s="173"/>
    </row>
    <row r="5" spans="1:20" ht="24.95" customHeight="1" x14ac:dyDescent="0.15">
      <c r="A5" s="175"/>
      <c r="B5" s="175"/>
      <c r="C5" s="175"/>
      <c r="D5" s="175"/>
      <c r="E5" s="175"/>
      <c r="F5" s="73"/>
      <c r="G5" s="175"/>
      <c r="H5" s="175"/>
      <c r="I5" s="175"/>
      <c r="J5" s="175"/>
      <c r="K5" s="175"/>
      <c r="L5" s="73"/>
      <c r="M5" s="190" t="s">
        <v>228</v>
      </c>
      <c r="N5" s="192">
        <v>7</v>
      </c>
      <c r="O5" s="191" t="s">
        <v>229</v>
      </c>
      <c r="P5" s="192"/>
      <c r="Q5" s="191" t="s">
        <v>230</v>
      </c>
      <c r="R5" s="192"/>
      <c r="S5" s="191" t="s">
        <v>227</v>
      </c>
      <c r="T5" s="73"/>
    </row>
    <row r="6" spans="1:20" ht="24.95" customHeight="1" x14ac:dyDescent="0.4">
      <c r="A6" s="174"/>
      <c r="B6" s="174"/>
      <c r="C6" s="174"/>
      <c r="D6" s="174"/>
      <c r="E6" s="174"/>
      <c r="F6" s="73"/>
      <c r="G6" s="73"/>
      <c r="H6" s="73"/>
      <c r="I6" s="73"/>
      <c r="J6" s="73"/>
      <c r="K6" s="73"/>
      <c r="L6" s="73"/>
      <c r="M6" s="73"/>
      <c r="N6" s="73"/>
      <c r="O6" s="73"/>
      <c r="P6" s="73"/>
      <c r="Q6" s="73"/>
      <c r="R6" s="73"/>
      <c r="S6" s="73"/>
      <c r="T6" s="173"/>
    </row>
    <row r="7" spans="1:20" ht="24.95" customHeight="1" x14ac:dyDescent="0.4">
      <c r="A7" s="174"/>
      <c r="B7" s="393" t="s">
        <v>132</v>
      </c>
      <c r="C7" s="393"/>
      <c r="D7" s="393"/>
      <c r="E7" s="393"/>
      <c r="F7" s="393"/>
      <c r="G7" s="393"/>
      <c r="H7" s="393"/>
      <c r="I7" s="73"/>
      <c r="J7" s="73"/>
      <c r="K7" s="73"/>
      <c r="L7" s="73"/>
      <c r="M7" s="73"/>
      <c r="N7" s="73"/>
      <c r="O7" s="73"/>
      <c r="P7" s="73"/>
      <c r="Q7" s="73"/>
      <c r="R7" s="73"/>
      <c r="S7" s="73"/>
      <c r="T7" s="173"/>
    </row>
    <row r="8" spans="1:20" ht="24.95" customHeight="1" x14ac:dyDescent="0.4">
      <c r="A8" s="174"/>
      <c r="B8" s="174"/>
      <c r="C8" s="174"/>
      <c r="D8" s="174"/>
      <c r="E8" s="174"/>
      <c r="F8" s="73"/>
      <c r="G8" s="73"/>
      <c r="H8" s="73"/>
      <c r="I8" s="73"/>
      <c r="J8" s="176" t="s">
        <v>133</v>
      </c>
      <c r="K8" s="396" t="str">
        <f>IFERROR(VLOOKUP(一番最初に入力!$C$6,【適宜更新してください】法人情報!A2:E166,2,0),"　")</f>
        <v>　</v>
      </c>
      <c r="L8" s="396"/>
      <c r="M8" s="396"/>
      <c r="N8" s="396"/>
      <c r="O8" s="396"/>
      <c r="P8" s="396"/>
      <c r="Q8" s="396"/>
      <c r="R8" s="396"/>
      <c r="S8" s="73" t="s">
        <v>61</v>
      </c>
      <c r="T8" s="173"/>
    </row>
    <row r="9" spans="1:20" ht="24.95" customHeight="1" x14ac:dyDescent="0.4">
      <c r="A9" s="146"/>
      <c r="B9" s="146"/>
      <c r="C9" s="146"/>
      <c r="D9" s="146"/>
      <c r="E9" s="146"/>
      <c r="F9" s="73"/>
      <c r="G9" s="73"/>
      <c r="J9" s="176" t="s">
        <v>67</v>
      </c>
      <c r="K9" s="396" t="str">
        <f>IFERROR(VLOOKUP(一番最初に入力!$C$6,【適宜更新してください】法人情報!A2:F166,3,0),"　")</f>
        <v>　</v>
      </c>
      <c r="L9" s="396"/>
      <c r="M9" s="396"/>
      <c r="N9" s="396"/>
      <c r="O9" s="396"/>
      <c r="P9" s="396"/>
      <c r="Q9" s="396"/>
      <c r="R9" s="396"/>
      <c r="S9" s="73" t="s">
        <v>134</v>
      </c>
      <c r="T9" s="173"/>
    </row>
    <row r="10" spans="1:20" ht="24.95" customHeight="1" x14ac:dyDescent="0.15">
      <c r="A10" s="144"/>
      <c r="B10" s="144"/>
      <c r="C10" s="144"/>
      <c r="D10" s="144"/>
      <c r="E10" s="144"/>
      <c r="F10" s="144"/>
      <c r="G10" s="144"/>
      <c r="H10" s="144"/>
      <c r="J10" s="146" t="s">
        <v>231</v>
      </c>
      <c r="K10" s="397" t="str">
        <f>IFERROR(VLOOKUP(一番最初に入力!$C$6,【適宜更新してください】法人情報!A2:F166,4,0),"　")</f>
        <v>　</v>
      </c>
      <c r="L10" s="397"/>
      <c r="M10" s="397"/>
      <c r="N10" s="397"/>
      <c r="O10" s="397"/>
      <c r="P10" s="397"/>
      <c r="Q10" s="397"/>
      <c r="R10" s="397"/>
      <c r="S10" s="144"/>
      <c r="T10" s="144" t="s">
        <v>135</v>
      </c>
    </row>
    <row r="11" spans="1:20" ht="24.95" customHeight="1" x14ac:dyDescent="0.15">
      <c r="A11" s="144"/>
      <c r="B11" s="144"/>
      <c r="C11" s="144"/>
      <c r="D11" s="144"/>
      <c r="E11" s="144"/>
      <c r="F11" s="144"/>
      <c r="G11" s="144"/>
      <c r="H11" s="144"/>
      <c r="I11" s="144"/>
      <c r="J11" s="144"/>
      <c r="K11" s="393" t="s">
        <v>64</v>
      </c>
      <c r="L11" s="393"/>
      <c r="M11" s="394" t="str">
        <f>IFERROR(VLOOKUP(一番最初に入力!$C$6,【適宜更新してください】法人情報!A2:F166,5,0),"　")</f>
        <v>　</v>
      </c>
      <c r="N11" s="394"/>
      <c r="O11" s="394"/>
      <c r="P11" s="394"/>
      <c r="Q11" s="394"/>
      <c r="R11" s="394"/>
      <c r="S11" s="144" t="s">
        <v>62</v>
      </c>
      <c r="T11" s="144" t="s">
        <v>136</v>
      </c>
    </row>
    <row r="12" spans="1:20" ht="24.95" customHeight="1" x14ac:dyDescent="0.15">
      <c r="A12" s="144"/>
      <c r="B12" s="144"/>
      <c r="C12" s="144"/>
      <c r="D12" s="144"/>
      <c r="E12" s="144"/>
      <c r="F12" s="144"/>
      <c r="G12" s="144"/>
      <c r="H12" s="144"/>
      <c r="I12" s="144"/>
      <c r="J12" s="144"/>
      <c r="K12" s="393" t="s">
        <v>65</v>
      </c>
      <c r="L12" s="393"/>
      <c r="M12" s="395"/>
      <c r="N12" s="395"/>
      <c r="O12" s="395"/>
      <c r="P12" s="395"/>
      <c r="Q12" s="395"/>
      <c r="R12" s="145"/>
      <c r="S12" s="144"/>
      <c r="T12" s="144"/>
    </row>
    <row r="13" spans="1:20" ht="19.5" customHeight="1" x14ac:dyDescent="0.15">
      <c r="A13" s="144"/>
      <c r="B13" s="144"/>
      <c r="C13" s="144"/>
      <c r="D13" s="144"/>
      <c r="E13" s="144"/>
      <c r="F13" s="144"/>
      <c r="G13" s="144"/>
      <c r="H13" s="144"/>
      <c r="I13" s="144"/>
      <c r="J13" s="144"/>
      <c r="K13" s="144" t="s">
        <v>66</v>
      </c>
      <c r="L13" s="144"/>
      <c r="Q13" s="144"/>
      <c r="R13" s="144"/>
      <c r="S13" s="144"/>
      <c r="T13" s="144"/>
    </row>
    <row r="14" spans="1:20" ht="24.95" customHeight="1" x14ac:dyDescent="0.15">
      <c r="A14" s="144"/>
      <c r="B14" s="144"/>
      <c r="C14" s="144"/>
      <c r="D14" s="144"/>
      <c r="E14" s="144"/>
      <c r="F14" s="144"/>
      <c r="G14" s="144"/>
      <c r="H14" s="144"/>
      <c r="I14" s="144"/>
      <c r="J14" s="144"/>
      <c r="K14" s="393" t="s">
        <v>358</v>
      </c>
      <c r="L14" s="393"/>
      <c r="M14" s="393" t="str">
        <f>IFERROR(VLOOKUP(一番最初に入力!C6,【適宜更新してください】法人情報!A2:F166,6,0)," ")</f>
        <v xml:space="preserve"> </v>
      </c>
      <c r="N14" s="393"/>
      <c r="O14" s="393"/>
      <c r="P14" s="393"/>
      <c r="Q14" s="393"/>
      <c r="R14" s="144"/>
      <c r="S14" s="144"/>
      <c r="T14" s="144"/>
    </row>
    <row r="15" spans="1:20" ht="24.95" customHeight="1" x14ac:dyDescent="0.4">
      <c r="A15" s="173"/>
      <c r="B15" s="173"/>
      <c r="C15" s="177"/>
      <c r="D15" s="73"/>
      <c r="E15" s="73"/>
      <c r="F15" s="73"/>
      <c r="G15" s="73"/>
      <c r="H15" s="73"/>
      <c r="I15" s="73"/>
      <c r="J15" s="73"/>
      <c r="K15" s="73"/>
      <c r="L15" s="73"/>
      <c r="M15" s="73"/>
      <c r="N15" s="73"/>
      <c r="O15" s="73"/>
      <c r="P15" s="73"/>
      <c r="Q15" s="73"/>
      <c r="R15" s="73"/>
      <c r="S15" s="73"/>
      <c r="T15" s="173"/>
    </row>
    <row r="16" spans="1:20" ht="38.25" customHeight="1" x14ac:dyDescent="0.5">
      <c r="A16" s="178"/>
      <c r="B16" s="178"/>
      <c r="C16" s="178"/>
      <c r="D16" s="179"/>
      <c r="E16" s="179"/>
      <c r="F16" s="180" t="s">
        <v>160</v>
      </c>
      <c r="G16" s="181" t="str">
        <f>一番最初に入力!C10&amp;""</f>
        <v>７</v>
      </c>
      <c r="H16" s="180" t="s">
        <v>232</v>
      </c>
      <c r="I16" s="182"/>
      <c r="J16" s="182"/>
      <c r="K16" s="182"/>
      <c r="L16" s="182"/>
      <c r="M16" s="182"/>
      <c r="N16" s="182"/>
      <c r="O16" s="182"/>
      <c r="P16" s="182"/>
      <c r="Q16" s="182"/>
      <c r="R16" s="182"/>
      <c r="S16" s="182"/>
      <c r="T16" s="179"/>
    </row>
    <row r="17" spans="1:20" ht="24.95" customHeight="1" x14ac:dyDescent="0.4">
      <c r="A17" s="145"/>
      <c r="B17" s="145"/>
      <c r="C17" s="145"/>
      <c r="D17" s="145"/>
      <c r="E17" s="145"/>
      <c r="F17" s="73"/>
      <c r="G17" s="73"/>
      <c r="H17" s="73"/>
      <c r="I17" s="73"/>
      <c r="J17" s="73"/>
      <c r="K17" s="73"/>
      <c r="L17" s="73"/>
      <c r="M17" s="73"/>
      <c r="N17" s="73"/>
      <c r="O17" s="73"/>
      <c r="P17" s="73"/>
      <c r="Q17" s="73"/>
      <c r="R17" s="73"/>
      <c r="S17" s="73"/>
      <c r="T17" s="173"/>
    </row>
    <row r="18" spans="1:20" ht="24.95" customHeight="1" x14ac:dyDescent="0.4">
      <c r="A18" s="145"/>
      <c r="B18" s="145"/>
      <c r="C18" s="145"/>
      <c r="D18" s="145"/>
      <c r="E18" s="145"/>
      <c r="F18" s="73"/>
      <c r="G18" s="73"/>
      <c r="H18" s="73"/>
      <c r="I18" s="73"/>
      <c r="J18" s="73"/>
      <c r="K18" s="73"/>
      <c r="L18" s="73"/>
      <c r="M18" s="73"/>
      <c r="N18" s="73"/>
      <c r="O18" s="73"/>
      <c r="P18" s="73"/>
      <c r="Q18" s="73"/>
      <c r="R18" s="73"/>
      <c r="S18" s="73"/>
      <c r="T18" s="173"/>
    </row>
    <row r="19" spans="1:20" s="183" customFormat="1" ht="24.95" customHeight="1" x14ac:dyDescent="0.15">
      <c r="A19" s="404" t="s">
        <v>176</v>
      </c>
      <c r="B19" s="405"/>
      <c r="C19" s="405"/>
      <c r="D19" s="405"/>
      <c r="E19" s="405"/>
      <c r="F19" s="405"/>
      <c r="G19" s="405"/>
      <c r="H19" s="405"/>
      <c r="I19" s="405"/>
      <c r="J19" s="405"/>
      <c r="K19" s="405"/>
      <c r="L19" s="405"/>
      <c r="M19" s="405"/>
      <c r="N19" s="405"/>
      <c r="O19" s="405"/>
      <c r="P19" s="405"/>
      <c r="Q19" s="405"/>
      <c r="R19" s="405"/>
      <c r="S19" s="405"/>
      <c r="T19" s="405"/>
    </row>
    <row r="20" spans="1:20" s="183" customFormat="1" ht="24.95" customHeight="1" x14ac:dyDescent="0.15">
      <c r="A20" s="405"/>
      <c r="B20" s="405"/>
      <c r="C20" s="405"/>
      <c r="D20" s="405"/>
      <c r="E20" s="405"/>
      <c r="F20" s="405"/>
      <c r="G20" s="405"/>
      <c r="H20" s="405"/>
      <c r="I20" s="405"/>
      <c r="J20" s="405"/>
      <c r="K20" s="405"/>
      <c r="L20" s="405"/>
      <c r="M20" s="405"/>
      <c r="N20" s="405"/>
      <c r="O20" s="405"/>
      <c r="P20" s="405"/>
      <c r="Q20" s="405"/>
      <c r="R20" s="405"/>
      <c r="S20" s="405"/>
      <c r="T20" s="405"/>
    </row>
    <row r="21" spans="1:20" ht="24.95" customHeight="1" x14ac:dyDescent="0.4">
      <c r="A21" s="174"/>
      <c r="B21" s="174"/>
      <c r="C21" s="400"/>
      <c r="D21" s="400"/>
      <c r="E21" s="400"/>
      <c r="F21" s="400"/>
      <c r="G21" s="400"/>
      <c r="H21" s="400"/>
      <c r="I21" s="400"/>
      <c r="J21" s="400"/>
      <c r="K21" s="400"/>
      <c r="L21" s="400"/>
      <c r="M21" s="400"/>
      <c r="N21" s="400"/>
      <c r="O21" s="400"/>
      <c r="P21" s="400"/>
      <c r="Q21" s="400"/>
      <c r="R21" s="400"/>
      <c r="S21" s="73"/>
      <c r="T21" s="173"/>
    </row>
    <row r="22" spans="1:20" ht="24.95" customHeight="1" x14ac:dyDescent="0.15">
      <c r="A22" s="174"/>
      <c r="B22" s="174"/>
      <c r="C22" s="174"/>
      <c r="D22" s="174"/>
      <c r="E22" s="189" t="s">
        <v>137</v>
      </c>
      <c r="F22" s="400" t="s">
        <v>119</v>
      </c>
      <c r="G22" s="400"/>
      <c r="H22" s="400"/>
      <c r="I22" s="184" t="s">
        <v>120</v>
      </c>
      <c r="J22" s="401" t="str">
        <f>IF(別表1!L15=0,"",別表1!L15)</f>
        <v/>
      </c>
      <c r="K22" s="401"/>
      <c r="L22" s="401"/>
      <c r="M22" s="185" t="s">
        <v>121</v>
      </c>
      <c r="N22" s="188"/>
      <c r="O22" s="188"/>
      <c r="P22" s="188"/>
      <c r="Q22" s="73"/>
      <c r="R22" s="73"/>
      <c r="S22" s="73"/>
      <c r="T22" s="73"/>
    </row>
    <row r="23" spans="1:20" ht="24.95" customHeight="1" x14ac:dyDescent="0.15">
      <c r="A23" s="174"/>
      <c r="B23" s="174"/>
      <c r="C23" s="174"/>
      <c r="D23" s="174"/>
      <c r="E23" s="189" t="s">
        <v>138</v>
      </c>
      <c r="F23" s="145" t="s">
        <v>160</v>
      </c>
      <c r="G23" s="186" t="str">
        <f>一番最初に入力!C10&amp;""</f>
        <v>７</v>
      </c>
      <c r="H23" s="73" t="s">
        <v>117</v>
      </c>
      <c r="I23" s="73"/>
      <c r="J23" s="73"/>
      <c r="K23" s="73"/>
      <c r="L23" s="73"/>
      <c r="M23" s="73"/>
      <c r="N23" s="73"/>
      <c r="O23" s="73"/>
      <c r="P23" s="73"/>
      <c r="Q23" s="73"/>
      <c r="R23" s="73"/>
      <c r="S23" s="73"/>
      <c r="T23" s="73"/>
    </row>
    <row r="24" spans="1:20" ht="24.95" customHeight="1" x14ac:dyDescent="0.15">
      <c r="A24" s="174"/>
      <c r="B24" s="174"/>
      <c r="C24" s="174"/>
      <c r="D24" s="174"/>
      <c r="E24" s="189" t="s">
        <v>139</v>
      </c>
      <c r="F24" s="145" t="s">
        <v>160</v>
      </c>
      <c r="G24" s="186" t="str">
        <f>一番最初に入力!C10&amp;""</f>
        <v>７</v>
      </c>
      <c r="H24" s="73" t="s">
        <v>118</v>
      </c>
      <c r="I24" s="73"/>
      <c r="J24" s="73"/>
      <c r="K24" s="73"/>
      <c r="L24" s="73"/>
      <c r="M24" s="73"/>
      <c r="N24" s="73"/>
      <c r="O24" s="73"/>
      <c r="P24" s="73"/>
      <c r="Q24" s="73"/>
      <c r="R24" s="73"/>
      <c r="S24" s="73"/>
      <c r="T24" s="73"/>
    </row>
    <row r="25" spans="1:20" ht="24.95" customHeight="1" x14ac:dyDescent="0.4">
      <c r="A25" s="174"/>
      <c r="B25" s="174"/>
      <c r="C25" s="174"/>
      <c r="D25" s="174"/>
      <c r="E25" s="174"/>
      <c r="F25" s="73"/>
      <c r="G25" s="73"/>
      <c r="H25" s="73"/>
      <c r="I25" s="73"/>
      <c r="J25" s="73"/>
      <c r="K25" s="73"/>
      <c r="L25" s="73"/>
      <c r="M25" s="73"/>
      <c r="N25" s="73"/>
      <c r="O25" s="73"/>
      <c r="P25" s="73"/>
      <c r="Q25" s="73"/>
      <c r="R25" s="73"/>
      <c r="S25" s="73"/>
      <c r="T25" s="173"/>
    </row>
    <row r="26" spans="1:20" ht="24.95" customHeight="1" x14ac:dyDescent="0.15">
      <c r="A26" s="402"/>
      <c r="B26" s="403"/>
      <c r="C26" s="403"/>
      <c r="D26" s="403"/>
      <c r="E26" s="403"/>
      <c r="F26" s="403"/>
      <c r="G26" s="403"/>
      <c r="H26" s="403"/>
      <c r="I26" s="403"/>
      <c r="J26" s="403"/>
      <c r="K26" s="403"/>
      <c r="L26" s="403"/>
      <c r="M26" s="403"/>
      <c r="N26" s="403"/>
      <c r="O26" s="403"/>
      <c r="P26" s="403"/>
      <c r="Q26" s="403"/>
      <c r="R26" s="403"/>
      <c r="S26" s="403"/>
      <c r="T26" s="403"/>
    </row>
    <row r="27" spans="1:20" ht="24.95" customHeight="1" x14ac:dyDescent="0.4">
      <c r="A27" s="174"/>
      <c r="B27" s="174"/>
      <c r="C27" s="174"/>
      <c r="D27" s="174"/>
      <c r="E27" s="400" t="s">
        <v>122</v>
      </c>
      <c r="F27" s="400"/>
      <c r="G27" s="400"/>
      <c r="H27" s="400"/>
      <c r="I27" s="400"/>
      <c r="J27" s="400"/>
      <c r="K27" s="400"/>
      <c r="L27" s="400"/>
      <c r="M27" s="400"/>
      <c r="N27" s="400"/>
      <c r="O27" s="400"/>
      <c r="P27" s="400"/>
      <c r="Q27" s="400"/>
      <c r="R27" s="73"/>
      <c r="S27" s="73"/>
      <c r="T27" s="173"/>
    </row>
    <row r="28" spans="1:20" ht="24.95" customHeight="1" x14ac:dyDescent="0.4">
      <c r="A28" s="174"/>
      <c r="B28" s="174"/>
      <c r="C28" s="174"/>
      <c r="D28" s="174"/>
      <c r="E28" s="400" t="s">
        <v>123</v>
      </c>
      <c r="F28" s="400"/>
      <c r="G28" s="400"/>
      <c r="H28" s="400"/>
      <c r="I28" s="400"/>
      <c r="J28" s="400"/>
      <c r="K28" s="400"/>
      <c r="L28" s="400"/>
      <c r="M28" s="400"/>
      <c r="N28" s="400"/>
      <c r="O28" s="400"/>
      <c r="P28" s="400"/>
      <c r="Q28" s="400"/>
      <c r="R28" s="174"/>
      <c r="S28" s="174"/>
      <c r="T28" s="173"/>
    </row>
    <row r="29" spans="1:20" ht="24.75" customHeight="1" x14ac:dyDescent="0.4">
      <c r="A29" s="174"/>
      <c r="B29" s="174"/>
      <c r="C29" s="174"/>
      <c r="D29" s="174"/>
      <c r="E29" s="400" t="s">
        <v>124</v>
      </c>
      <c r="F29" s="400"/>
      <c r="G29" s="400"/>
      <c r="H29" s="400"/>
      <c r="I29" s="400"/>
      <c r="J29" s="400"/>
      <c r="K29" s="400"/>
      <c r="L29" s="400"/>
      <c r="M29" s="400"/>
      <c r="N29" s="400"/>
      <c r="O29" s="400"/>
      <c r="P29" s="400"/>
      <c r="Q29" s="400"/>
      <c r="R29" s="174"/>
      <c r="S29" s="174"/>
      <c r="T29" s="173"/>
    </row>
    <row r="30" spans="1:20" ht="24.75" customHeight="1" x14ac:dyDescent="0.15">
      <c r="D30" s="174"/>
      <c r="E30" s="400" t="s">
        <v>140</v>
      </c>
      <c r="F30" s="400"/>
      <c r="G30" s="400"/>
      <c r="H30" s="400"/>
      <c r="I30" s="400"/>
      <c r="J30" s="400"/>
      <c r="K30" s="400"/>
      <c r="L30" s="400"/>
      <c r="M30" s="400"/>
      <c r="N30" s="400"/>
      <c r="O30" s="400"/>
      <c r="P30" s="400"/>
      <c r="Q30" s="400"/>
      <c r="R30" s="174"/>
      <c r="S30" s="174"/>
    </row>
    <row r="38" spans="1:20" ht="24.95" customHeight="1" x14ac:dyDescent="0.15">
      <c r="A38" s="144"/>
      <c r="B38" s="144"/>
      <c r="C38" s="144"/>
      <c r="D38" s="144"/>
      <c r="E38" s="144"/>
      <c r="F38" s="144"/>
      <c r="G38" s="144"/>
      <c r="H38" s="144"/>
      <c r="I38" s="144"/>
      <c r="J38" s="144"/>
      <c r="K38" s="144" t="s">
        <v>164</v>
      </c>
      <c r="L38" s="144"/>
      <c r="M38" s="187" t="s">
        <v>165</v>
      </c>
      <c r="N38" s="398"/>
      <c r="O38" s="398"/>
      <c r="P38" s="398"/>
      <c r="Q38" s="398"/>
      <c r="R38" s="398"/>
      <c r="S38" s="398"/>
      <c r="T38" s="144"/>
    </row>
    <row r="39" spans="1:20" ht="24.95" customHeight="1" x14ac:dyDescent="0.15">
      <c r="A39" s="144"/>
      <c r="B39" s="144"/>
      <c r="C39" s="144"/>
      <c r="D39" s="144"/>
      <c r="E39" s="144"/>
      <c r="F39" s="144"/>
      <c r="G39" s="144"/>
      <c r="H39" s="144"/>
      <c r="I39" s="144"/>
      <c r="J39" s="144"/>
      <c r="K39" s="144"/>
      <c r="L39" s="144"/>
      <c r="M39" s="146" t="s">
        <v>166</v>
      </c>
      <c r="N39" s="398"/>
      <c r="O39" s="398"/>
      <c r="P39" s="398"/>
      <c r="Q39" s="398"/>
      <c r="R39" s="398"/>
      <c r="S39" s="398"/>
      <c r="T39" s="144"/>
    </row>
  </sheetData>
  <sheetProtection algorithmName="SHA-512" hashValue="8PBqH53VBLvmz/YkCZlDGiPRco9kFaQ1+pCv0Pja/hUUApRxYUjro8149IGd6dRwLhTf7COWWC01YO5sbY5GxA==" saltValue="I7YfpJHOIVgPBtMwtTDeyw==" spinCount="100000"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2"/>
  <pageMargins left="0.43307086614173229" right="0.35433070866141736" top="0.74803149606299213" bottom="0.74803149606299213" header="0.31496062992125984" footer="0.31496062992125984"/>
  <pageSetup paperSize="9" scale="77"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12" sqref="E12:F12"/>
    </sheetView>
  </sheetViews>
  <sheetFormatPr defaultRowHeight="18.75" x14ac:dyDescent="0.4"/>
  <cols>
    <col min="1" max="1" width="1.125" style="91" customWidth="1"/>
    <col min="2" max="2" width="14.25" style="91" customWidth="1"/>
    <col min="3" max="3" width="7.625" style="91" customWidth="1"/>
    <col min="4" max="4" width="20.75" style="91" customWidth="1"/>
    <col min="5" max="6" width="13" style="91" customWidth="1"/>
    <col min="7" max="7" width="8.75" style="91" customWidth="1"/>
    <col min="8" max="8" width="13.625" style="91" customWidth="1"/>
    <col min="9" max="9" width="1.25" style="91" customWidth="1"/>
    <col min="10" max="10" width="21.125" style="91" customWidth="1"/>
    <col min="11" max="16384" width="9" style="91"/>
  </cols>
  <sheetData>
    <row r="1" spans="1:11" s="77" customFormat="1" ht="24" customHeight="1" x14ac:dyDescent="0.4">
      <c r="A1" s="73" t="s">
        <v>143</v>
      </c>
      <c r="B1" s="73"/>
      <c r="C1" s="74"/>
      <c r="D1" s="74"/>
      <c r="E1" s="74"/>
      <c r="F1" s="74"/>
      <c r="G1" s="406"/>
      <c r="H1" s="406"/>
      <c r="I1" s="75"/>
      <c r="J1" s="76" t="s">
        <v>60</v>
      </c>
      <c r="K1" s="75"/>
    </row>
    <row r="2" spans="1:11" s="77" customFormat="1" ht="37.5" customHeight="1" x14ac:dyDescent="0.4">
      <c r="A2" s="74"/>
      <c r="B2" s="74"/>
      <c r="C2" s="74"/>
      <c r="D2" s="78"/>
      <c r="E2" s="74"/>
      <c r="F2" s="74"/>
      <c r="G2" s="74"/>
      <c r="H2" s="74"/>
      <c r="I2" s="75"/>
      <c r="J2" s="75"/>
      <c r="K2" s="75"/>
    </row>
    <row r="3" spans="1:11" s="82" customFormat="1" ht="24" x14ac:dyDescent="0.5">
      <c r="A3" s="79"/>
      <c r="B3" s="80" t="s">
        <v>160</v>
      </c>
      <c r="C3" s="81" t="str">
        <f>一番最初に入力!C10&amp;""</f>
        <v>７</v>
      </c>
      <c r="D3" s="411" t="s">
        <v>127</v>
      </c>
      <c r="E3" s="411"/>
      <c r="F3" s="411"/>
      <c r="G3" s="411"/>
      <c r="H3" s="411"/>
      <c r="I3" s="75"/>
      <c r="J3" s="75"/>
      <c r="K3" s="75"/>
    </row>
    <row r="4" spans="1:11" s="77" customFormat="1" ht="28.5" customHeight="1" x14ac:dyDescent="0.4">
      <c r="A4" s="74"/>
      <c r="B4" s="74"/>
      <c r="C4" s="74"/>
      <c r="D4" s="74"/>
      <c r="E4" s="74"/>
      <c r="F4" s="74"/>
      <c r="G4" s="74"/>
      <c r="H4" s="74"/>
      <c r="I4" s="75"/>
      <c r="J4" s="75"/>
      <c r="K4" s="75"/>
    </row>
    <row r="5" spans="1:11" s="77" customFormat="1" ht="21.95" customHeight="1" x14ac:dyDescent="0.4">
      <c r="A5" s="74"/>
      <c r="B5" s="75"/>
      <c r="C5" s="75"/>
      <c r="D5" s="75"/>
      <c r="E5" s="83" t="s">
        <v>37</v>
      </c>
      <c r="F5" s="415" t="str">
        <f>様式第4号!K8</f>
        <v>　</v>
      </c>
      <c r="G5" s="416"/>
      <c r="H5" s="417"/>
    </row>
    <row r="6" spans="1:11" s="77" customFormat="1" ht="21.95" customHeight="1" x14ac:dyDescent="0.4">
      <c r="A6" s="74"/>
      <c r="B6" s="75"/>
      <c r="C6" s="75"/>
      <c r="D6" s="75"/>
      <c r="E6" s="83" t="s">
        <v>38</v>
      </c>
      <c r="F6" s="412" t="str">
        <f>様式第4号!K9</f>
        <v>　</v>
      </c>
      <c r="G6" s="413"/>
      <c r="H6" s="414"/>
    </row>
    <row r="7" spans="1:11" s="77" customFormat="1" ht="24.95" customHeight="1" x14ac:dyDescent="0.4">
      <c r="A7" s="74"/>
      <c r="B7" s="74"/>
      <c r="C7" s="74"/>
      <c r="D7" s="74"/>
      <c r="E7" s="74"/>
      <c r="F7" s="74"/>
      <c r="G7" s="74"/>
      <c r="H7" s="74"/>
      <c r="I7" s="75"/>
      <c r="J7" s="75"/>
      <c r="K7" s="75"/>
    </row>
    <row r="8" spans="1:11" s="77" customFormat="1" ht="15" customHeight="1" x14ac:dyDescent="0.4">
      <c r="A8" s="74"/>
      <c r="B8" s="74"/>
      <c r="C8" s="74"/>
      <c r="D8" s="74"/>
      <c r="E8" s="74"/>
      <c r="F8" s="84"/>
      <c r="G8" s="74"/>
      <c r="H8" s="74" t="s">
        <v>12</v>
      </c>
      <c r="I8" s="75"/>
      <c r="J8" s="75"/>
      <c r="K8" s="75"/>
    </row>
    <row r="9" spans="1:11" s="77" customFormat="1" ht="20.100000000000001" customHeight="1" thickBot="1" x14ac:dyDescent="0.45">
      <c r="A9" s="74"/>
      <c r="B9" s="74" t="s">
        <v>5</v>
      </c>
      <c r="C9" s="74"/>
      <c r="D9" s="74"/>
      <c r="E9" s="74"/>
      <c r="F9" s="74"/>
      <c r="G9" s="74"/>
      <c r="H9" s="74"/>
      <c r="I9" s="75"/>
      <c r="J9" s="75"/>
      <c r="K9" s="75"/>
    </row>
    <row r="10" spans="1:11" s="77" customFormat="1" ht="24.95" customHeight="1" thickBot="1" x14ac:dyDescent="0.45">
      <c r="A10" s="84"/>
      <c r="B10" s="85"/>
      <c r="C10" s="418" t="s">
        <v>6</v>
      </c>
      <c r="D10" s="419"/>
      <c r="E10" s="420" t="s">
        <v>7</v>
      </c>
      <c r="F10" s="421"/>
      <c r="G10" s="84"/>
      <c r="H10" s="84"/>
      <c r="I10" s="75"/>
      <c r="J10" s="75"/>
      <c r="K10" s="75"/>
    </row>
    <row r="11" spans="1:11" s="77" customFormat="1" ht="24.75" customHeight="1" thickTop="1" x14ac:dyDescent="0.5">
      <c r="A11" s="84"/>
      <c r="B11" s="84"/>
      <c r="C11" s="86" t="s">
        <v>39</v>
      </c>
      <c r="D11" s="87"/>
      <c r="E11" s="422">
        <f>別表1!L15</f>
        <v>0</v>
      </c>
      <c r="F11" s="423"/>
      <c r="G11" s="84"/>
      <c r="H11" s="84"/>
      <c r="I11" s="75"/>
      <c r="J11" s="75"/>
      <c r="K11" s="75"/>
    </row>
    <row r="12" spans="1:11" s="77" customFormat="1" ht="24.75" customHeight="1" x14ac:dyDescent="0.5">
      <c r="A12" s="84"/>
      <c r="B12" s="84"/>
      <c r="C12" s="88" t="s">
        <v>41</v>
      </c>
      <c r="D12" s="89"/>
      <c r="E12" s="424"/>
      <c r="F12" s="425"/>
      <c r="G12" s="84"/>
      <c r="H12" s="84"/>
      <c r="I12" s="75"/>
      <c r="J12" s="75"/>
      <c r="K12" s="75"/>
    </row>
    <row r="13" spans="1:11" s="77" customFormat="1" ht="24.75" customHeight="1" x14ac:dyDescent="0.5">
      <c r="A13" s="84"/>
      <c r="B13" s="84"/>
      <c r="C13" s="88" t="s">
        <v>42</v>
      </c>
      <c r="D13" s="89"/>
      <c r="E13" s="424"/>
      <c r="F13" s="425"/>
      <c r="G13" s="84"/>
      <c r="H13" s="84"/>
      <c r="I13" s="75"/>
      <c r="J13" s="75"/>
      <c r="K13" s="75"/>
    </row>
    <row r="14" spans="1:11" s="77" customFormat="1" ht="24.75" customHeight="1" x14ac:dyDescent="0.5">
      <c r="A14" s="84"/>
      <c r="B14" s="84"/>
      <c r="C14" s="248" t="s">
        <v>806</v>
      </c>
      <c r="D14" s="247" t="s">
        <v>807</v>
      </c>
      <c r="E14" s="424"/>
      <c r="F14" s="425"/>
      <c r="G14" s="84"/>
      <c r="H14" s="84"/>
      <c r="I14" s="75"/>
      <c r="J14" s="75"/>
      <c r="K14" s="75"/>
    </row>
    <row r="15" spans="1:11" s="77" customFormat="1" ht="24.75" customHeight="1" x14ac:dyDescent="0.5">
      <c r="A15" s="84"/>
      <c r="B15" s="84"/>
      <c r="C15" s="248" t="s">
        <v>806</v>
      </c>
      <c r="D15" s="247" t="s">
        <v>807</v>
      </c>
      <c r="E15" s="424"/>
      <c r="F15" s="425"/>
      <c r="G15" s="84"/>
      <c r="H15" s="84"/>
      <c r="I15" s="75"/>
      <c r="J15" s="75"/>
      <c r="K15" s="75"/>
    </row>
    <row r="16" spans="1:11" s="77" customFormat="1" ht="24.75" customHeight="1" thickBot="1" x14ac:dyDescent="0.55000000000000004">
      <c r="A16" s="84"/>
      <c r="B16" s="84"/>
      <c r="C16" s="248" t="s">
        <v>806</v>
      </c>
      <c r="D16" s="247" t="s">
        <v>807</v>
      </c>
      <c r="E16" s="407"/>
      <c r="F16" s="408"/>
      <c r="G16" s="84"/>
      <c r="H16" s="84"/>
      <c r="I16" s="75"/>
      <c r="J16" s="75"/>
      <c r="K16" s="75"/>
    </row>
    <row r="17" spans="1:11" s="77" customFormat="1" ht="24.75" customHeight="1" thickTop="1" thickBot="1" x14ac:dyDescent="0.55000000000000004">
      <c r="A17" s="84"/>
      <c r="B17" s="84"/>
      <c r="C17" s="426" t="s">
        <v>8</v>
      </c>
      <c r="D17" s="427"/>
      <c r="E17" s="409">
        <f>SUM(E11:F16)</f>
        <v>0</v>
      </c>
      <c r="F17" s="410"/>
      <c r="G17" s="84"/>
      <c r="H17" s="84"/>
      <c r="I17" s="75"/>
      <c r="J17" s="75"/>
      <c r="K17" s="75"/>
    </row>
    <row r="18" spans="1:11" s="77" customFormat="1" ht="24.95" customHeight="1" x14ac:dyDescent="0.4">
      <c r="A18" s="84"/>
      <c r="B18" s="84"/>
      <c r="C18" s="84"/>
      <c r="D18" s="84"/>
      <c r="G18" s="84"/>
      <c r="H18" s="84"/>
      <c r="I18" s="75"/>
      <c r="J18" s="75"/>
      <c r="K18" s="75"/>
    </row>
    <row r="19" spans="1:11" s="77" customFormat="1" ht="24.95" customHeight="1" thickBot="1" x14ac:dyDescent="0.45">
      <c r="A19" s="84"/>
      <c r="B19" s="74" t="s">
        <v>9</v>
      </c>
      <c r="C19" s="84"/>
      <c r="D19" s="84"/>
      <c r="F19" s="90"/>
      <c r="G19" s="84"/>
      <c r="H19" s="84"/>
      <c r="I19" s="75"/>
      <c r="J19" s="75"/>
      <c r="K19" s="75"/>
    </row>
    <row r="20" spans="1:11" s="77" customFormat="1" ht="24.95" customHeight="1" thickBot="1" x14ac:dyDescent="0.45">
      <c r="A20" s="84"/>
      <c r="B20" s="84"/>
      <c r="C20" s="418" t="s">
        <v>6</v>
      </c>
      <c r="D20" s="419"/>
      <c r="E20" s="431" t="s">
        <v>10</v>
      </c>
      <c r="F20" s="432"/>
      <c r="G20" s="84"/>
      <c r="H20" s="84"/>
      <c r="I20" s="75"/>
      <c r="J20" s="75"/>
      <c r="K20" s="75"/>
    </row>
    <row r="21" spans="1:11" s="77" customFormat="1" ht="24.75" customHeight="1" thickTop="1" x14ac:dyDescent="0.5">
      <c r="A21" s="84"/>
      <c r="B21" s="84"/>
      <c r="C21" s="86" t="s">
        <v>11</v>
      </c>
      <c r="D21" s="87"/>
      <c r="E21" s="429"/>
      <c r="F21" s="430"/>
      <c r="G21" s="84"/>
      <c r="H21" s="84"/>
      <c r="I21" s="75"/>
      <c r="J21" s="75"/>
      <c r="K21" s="75"/>
    </row>
    <row r="22" spans="1:11" s="77" customFormat="1" ht="24.75" customHeight="1" x14ac:dyDescent="0.5">
      <c r="A22" s="84"/>
      <c r="B22" s="84"/>
      <c r="C22" s="88" t="s">
        <v>43</v>
      </c>
      <c r="D22" s="89"/>
      <c r="E22" s="424"/>
      <c r="F22" s="425"/>
      <c r="G22" s="84"/>
      <c r="H22" s="84"/>
      <c r="I22" s="75"/>
      <c r="J22" s="75"/>
      <c r="K22" s="75"/>
    </row>
    <row r="23" spans="1:11" s="77" customFormat="1" ht="24.75" customHeight="1" x14ac:dyDescent="0.5">
      <c r="A23" s="84"/>
      <c r="B23" s="84"/>
      <c r="C23" s="88" t="s">
        <v>44</v>
      </c>
      <c r="D23" s="89"/>
      <c r="E23" s="424"/>
      <c r="F23" s="425"/>
      <c r="G23" s="84"/>
      <c r="H23" s="84"/>
      <c r="I23" s="75"/>
      <c r="J23" s="75"/>
      <c r="K23" s="75"/>
    </row>
    <row r="24" spans="1:11" s="77" customFormat="1" ht="24.75" customHeight="1" x14ac:dyDescent="0.5">
      <c r="A24" s="84"/>
      <c r="B24" s="84"/>
      <c r="C24" s="88" t="s">
        <v>45</v>
      </c>
      <c r="D24" s="89"/>
      <c r="E24" s="424"/>
      <c r="F24" s="425"/>
      <c r="G24" s="84"/>
      <c r="H24" s="84"/>
      <c r="I24" s="75"/>
      <c r="J24" s="75"/>
      <c r="K24" s="75"/>
    </row>
    <row r="25" spans="1:11" s="77" customFormat="1" ht="24.75" customHeight="1" x14ac:dyDescent="0.5">
      <c r="A25" s="84"/>
      <c r="B25" s="84"/>
      <c r="C25" s="88" t="s">
        <v>46</v>
      </c>
      <c r="D25" s="89"/>
      <c r="E25" s="424"/>
      <c r="F25" s="425"/>
      <c r="G25" s="84"/>
      <c r="H25" s="84"/>
      <c r="I25" s="75"/>
      <c r="J25" s="75"/>
      <c r="K25" s="75"/>
    </row>
    <row r="26" spans="1:11" s="77" customFormat="1" ht="24.75" customHeight="1" x14ac:dyDescent="0.5">
      <c r="A26" s="84"/>
      <c r="B26" s="84"/>
      <c r="C26" s="88" t="s">
        <v>47</v>
      </c>
      <c r="D26" s="89"/>
      <c r="E26" s="424"/>
      <c r="F26" s="425"/>
      <c r="G26" s="84"/>
      <c r="H26" s="84"/>
      <c r="I26" s="75"/>
      <c r="J26" s="75"/>
      <c r="K26" s="75"/>
    </row>
    <row r="27" spans="1:11" s="77" customFormat="1" ht="24.75" customHeight="1" x14ac:dyDescent="0.5">
      <c r="A27" s="84"/>
      <c r="B27" s="84"/>
      <c r="C27" s="88" t="s">
        <v>48</v>
      </c>
      <c r="D27" s="89"/>
      <c r="E27" s="424"/>
      <c r="F27" s="425"/>
      <c r="G27" s="84"/>
      <c r="H27" s="84"/>
      <c r="I27" s="75"/>
      <c r="J27" s="75"/>
      <c r="K27" s="75"/>
    </row>
    <row r="28" spans="1:11" s="77" customFormat="1" ht="24.75" customHeight="1" x14ac:dyDescent="0.5">
      <c r="A28" s="84"/>
      <c r="B28" s="84"/>
      <c r="C28" s="88" t="s">
        <v>49</v>
      </c>
      <c r="D28" s="89"/>
      <c r="E28" s="424"/>
      <c r="F28" s="425"/>
      <c r="G28" s="84"/>
      <c r="H28" s="84"/>
      <c r="I28" s="75"/>
      <c r="J28" s="75"/>
      <c r="K28" s="75"/>
    </row>
    <row r="29" spans="1:11" s="77" customFormat="1" ht="24.75" customHeight="1" x14ac:dyDescent="0.5">
      <c r="A29" s="84"/>
      <c r="B29" s="84"/>
      <c r="C29" s="88" t="s">
        <v>50</v>
      </c>
      <c r="D29" s="89"/>
      <c r="E29" s="424"/>
      <c r="F29" s="425"/>
      <c r="G29" s="84"/>
      <c r="H29" s="84"/>
      <c r="I29" s="75"/>
      <c r="J29" s="75"/>
      <c r="K29" s="75"/>
    </row>
    <row r="30" spans="1:11" ht="24.75" customHeight="1" x14ac:dyDescent="0.5">
      <c r="A30" s="84"/>
      <c r="B30" s="84"/>
      <c r="C30" s="88" t="s">
        <v>51</v>
      </c>
      <c r="D30" s="89"/>
      <c r="E30" s="424"/>
      <c r="F30" s="425"/>
      <c r="G30" s="84"/>
      <c r="H30" s="84"/>
      <c r="I30" s="75"/>
      <c r="J30" s="75"/>
      <c r="K30" s="75"/>
    </row>
    <row r="31" spans="1:11" ht="24.75" customHeight="1" x14ac:dyDescent="0.5">
      <c r="A31" s="84"/>
      <c r="B31" s="84"/>
      <c r="C31" s="88" t="s">
        <v>52</v>
      </c>
      <c r="D31" s="89"/>
      <c r="E31" s="424"/>
      <c r="F31" s="425"/>
      <c r="G31" s="84"/>
      <c r="H31" s="84"/>
      <c r="I31" s="75"/>
      <c r="J31" s="75"/>
      <c r="K31" s="75"/>
    </row>
    <row r="32" spans="1:11" ht="24.75" customHeight="1" x14ac:dyDescent="0.5">
      <c r="A32" s="84"/>
      <c r="B32" s="84"/>
      <c r="C32" s="88" t="s">
        <v>53</v>
      </c>
      <c r="D32" s="89"/>
      <c r="E32" s="424"/>
      <c r="F32" s="425"/>
      <c r="G32" s="84"/>
      <c r="H32" s="84"/>
      <c r="I32" s="75"/>
      <c r="J32" s="75"/>
      <c r="K32" s="75"/>
    </row>
    <row r="33" spans="1:11" ht="24.75" customHeight="1" x14ac:dyDescent="0.5">
      <c r="A33" s="84"/>
      <c r="B33" s="84"/>
      <c r="C33" s="248" t="s">
        <v>806</v>
      </c>
      <c r="D33" s="247" t="s">
        <v>807</v>
      </c>
      <c r="E33" s="424"/>
      <c r="F33" s="425"/>
      <c r="G33" s="84"/>
      <c r="H33" s="84"/>
      <c r="I33" s="75"/>
      <c r="J33" s="75"/>
      <c r="K33" s="75"/>
    </row>
    <row r="34" spans="1:11" ht="24.75" customHeight="1" x14ac:dyDescent="0.5">
      <c r="A34" s="84"/>
      <c r="B34" s="84"/>
      <c r="C34" s="248" t="s">
        <v>806</v>
      </c>
      <c r="D34" s="247" t="s">
        <v>807</v>
      </c>
      <c r="E34" s="424"/>
      <c r="F34" s="425"/>
      <c r="G34" s="84"/>
      <c r="H34" s="84"/>
      <c r="I34" s="75"/>
      <c r="J34" s="75"/>
      <c r="K34" s="75"/>
    </row>
    <row r="35" spans="1:11" ht="24.75" customHeight="1" thickBot="1" x14ac:dyDescent="0.45">
      <c r="A35" s="84"/>
      <c r="B35" s="84"/>
      <c r="C35" s="248" t="s">
        <v>806</v>
      </c>
      <c r="D35" s="247" t="s">
        <v>807</v>
      </c>
      <c r="E35" s="407"/>
      <c r="F35" s="428"/>
      <c r="G35" s="84"/>
      <c r="H35" s="84"/>
      <c r="I35" s="75"/>
      <c r="J35" s="75"/>
      <c r="K35" s="75"/>
    </row>
    <row r="36" spans="1:11" ht="24.75" customHeight="1" thickTop="1" thickBot="1" x14ac:dyDescent="0.55000000000000004">
      <c r="A36" s="84"/>
      <c r="B36" s="84"/>
      <c r="C36" s="426" t="s">
        <v>8</v>
      </c>
      <c r="D36" s="427"/>
      <c r="E36" s="409">
        <f>SUM(E21:F35)</f>
        <v>0</v>
      </c>
      <c r="F36" s="410"/>
      <c r="G36" s="84"/>
      <c r="H36" s="84"/>
      <c r="I36" s="75"/>
      <c r="J36" s="75"/>
      <c r="K36" s="75"/>
    </row>
    <row r="37" spans="1:11" ht="5.25" customHeight="1" x14ac:dyDescent="0.4"/>
  </sheetData>
  <sheetProtection password="C016" sheet="1" objects="1" scenarios="1"/>
  <mergeCells count="33">
    <mergeCell ref="E25:F25"/>
    <mergeCell ref="E15:F15"/>
    <mergeCell ref="E29:F29"/>
    <mergeCell ref="E28:F28"/>
    <mergeCell ref="C20:D20"/>
    <mergeCell ref="E23:F23"/>
    <mergeCell ref="E21:F21"/>
    <mergeCell ref="E27:F27"/>
    <mergeCell ref="E24:F24"/>
    <mergeCell ref="E26:F26"/>
    <mergeCell ref="E20:F20"/>
    <mergeCell ref="E22:F22"/>
    <mergeCell ref="C36:D36"/>
    <mergeCell ref="E36:F36"/>
    <mergeCell ref="E30:F30"/>
    <mergeCell ref="E31:F31"/>
    <mergeCell ref="E32:F32"/>
    <mergeCell ref="E33:F33"/>
    <mergeCell ref="E34:F34"/>
    <mergeCell ref="E35:F35"/>
    <mergeCell ref="G1:H1"/>
    <mergeCell ref="E16:F16"/>
    <mergeCell ref="E17:F17"/>
    <mergeCell ref="D3:H3"/>
    <mergeCell ref="F6:H6"/>
    <mergeCell ref="F5:H5"/>
    <mergeCell ref="C10:D10"/>
    <mergeCell ref="E10:F10"/>
    <mergeCell ref="E11:F11"/>
    <mergeCell ref="E13:F13"/>
    <mergeCell ref="C17:D17"/>
    <mergeCell ref="E12:F12"/>
    <mergeCell ref="E14:F14"/>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x14ac:dyDescent="0.15"/>
  <cols>
    <col min="1" max="1" width="9" style="1"/>
    <col min="2" max="2" width="7" style="1" customWidth="1"/>
    <col min="3" max="12" width="14.625" style="1" customWidth="1"/>
    <col min="13" max="13" width="2.625" style="1" customWidth="1"/>
    <col min="14" max="16384" width="9" style="1"/>
  </cols>
  <sheetData>
    <row r="3" spans="1:14" ht="25.5" x14ac:dyDescent="0.15">
      <c r="A3" s="27" t="s">
        <v>144</v>
      </c>
      <c r="N3" s="25" t="s">
        <v>142</v>
      </c>
    </row>
    <row r="4" spans="1:14" ht="19.5" x14ac:dyDescent="0.15">
      <c r="C4" s="28"/>
      <c r="D4" s="29"/>
      <c r="E4" s="29"/>
      <c r="F4" s="29"/>
      <c r="G4" s="30"/>
      <c r="H4" s="29"/>
      <c r="I4" s="29"/>
      <c r="J4" s="31"/>
    </row>
    <row r="5" spans="1:14" ht="19.5" x14ac:dyDescent="0.15">
      <c r="B5" s="27"/>
      <c r="C5" s="28"/>
      <c r="D5" s="29"/>
      <c r="E5" s="29"/>
      <c r="F5" s="29"/>
      <c r="G5" s="28"/>
      <c r="H5" s="29"/>
      <c r="I5" s="29"/>
      <c r="J5" s="28"/>
    </row>
    <row r="6" spans="1:14" ht="30" x14ac:dyDescent="0.15">
      <c r="A6" s="32" t="s">
        <v>160</v>
      </c>
      <c r="B6" s="33" t="str">
        <f>一番最初に入力!C10&amp;""</f>
        <v>７</v>
      </c>
      <c r="C6" s="433" t="s">
        <v>126</v>
      </c>
      <c r="D6" s="433"/>
      <c r="E6" s="433"/>
      <c r="F6" s="433"/>
      <c r="G6" s="433"/>
      <c r="H6" s="433"/>
      <c r="I6" s="433"/>
      <c r="J6" s="433"/>
      <c r="K6" s="433"/>
    </row>
    <row r="7" spans="1:14" ht="19.5" x14ac:dyDescent="0.15">
      <c r="C7" s="28"/>
      <c r="D7" s="28"/>
      <c r="E7" s="29"/>
      <c r="F7" s="29"/>
      <c r="G7" s="34"/>
      <c r="H7" s="28"/>
      <c r="I7" s="34"/>
      <c r="J7" s="34"/>
      <c r="K7" s="28"/>
    </row>
    <row r="8" spans="1:14" ht="20.100000000000001" customHeight="1" x14ac:dyDescent="0.15">
      <c r="C8" s="28"/>
      <c r="D8" s="28"/>
      <c r="E8" s="29"/>
      <c r="F8" s="29"/>
      <c r="I8" s="26" t="s">
        <v>37</v>
      </c>
      <c r="J8" s="435" t="str">
        <f>収支予算書!F5</f>
        <v>　</v>
      </c>
      <c r="K8" s="436"/>
      <c r="L8" s="437"/>
    </row>
    <row r="9" spans="1:14" ht="20.100000000000001" customHeight="1" x14ac:dyDescent="0.15">
      <c r="C9" s="35"/>
      <c r="D9" s="29"/>
      <c r="E9" s="29"/>
      <c r="F9" s="29"/>
      <c r="I9" s="26" t="s">
        <v>38</v>
      </c>
      <c r="J9" s="438" t="str">
        <f>収支予算書!F6</f>
        <v>　</v>
      </c>
      <c r="K9" s="439"/>
      <c r="L9" s="440"/>
    </row>
    <row r="10" spans="1:14" ht="20.100000000000001" customHeight="1" x14ac:dyDescent="0.15">
      <c r="C10" s="35"/>
      <c r="D10" s="29"/>
      <c r="E10" s="29"/>
      <c r="F10" s="29"/>
      <c r="J10" s="36"/>
      <c r="K10" s="37"/>
      <c r="L10" s="37"/>
    </row>
    <row r="11" spans="1:14" ht="20.25" thickBot="1" x14ac:dyDescent="0.2">
      <c r="C11" s="35"/>
      <c r="D11" s="29"/>
      <c r="E11" s="29"/>
      <c r="F11" s="29"/>
      <c r="G11" s="29"/>
      <c r="H11" s="29"/>
      <c r="I11" s="29"/>
      <c r="J11" s="29"/>
      <c r="K11" s="29"/>
      <c r="L11" s="8" t="s">
        <v>141</v>
      </c>
    </row>
    <row r="12" spans="1:14" ht="57" customHeight="1" x14ac:dyDescent="0.15">
      <c r="C12" s="38" t="s">
        <v>36</v>
      </c>
      <c r="D12" s="39" t="s">
        <v>35</v>
      </c>
      <c r="E12" s="39" t="s">
        <v>33</v>
      </c>
      <c r="F12" s="39" t="s">
        <v>34</v>
      </c>
      <c r="G12" s="204" t="s">
        <v>364</v>
      </c>
      <c r="H12" s="205" t="s">
        <v>4</v>
      </c>
      <c r="I12" s="205" t="s">
        <v>59</v>
      </c>
      <c r="J12" s="40" t="s">
        <v>368</v>
      </c>
      <c r="K12" s="149" t="s">
        <v>83</v>
      </c>
      <c r="L12" s="41" t="s">
        <v>370</v>
      </c>
    </row>
    <row r="13" spans="1:14" ht="19.5" x14ac:dyDescent="0.15">
      <c r="C13" s="42" t="s">
        <v>0</v>
      </c>
      <c r="D13" s="43" t="s">
        <v>1</v>
      </c>
      <c r="E13" s="43" t="s">
        <v>2</v>
      </c>
      <c r="F13" s="43" t="s">
        <v>3</v>
      </c>
      <c r="G13" s="43" t="s">
        <v>365</v>
      </c>
      <c r="H13" s="43" t="s">
        <v>366</v>
      </c>
      <c r="I13" s="43" t="s">
        <v>367</v>
      </c>
      <c r="J13" s="43" t="s">
        <v>56</v>
      </c>
      <c r="K13" s="43" t="s">
        <v>57</v>
      </c>
      <c r="L13" s="44" t="s">
        <v>108</v>
      </c>
    </row>
    <row r="14" spans="1:14" ht="19.5" x14ac:dyDescent="0.15">
      <c r="C14" s="45"/>
      <c r="D14" s="46"/>
      <c r="E14" s="46"/>
      <c r="F14" s="46"/>
      <c r="G14" s="46"/>
      <c r="H14" s="46"/>
      <c r="I14" s="46"/>
      <c r="J14" s="46"/>
      <c r="K14" s="46"/>
      <c r="L14" s="47"/>
    </row>
    <row r="15" spans="1:14" ht="33.75" customHeight="1" thickBot="1" x14ac:dyDescent="0.2">
      <c r="C15" s="48">
        <f>収支予算書!E36</f>
        <v>0</v>
      </c>
      <c r="D15" s="49">
        <f>収支予算書!E12+収支予算書!E13+収支予算書!E14+収支予算書!E15+収支予算書!E16+J15+K15</f>
        <v>0</v>
      </c>
      <c r="E15" s="49">
        <f>C15-D15</f>
        <v>0</v>
      </c>
      <c r="F15" s="49">
        <f>'別表2-1'!W27</f>
        <v>0</v>
      </c>
      <c r="G15" s="49">
        <f>'別表2-2'!V35</f>
        <v>0</v>
      </c>
      <c r="H15" s="49">
        <f>MIN(E15,(F15+G15))</f>
        <v>0</v>
      </c>
      <c r="I15" s="49">
        <f>ROUNDDOWN(H15,-3)</f>
        <v>0</v>
      </c>
      <c r="J15" s="49">
        <f>別紙1【一時預かり利用料減免分】!K38</f>
        <v>0</v>
      </c>
      <c r="K15" s="49">
        <f>別紙2【緊急一時預かり利用料減免分】!O48</f>
        <v>0</v>
      </c>
      <c r="L15" s="50">
        <f>SUM(I15:K15)</f>
        <v>0</v>
      </c>
      <c r="M15" s="51"/>
    </row>
    <row r="16" spans="1:14" ht="19.5" x14ac:dyDescent="0.15">
      <c r="C16" s="52"/>
      <c r="D16" s="52"/>
      <c r="E16" s="52"/>
      <c r="F16" s="52"/>
      <c r="G16" s="52"/>
      <c r="H16" s="52"/>
      <c r="I16" s="52"/>
      <c r="J16" s="52"/>
      <c r="K16" s="52"/>
    </row>
    <row r="17" spans="3:11" ht="19.5" x14ac:dyDescent="0.15">
      <c r="C17" s="206" t="s">
        <v>371</v>
      </c>
      <c r="D17" s="206"/>
      <c r="E17" s="206"/>
      <c r="F17" s="206"/>
      <c r="G17" s="206"/>
      <c r="H17" s="206"/>
      <c r="I17" s="169"/>
      <c r="J17" s="169"/>
      <c r="K17" s="169"/>
    </row>
    <row r="18" spans="3:11" ht="6.75" customHeight="1" x14ac:dyDescent="0.15">
      <c r="C18" s="434"/>
      <c r="D18" s="434"/>
      <c r="E18" s="434"/>
      <c r="F18" s="434"/>
      <c r="G18" s="434"/>
      <c r="H18" s="434"/>
      <c r="I18" s="27"/>
      <c r="J18" s="27"/>
      <c r="K18" s="27"/>
    </row>
    <row r="19" spans="3:11" ht="19.5" x14ac:dyDescent="0.15">
      <c r="C19" s="27" t="s">
        <v>372</v>
      </c>
      <c r="D19" s="27"/>
      <c r="E19" s="27"/>
      <c r="F19" s="27"/>
      <c r="G19" s="27"/>
      <c r="H19" s="27"/>
      <c r="I19" s="27"/>
      <c r="J19" s="27"/>
      <c r="K19" s="27"/>
    </row>
    <row r="20" spans="3:11" ht="19.5" x14ac:dyDescent="0.15">
      <c r="C20" s="434"/>
      <c r="D20" s="434"/>
      <c r="E20" s="434"/>
      <c r="F20" s="29"/>
      <c r="G20" s="29"/>
      <c r="H20" s="29"/>
      <c r="I20" s="29"/>
      <c r="J20" s="29"/>
      <c r="K20" s="29"/>
    </row>
    <row r="21" spans="3:11" x14ac:dyDescent="0.15">
      <c r="C21" s="53"/>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E91"/>
  <sheetViews>
    <sheetView showZeros="0" view="pageBreakPreview" zoomScaleNormal="75" zoomScaleSheetLayoutView="100" workbookViewId="0">
      <selection activeCell="B11" sqref="B11:F11"/>
    </sheetView>
  </sheetViews>
  <sheetFormatPr defaultRowHeight="16.5" x14ac:dyDescent="0.15"/>
  <cols>
    <col min="1" max="1" width="8.125" style="127" customWidth="1"/>
    <col min="2" max="2" width="6" style="129" customWidth="1"/>
    <col min="3" max="3" width="6.875" style="129" customWidth="1"/>
    <col min="4" max="5" width="4.625" style="129" customWidth="1"/>
    <col min="6" max="7" width="7.125" style="127" customWidth="1"/>
    <col min="8" max="9" width="6" style="127" customWidth="1"/>
    <col min="10" max="10" width="6" style="129" customWidth="1"/>
    <col min="11" max="12" width="8.25" style="129" customWidth="1"/>
    <col min="13" max="13" width="4.625" style="129" customWidth="1"/>
    <col min="14" max="14" width="4.625" style="130" customWidth="1"/>
    <col min="15" max="20" width="4.625" style="127" customWidth="1"/>
    <col min="21" max="21" width="8" style="127" customWidth="1"/>
    <col min="22" max="26" width="5.875" style="127" customWidth="1"/>
    <col min="27" max="27" width="8.5" style="127" customWidth="1"/>
    <col min="28" max="28" width="10.25" style="127" customWidth="1"/>
    <col min="29" max="29" width="9" style="127"/>
    <col min="30" max="30" width="0" style="127" hidden="1" customWidth="1"/>
    <col min="31" max="31" width="9" style="127" hidden="1" customWidth="1"/>
    <col min="32" max="16384" width="9" style="127"/>
  </cols>
  <sheetData>
    <row r="1" spans="1:31" s="124" customFormat="1" ht="12" customHeight="1" x14ac:dyDescent="0.15">
      <c r="B1" s="125"/>
      <c r="C1" s="125"/>
      <c r="D1" s="125"/>
      <c r="E1" s="125"/>
      <c r="J1" s="125"/>
      <c r="K1" s="125"/>
      <c r="L1" s="125"/>
      <c r="M1" s="125"/>
      <c r="N1" s="126"/>
    </row>
    <row r="2" spans="1:31" ht="19.5" customHeight="1" x14ac:dyDescent="0.15">
      <c r="A2" s="127" t="s">
        <v>410</v>
      </c>
      <c r="B2" s="128"/>
      <c r="C2" s="128"/>
      <c r="D2" s="128"/>
      <c r="L2" s="127"/>
      <c r="M2" s="127"/>
      <c r="O2" s="131"/>
    </row>
    <row r="3" spans="1:31" ht="19.5" customHeight="1" x14ac:dyDescent="0.15">
      <c r="A3" s="146" t="s">
        <v>160</v>
      </c>
      <c r="B3" s="147" t="str">
        <f>一番最初に入力!C10&amp;""</f>
        <v>７</v>
      </c>
      <c r="C3" s="144" t="s">
        <v>128</v>
      </c>
      <c r="D3" s="144"/>
      <c r="E3" s="145"/>
      <c r="F3" s="120"/>
      <c r="I3" s="132"/>
    </row>
    <row r="4" spans="1:31" ht="19.5" customHeight="1" x14ac:dyDescent="0.15">
      <c r="A4" s="128"/>
      <c r="B4" s="128"/>
      <c r="C4" s="128"/>
      <c r="D4" s="128"/>
      <c r="I4" s="132"/>
      <c r="L4" s="127"/>
      <c r="M4" s="127"/>
      <c r="N4" s="127"/>
      <c r="R4" s="579" t="s">
        <v>37</v>
      </c>
      <c r="S4" s="579"/>
      <c r="T4" s="441" t="str">
        <f>別表1!J8</f>
        <v>　</v>
      </c>
      <c r="U4" s="442"/>
      <c r="V4" s="442"/>
      <c r="W4" s="442"/>
      <c r="X4" s="442"/>
      <c r="Y4" s="443"/>
    </row>
    <row r="5" spans="1:31" s="124" customFormat="1" ht="19.5" customHeight="1" x14ac:dyDescent="0.15">
      <c r="B5" s="125"/>
      <c r="C5" s="125"/>
      <c r="D5" s="125"/>
      <c r="E5" s="125"/>
      <c r="J5" s="125"/>
      <c r="K5" s="125"/>
      <c r="R5" s="580" t="s">
        <v>54</v>
      </c>
      <c r="S5" s="580"/>
      <c r="T5" s="444" t="str">
        <f>別表1!J9</f>
        <v>　</v>
      </c>
      <c r="U5" s="445"/>
      <c r="V5" s="445"/>
      <c r="W5" s="445"/>
      <c r="X5" s="445"/>
      <c r="Y5" s="446"/>
    </row>
    <row r="6" spans="1:31" ht="19.5" customHeight="1" x14ac:dyDescent="0.15">
      <c r="A6" s="127" t="s">
        <v>27</v>
      </c>
      <c r="I6" s="133"/>
      <c r="K6" s="134"/>
      <c r="L6" s="135"/>
      <c r="M6" s="135"/>
      <c r="N6" s="135"/>
      <c r="O6" s="133"/>
    </row>
    <row r="7" spans="1:31" ht="19.5" customHeight="1" x14ac:dyDescent="0.35">
      <c r="A7" s="586" t="s">
        <v>71</v>
      </c>
      <c r="B7" s="586"/>
      <c r="C7" s="586"/>
      <c r="D7" s="130"/>
      <c r="E7" s="130"/>
      <c r="F7" s="130"/>
      <c r="G7" s="130"/>
      <c r="H7" s="130"/>
      <c r="I7" s="130"/>
      <c r="J7" s="130"/>
      <c r="K7" s="130"/>
      <c r="L7" s="130"/>
      <c r="M7" s="130"/>
      <c r="N7" s="127"/>
    </row>
    <row r="8" spans="1:31" ht="19.5" customHeight="1" x14ac:dyDescent="0.15">
      <c r="A8" s="130"/>
      <c r="B8" s="130"/>
      <c r="C8" s="130"/>
      <c r="D8" s="130"/>
      <c r="E8" s="130"/>
      <c r="F8" s="130"/>
      <c r="G8" s="130"/>
      <c r="H8" s="130"/>
      <c r="I8" s="130"/>
      <c r="J8" s="130"/>
      <c r="K8" s="130"/>
      <c r="L8" s="130"/>
      <c r="M8" s="130"/>
      <c r="N8" s="136"/>
      <c r="O8" s="137"/>
    </row>
    <row r="9" spans="1:31" ht="19.5" customHeight="1" thickBot="1" x14ac:dyDescent="0.2">
      <c r="A9" s="127" t="s">
        <v>28</v>
      </c>
      <c r="I9" s="133"/>
      <c r="K9" s="134"/>
      <c r="L9" s="135"/>
      <c r="M9" s="135"/>
      <c r="N9" s="135"/>
      <c r="O9" s="135"/>
      <c r="P9" s="135"/>
      <c r="Q9" s="135"/>
      <c r="R9" s="133"/>
      <c r="T9" s="128" t="s">
        <v>72</v>
      </c>
      <c r="U9" s="129"/>
      <c r="V9" s="129"/>
      <c r="W9" s="129"/>
    </row>
    <row r="10" spans="1:31" s="130" customFormat="1" ht="19.5" customHeight="1" thickBot="1" x14ac:dyDescent="0.2">
      <c r="A10" s="138" t="s">
        <v>433</v>
      </c>
      <c r="B10" s="581" t="s">
        <v>26</v>
      </c>
      <c r="C10" s="582"/>
      <c r="D10" s="582"/>
      <c r="E10" s="582"/>
      <c r="F10" s="583"/>
      <c r="G10" s="584" t="s">
        <v>25</v>
      </c>
      <c r="H10" s="585"/>
      <c r="I10" s="581" t="s">
        <v>104</v>
      </c>
      <c r="J10" s="582"/>
      <c r="K10" s="582"/>
      <c r="L10" s="583"/>
      <c r="M10" s="467" t="s">
        <v>162</v>
      </c>
      <c r="N10" s="468"/>
      <c r="O10" s="469"/>
      <c r="P10" s="581" t="s">
        <v>13</v>
      </c>
      <c r="Q10" s="582"/>
      <c r="R10" s="591"/>
      <c r="T10" s="587" t="s">
        <v>163</v>
      </c>
      <c r="U10" s="588"/>
      <c r="V10" s="594" t="s">
        <v>161</v>
      </c>
      <c r="W10" s="595"/>
      <c r="X10" s="595"/>
      <c r="Y10" s="596"/>
      <c r="Z10" s="154"/>
      <c r="AA10" s="155"/>
    </row>
    <row r="11" spans="1:31" ht="19.5" customHeight="1" thickTop="1" thickBot="1" x14ac:dyDescent="0.2">
      <c r="A11" s="139">
        <v>1</v>
      </c>
      <c r="B11" s="571"/>
      <c r="C11" s="572"/>
      <c r="D11" s="572"/>
      <c r="E11" s="572"/>
      <c r="F11" s="573"/>
      <c r="G11" s="574"/>
      <c r="H11" s="575"/>
      <c r="I11" s="576" t="s">
        <v>369</v>
      </c>
      <c r="J11" s="577"/>
      <c r="K11" s="577"/>
      <c r="L11" s="578"/>
      <c r="M11" s="470"/>
      <c r="N11" s="470"/>
      <c r="O11" s="470"/>
      <c r="P11" s="571"/>
      <c r="Q11" s="592"/>
      <c r="R11" s="593"/>
      <c r="T11" s="589"/>
      <c r="U11" s="590"/>
      <c r="V11" s="597"/>
      <c r="W11" s="598"/>
      <c r="X11" s="598"/>
      <c r="Y11" s="599"/>
      <c r="Z11" s="154"/>
      <c r="AA11" s="155"/>
      <c r="AE11" s="127" t="str">
        <f>IFERROR(IF(M11="無","×","○"),"")</f>
        <v>○</v>
      </c>
    </row>
    <row r="12" spans="1:31" ht="19.5" customHeight="1" x14ac:dyDescent="0.15">
      <c r="A12" s="140">
        <v>2</v>
      </c>
      <c r="B12" s="550"/>
      <c r="C12" s="551"/>
      <c r="D12" s="551"/>
      <c r="E12" s="551"/>
      <c r="F12" s="552"/>
      <c r="G12" s="553"/>
      <c r="H12" s="554"/>
      <c r="I12" s="556" t="s">
        <v>369</v>
      </c>
      <c r="J12" s="557"/>
      <c r="K12" s="557"/>
      <c r="L12" s="558"/>
      <c r="M12" s="471"/>
      <c r="N12" s="471"/>
      <c r="O12" s="471"/>
      <c r="P12" s="550"/>
      <c r="Q12" s="567"/>
      <c r="R12" s="568"/>
      <c r="T12" s="529"/>
      <c r="U12" s="547" t="s">
        <v>73</v>
      </c>
      <c r="V12" s="548" t="s">
        <v>74</v>
      </c>
      <c r="W12" s="548"/>
      <c r="X12" s="548"/>
      <c r="Y12" s="548"/>
      <c r="Z12" s="548"/>
      <c r="AA12" s="549"/>
      <c r="AE12" s="127" t="str">
        <f>IFERROR(IF(M12="無","×","○"),"")</f>
        <v>○</v>
      </c>
    </row>
    <row r="13" spans="1:31" ht="19.5" customHeight="1" x14ac:dyDescent="0.15">
      <c r="A13" s="140">
        <v>3</v>
      </c>
      <c r="B13" s="550"/>
      <c r="C13" s="551"/>
      <c r="D13" s="551"/>
      <c r="E13" s="551"/>
      <c r="F13" s="552"/>
      <c r="G13" s="553"/>
      <c r="H13" s="554"/>
      <c r="I13" s="556" t="s">
        <v>369</v>
      </c>
      <c r="J13" s="557"/>
      <c r="K13" s="557"/>
      <c r="L13" s="558"/>
      <c r="M13" s="471"/>
      <c r="N13" s="471"/>
      <c r="O13" s="471"/>
      <c r="P13" s="550"/>
      <c r="Q13" s="567"/>
      <c r="R13" s="568"/>
      <c r="T13" s="555"/>
      <c r="U13" s="541"/>
      <c r="V13" s="543"/>
      <c r="W13" s="543"/>
      <c r="X13" s="543"/>
      <c r="Y13" s="543"/>
      <c r="Z13" s="543"/>
      <c r="AA13" s="544"/>
      <c r="AE13" s="127" t="str">
        <f>IFERROR(IF(M13="無","×","○"),"")</f>
        <v>○</v>
      </c>
    </row>
    <row r="14" spans="1:31" ht="19.5" customHeight="1" x14ac:dyDescent="0.15">
      <c r="A14" s="139">
        <v>4</v>
      </c>
      <c r="B14" s="550"/>
      <c r="C14" s="551"/>
      <c r="D14" s="551"/>
      <c r="E14" s="551"/>
      <c r="F14" s="552"/>
      <c r="G14" s="553"/>
      <c r="H14" s="554"/>
      <c r="I14" s="556" t="s">
        <v>369</v>
      </c>
      <c r="J14" s="557"/>
      <c r="K14" s="557"/>
      <c r="L14" s="558"/>
      <c r="M14" s="471"/>
      <c r="N14" s="471"/>
      <c r="O14" s="471"/>
      <c r="P14" s="550"/>
      <c r="Q14" s="567"/>
      <c r="R14" s="568"/>
      <c r="T14" s="555"/>
      <c r="U14" s="541"/>
      <c r="V14" s="543"/>
      <c r="W14" s="543"/>
      <c r="X14" s="543"/>
      <c r="Y14" s="543"/>
      <c r="Z14" s="543"/>
      <c r="AA14" s="544"/>
      <c r="AE14" s="127" t="str">
        <f>IFERROR(IF(M14="無","×","○"),"")</f>
        <v>○</v>
      </c>
    </row>
    <row r="15" spans="1:31" ht="19.5" customHeight="1" thickBot="1" x14ac:dyDescent="0.2">
      <c r="A15" s="141">
        <v>5</v>
      </c>
      <c r="B15" s="559"/>
      <c r="C15" s="560"/>
      <c r="D15" s="560"/>
      <c r="E15" s="560"/>
      <c r="F15" s="561"/>
      <c r="G15" s="562"/>
      <c r="H15" s="563"/>
      <c r="I15" s="564" t="s">
        <v>369</v>
      </c>
      <c r="J15" s="565"/>
      <c r="K15" s="565"/>
      <c r="L15" s="566"/>
      <c r="M15" s="605"/>
      <c r="N15" s="605"/>
      <c r="O15" s="605"/>
      <c r="P15" s="559"/>
      <c r="Q15" s="569"/>
      <c r="R15" s="570"/>
      <c r="T15" s="555"/>
      <c r="U15" s="541"/>
      <c r="V15" s="543"/>
      <c r="W15" s="543"/>
      <c r="X15" s="543"/>
      <c r="Y15" s="543"/>
      <c r="Z15" s="543"/>
      <c r="AA15" s="544"/>
      <c r="AE15" s="127" t="str">
        <f>IFERROR(IF(M15="無","×","○"),"")</f>
        <v>○</v>
      </c>
    </row>
    <row r="16" spans="1:31" ht="19.5" customHeight="1" x14ac:dyDescent="0.15">
      <c r="A16" s="142"/>
      <c r="B16" s="142"/>
      <c r="C16" s="142"/>
      <c r="D16" s="142"/>
      <c r="E16" s="142"/>
      <c r="F16" s="142"/>
      <c r="G16" s="142"/>
      <c r="H16" s="142"/>
      <c r="I16" s="142"/>
      <c r="J16" s="142"/>
      <c r="K16" s="142"/>
      <c r="L16" s="142"/>
      <c r="M16" s="142"/>
      <c r="N16" s="142"/>
      <c r="O16" s="142"/>
      <c r="P16" s="142"/>
      <c r="Q16" s="142"/>
      <c r="R16" s="142"/>
      <c r="T16" s="555"/>
      <c r="U16" s="541" t="s">
        <v>75</v>
      </c>
      <c r="V16" s="543" t="s">
        <v>76</v>
      </c>
      <c r="W16" s="543"/>
      <c r="X16" s="543"/>
      <c r="Y16" s="543"/>
      <c r="Z16" s="543"/>
      <c r="AA16" s="544"/>
      <c r="AE16" s="127" t="str">
        <f>IF(COUNTIF(AE11:AE15,"×"),1,"")</f>
        <v/>
      </c>
    </row>
    <row r="17" spans="1:27" ht="19.5" customHeight="1" x14ac:dyDescent="0.15">
      <c r="A17" s="135"/>
      <c r="B17" s="142"/>
      <c r="C17" s="142"/>
      <c r="D17" s="142"/>
      <c r="E17" s="142"/>
      <c r="F17" s="142"/>
      <c r="G17" s="142"/>
      <c r="H17" s="142"/>
      <c r="I17" s="142"/>
      <c r="J17" s="142"/>
      <c r="K17" s="142"/>
      <c r="L17" s="142"/>
      <c r="M17" s="142"/>
      <c r="N17" s="142"/>
      <c r="O17" s="142"/>
      <c r="P17" s="142"/>
      <c r="Q17" s="142"/>
      <c r="R17" s="142"/>
      <c r="T17" s="555"/>
      <c r="U17" s="541"/>
      <c r="V17" s="543"/>
      <c r="W17" s="543"/>
      <c r="X17" s="543"/>
      <c r="Y17" s="543"/>
      <c r="Z17" s="543"/>
      <c r="AA17" s="544"/>
    </row>
    <row r="18" spans="1:27" ht="19.5" customHeight="1" x14ac:dyDescent="0.15">
      <c r="B18" s="127"/>
      <c r="C18" s="127"/>
      <c r="D18" s="127"/>
      <c r="E18" s="127"/>
      <c r="J18" s="127"/>
      <c r="K18" s="127"/>
      <c r="L18" s="127"/>
      <c r="M18" s="127"/>
      <c r="N18" s="127"/>
      <c r="T18" s="555"/>
      <c r="U18" s="541"/>
      <c r="V18" s="543"/>
      <c r="W18" s="543"/>
      <c r="X18" s="543"/>
      <c r="Y18" s="543"/>
      <c r="Z18" s="543"/>
      <c r="AA18" s="544"/>
    </row>
    <row r="19" spans="1:27" ht="19.5" customHeight="1" thickBot="1" x14ac:dyDescent="0.2">
      <c r="B19" s="127"/>
      <c r="C19" s="127"/>
      <c r="D19" s="127"/>
      <c r="E19" s="127"/>
      <c r="J19" s="127"/>
      <c r="K19" s="127"/>
      <c r="L19" s="127"/>
      <c r="M19" s="127"/>
      <c r="N19" s="127"/>
      <c r="T19" s="479"/>
      <c r="U19" s="542"/>
      <c r="V19" s="545"/>
      <c r="W19" s="545"/>
      <c r="X19" s="545"/>
      <c r="Y19" s="545"/>
      <c r="Z19" s="545"/>
      <c r="AA19" s="546"/>
    </row>
    <row r="20" spans="1:27" ht="19.5" customHeight="1" x14ac:dyDescent="0.15">
      <c r="B20" s="127"/>
      <c r="C20" s="127"/>
      <c r="D20" s="127"/>
      <c r="E20" s="127"/>
      <c r="J20" s="127"/>
      <c r="K20" s="127"/>
      <c r="L20" s="127"/>
      <c r="M20" s="127"/>
      <c r="N20" s="127"/>
    </row>
    <row r="21" spans="1:27" s="124" customFormat="1" ht="9.75" customHeight="1" x14ac:dyDescent="0.15">
      <c r="B21" s="125"/>
      <c r="C21" s="125"/>
      <c r="D21" s="125"/>
      <c r="E21" s="125"/>
      <c r="J21" s="125"/>
      <c r="K21" s="125"/>
      <c r="L21" s="125"/>
      <c r="M21" s="125"/>
      <c r="N21" s="126"/>
    </row>
    <row r="22" spans="1:27" s="124" customFormat="1" ht="9.75" customHeight="1" x14ac:dyDescent="0.15">
      <c r="B22" s="125"/>
      <c r="C22" s="125"/>
      <c r="D22" s="125"/>
      <c r="E22" s="125"/>
      <c r="J22" s="125"/>
      <c r="K22" s="125"/>
      <c r="L22" s="125"/>
      <c r="M22" s="125"/>
      <c r="N22" s="126"/>
    </row>
    <row r="23" spans="1:27" s="124" customFormat="1" ht="9.75" customHeight="1" x14ac:dyDescent="0.15">
      <c r="B23" s="125"/>
      <c r="C23" s="125"/>
      <c r="D23" s="125"/>
      <c r="E23" s="125"/>
    </row>
    <row r="24" spans="1:27" s="124" customFormat="1" ht="19.5" customHeight="1" thickBot="1" x14ac:dyDescent="0.2">
      <c r="A24" s="528" t="s">
        <v>77</v>
      </c>
      <c r="B24" s="528"/>
      <c r="C24" s="528"/>
      <c r="D24" s="528"/>
      <c r="E24" s="528"/>
      <c r="F24" s="528"/>
      <c r="G24" s="528"/>
    </row>
    <row r="25" spans="1:27" s="137" customFormat="1" ht="29.25" customHeight="1" x14ac:dyDescent="0.15">
      <c r="A25" s="529" t="s">
        <v>14</v>
      </c>
      <c r="B25" s="530"/>
      <c r="C25" s="497" t="s">
        <v>78</v>
      </c>
      <c r="D25" s="533"/>
      <c r="E25" s="530"/>
      <c r="F25" s="536" t="s">
        <v>79</v>
      </c>
      <c r="G25" s="537"/>
      <c r="H25" s="540" t="s">
        <v>80</v>
      </c>
      <c r="I25" s="529" t="s">
        <v>14</v>
      </c>
      <c r="J25" s="530"/>
      <c r="K25" s="497" t="s">
        <v>107</v>
      </c>
      <c r="L25" s="498"/>
      <c r="M25" s="504" t="s">
        <v>106</v>
      </c>
      <c r="N25" s="498"/>
      <c r="O25" s="491" t="s">
        <v>105</v>
      </c>
      <c r="P25" s="512"/>
      <c r="Q25" s="526" t="s">
        <v>81</v>
      </c>
      <c r="R25" s="600" t="s">
        <v>15</v>
      </c>
      <c r="S25" s="493"/>
      <c r="T25" s="491" t="s">
        <v>78</v>
      </c>
      <c r="U25" s="492"/>
      <c r="V25" s="493"/>
      <c r="W25" s="511" t="s">
        <v>79</v>
      </c>
      <c r="X25" s="492"/>
      <c r="Y25" s="512"/>
    </row>
    <row r="26" spans="1:27" s="124" customFormat="1" ht="29.25" customHeight="1" x14ac:dyDescent="0.15">
      <c r="A26" s="531"/>
      <c r="B26" s="532"/>
      <c r="C26" s="534"/>
      <c r="D26" s="535"/>
      <c r="E26" s="532"/>
      <c r="F26" s="538"/>
      <c r="G26" s="539"/>
      <c r="H26" s="540"/>
      <c r="I26" s="531"/>
      <c r="J26" s="532"/>
      <c r="K26" s="499"/>
      <c r="L26" s="500"/>
      <c r="M26" s="505"/>
      <c r="N26" s="500"/>
      <c r="O26" s="494"/>
      <c r="P26" s="527"/>
      <c r="Q26" s="526"/>
      <c r="R26" s="601"/>
      <c r="S26" s="602"/>
      <c r="T26" s="494"/>
      <c r="U26" s="495"/>
      <c r="V26" s="496"/>
      <c r="W26" s="513"/>
      <c r="X26" s="514"/>
      <c r="Y26" s="515"/>
    </row>
    <row r="27" spans="1:27" s="137" customFormat="1" ht="15.75" customHeight="1" x14ac:dyDescent="0.15">
      <c r="A27" s="447" t="s">
        <v>29</v>
      </c>
      <c r="B27" s="461"/>
      <c r="C27" s="451"/>
      <c r="D27" s="452"/>
      <c r="E27" s="453"/>
      <c r="F27" s="472"/>
      <c r="G27" s="473"/>
      <c r="H27" s="540"/>
      <c r="I27" s="606" t="s">
        <v>82</v>
      </c>
      <c r="J27" s="607"/>
      <c r="K27" s="451"/>
      <c r="L27" s="501"/>
      <c r="M27" s="506">
        <v>4400</v>
      </c>
      <c r="N27" s="507"/>
      <c r="O27" s="516">
        <f>K27*M27</f>
        <v>0</v>
      </c>
      <c r="P27" s="517"/>
      <c r="Q27" s="526"/>
      <c r="R27" s="601"/>
      <c r="S27" s="602"/>
      <c r="T27" s="481">
        <f>C35+K27</f>
        <v>0</v>
      </c>
      <c r="U27" s="482"/>
      <c r="V27" s="483"/>
      <c r="W27" s="520">
        <f>IFERROR(F35+O27,0)</f>
        <v>0</v>
      </c>
      <c r="X27" s="521"/>
      <c r="Y27" s="522"/>
    </row>
    <row r="28" spans="1:27" s="124" customFormat="1" ht="15.75" customHeight="1" thickBot="1" x14ac:dyDescent="0.2">
      <c r="A28" s="462"/>
      <c r="B28" s="463"/>
      <c r="C28" s="464"/>
      <c r="D28" s="465"/>
      <c r="E28" s="466"/>
      <c r="F28" s="474"/>
      <c r="G28" s="475"/>
      <c r="H28" s="540"/>
      <c r="I28" s="608"/>
      <c r="J28" s="609"/>
      <c r="K28" s="502"/>
      <c r="L28" s="503"/>
      <c r="M28" s="508"/>
      <c r="N28" s="509"/>
      <c r="O28" s="518"/>
      <c r="P28" s="519"/>
      <c r="Q28" s="526"/>
      <c r="R28" s="603"/>
      <c r="S28" s="604"/>
      <c r="T28" s="484"/>
      <c r="U28" s="485"/>
      <c r="V28" s="486"/>
      <c r="W28" s="523"/>
      <c r="X28" s="524"/>
      <c r="Y28" s="525"/>
    </row>
    <row r="29" spans="1:27" s="137" customFormat="1" ht="15.75" customHeight="1" x14ac:dyDescent="0.15">
      <c r="A29" s="447" t="s">
        <v>30</v>
      </c>
      <c r="B29" s="461"/>
      <c r="C29" s="451"/>
      <c r="D29" s="452"/>
      <c r="E29" s="453"/>
      <c r="F29" s="472"/>
      <c r="G29" s="473"/>
    </row>
    <row r="30" spans="1:27" s="137" customFormat="1" ht="15.75" customHeight="1" x14ac:dyDescent="0.15">
      <c r="A30" s="462"/>
      <c r="B30" s="463"/>
      <c r="C30" s="464"/>
      <c r="D30" s="465"/>
      <c r="E30" s="466"/>
      <c r="F30" s="474"/>
      <c r="G30" s="475"/>
    </row>
    <row r="31" spans="1:27" s="124" customFormat="1" ht="15.75" customHeight="1" x14ac:dyDescent="0.15">
      <c r="A31" s="447" t="s">
        <v>31</v>
      </c>
      <c r="B31" s="461"/>
      <c r="C31" s="451"/>
      <c r="D31" s="452"/>
      <c r="E31" s="453"/>
      <c r="F31" s="472"/>
      <c r="G31" s="473"/>
    </row>
    <row r="32" spans="1:27" s="137" customFormat="1" ht="15.75" customHeight="1" x14ac:dyDescent="0.15">
      <c r="A32" s="462"/>
      <c r="B32" s="463"/>
      <c r="C32" s="454"/>
      <c r="D32" s="455"/>
      <c r="E32" s="456"/>
      <c r="F32" s="474"/>
      <c r="G32" s="475"/>
    </row>
    <row r="33" spans="1:18" s="124" customFormat="1" ht="15.75" customHeight="1" x14ac:dyDescent="0.15">
      <c r="A33" s="447" t="s">
        <v>32</v>
      </c>
      <c r="B33" s="448"/>
      <c r="C33" s="451"/>
      <c r="D33" s="452"/>
      <c r="E33" s="453"/>
      <c r="F33" s="457"/>
      <c r="G33" s="458"/>
      <c r="R33" s="143"/>
    </row>
    <row r="34" spans="1:18" s="137" customFormat="1" ht="15.75" customHeight="1" x14ac:dyDescent="0.15">
      <c r="A34" s="449"/>
      <c r="B34" s="450"/>
      <c r="C34" s="454"/>
      <c r="D34" s="455"/>
      <c r="E34" s="456"/>
      <c r="F34" s="459"/>
      <c r="G34" s="460"/>
      <c r="I34" s="124"/>
      <c r="J34" s="124"/>
      <c r="K34" s="124"/>
      <c r="L34" s="124"/>
      <c r="M34" s="124"/>
      <c r="N34" s="124"/>
      <c r="O34" s="124"/>
    </row>
    <row r="35" spans="1:18" s="124" customFormat="1" ht="15.75" customHeight="1" x14ac:dyDescent="0.15">
      <c r="A35" s="477" t="s">
        <v>40</v>
      </c>
      <c r="B35" s="478"/>
      <c r="C35" s="481">
        <f>C27+C29+C31+C33</f>
        <v>0</v>
      </c>
      <c r="D35" s="482"/>
      <c r="E35" s="483"/>
      <c r="F35" s="487" t="str">
        <f>IFERROR(VLOOKUP(C38&amp;F38,補助基準額!B:C,2,0),"")</f>
        <v/>
      </c>
      <c r="G35" s="488"/>
      <c r="I35" s="137"/>
      <c r="J35" s="137"/>
      <c r="K35" s="137"/>
      <c r="L35" s="137"/>
      <c r="M35" s="137"/>
      <c r="N35" s="137"/>
      <c r="O35" s="137"/>
    </row>
    <row r="36" spans="1:18" s="124" customFormat="1" ht="15.75" customHeight="1" thickBot="1" x14ac:dyDescent="0.2">
      <c r="A36" s="479"/>
      <c r="B36" s="480"/>
      <c r="C36" s="484"/>
      <c r="D36" s="485"/>
      <c r="E36" s="486"/>
      <c r="F36" s="489"/>
      <c r="G36" s="490"/>
      <c r="J36" s="125"/>
      <c r="K36" s="125"/>
      <c r="L36" s="125"/>
      <c r="M36" s="125"/>
      <c r="N36" s="126"/>
    </row>
    <row r="37" spans="1:18" s="124" customFormat="1" ht="19.5" customHeight="1" x14ac:dyDescent="0.15"/>
    <row r="38" spans="1:18" s="137" customFormat="1" ht="24.75" hidden="1" customHeight="1" x14ac:dyDescent="0.15">
      <c r="A38" s="124"/>
      <c r="B38" s="124"/>
      <c r="C38" s="510" t="str">
        <f>IFERROR(IF(AE16=1,"一般型②","一般型①"),"")</f>
        <v>一般型①</v>
      </c>
      <c r="D38" s="510"/>
      <c r="E38" s="510"/>
      <c r="F38" s="510">
        <f>IF(C35&gt;4499,9,IF(C35&gt;3899,8,IF(C35&gt;3299,7,IF(C35&gt;2699,6,IF(C35&gt;2099,5,IF(C35&gt;1499,4,IF(C35&gt;899,3,IF(C35&gt;299,2,IF(C35&gt;0,1,0)))))))))</f>
        <v>0</v>
      </c>
      <c r="G38" s="510"/>
      <c r="H38" s="148"/>
    </row>
    <row r="39" spans="1:18" s="124" customFormat="1" ht="24.75" customHeight="1" x14ac:dyDescent="0.15">
      <c r="J39" s="125"/>
      <c r="K39" s="125"/>
      <c r="L39" s="125"/>
      <c r="M39" s="125"/>
      <c r="N39" s="126"/>
    </row>
    <row r="40" spans="1:18" s="124" customFormat="1" ht="24.75" customHeight="1" x14ac:dyDescent="0.15">
      <c r="J40" s="125"/>
      <c r="K40" s="125"/>
      <c r="L40" s="125"/>
      <c r="M40" s="125"/>
      <c r="N40" s="126"/>
    </row>
    <row r="41" spans="1:18" s="124" customFormat="1" ht="24.75" customHeight="1" x14ac:dyDescent="0.15">
      <c r="A41" s="476"/>
      <c r="B41" s="476"/>
      <c r="C41" s="476"/>
      <c r="D41" s="476"/>
      <c r="E41" s="476"/>
      <c r="F41" s="476"/>
      <c r="G41" s="476"/>
      <c r="J41" s="125"/>
      <c r="K41" s="125"/>
      <c r="L41" s="125"/>
      <c r="M41" s="125"/>
      <c r="N41" s="126"/>
    </row>
    <row r="42" spans="1:18" s="124" customFormat="1" ht="24.75" customHeight="1" x14ac:dyDescent="0.15">
      <c r="A42" s="476"/>
      <c r="B42" s="476"/>
      <c r="C42" s="476"/>
      <c r="D42" s="476"/>
      <c r="E42" s="476"/>
      <c r="F42" s="476"/>
      <c r="G42" s="476"/>
      <c r="J42" s="125"/>
      <c r="K42" s="125"/>
      <c r="L42" s="125"/>
      <c r="M42" s="125"/>
      <c r="N42" s="126"/>
    </row>
    <row r="43" spans="1:18" s="124" customFormat="1" ht="24.75" customHeight="1" x14ac:dyDescent="0.15">
      <c r="J43" s="125"/>
      <c r="K43" s="125"/>
      <c r="L43" s="125"/>
      <c r="M43" s="125"/>
      <c r="N43" s="126"/>
    </row>
    <row r="44" spans="1:18" s="124" customFormat="1" ht="24.75" customHeight="1" x14ac:dyDescent="0.15">
      <c r="J44" s="125"/>
      <c r="K44" s="125"/>
      <c r="L44" s="125"/>
      <c r="M44" s="125"/>
      <c r="N44" s="126"/>
    </row>
    <row r="45" spans="1:18" s="124" customFormat="1" ht="24.75" customHeight="1" x14ac:dyDescent="0.15">
      <c r="J45" s="125"/>
      <c r="K45" s="125"/>
      <c r="L45" s="125"/>
      <c r="M45" s="125"/>
      <c r="N45" s="126"/>
    </row>
    <row r="46" spans="1:18" s="124" customFormat="1" ht="24.75" customHeight="1" x14ac:dyDescent="0.15">
      <c r="J46" s="125"/>
      <c r="K46" s="125"/>
      <c r="L46" s="125"/>
      <c r="M46" s="125"/>
      <c r="N46" s="126"/>
    </row>
    <row r="47" spans="1:18" s="124" customFormat="1" ht="24.75" customHeight="1" x14ac:dyDescent="0.15">
      <c r="B47" s="125"/>
      <c r="C47" s="125"/>
      <c r="D47" s="125"/>
      <c r="E47" s="125"/>
      <c r="J47" s="125"/>
      <c r="K47" s="125"/>
      <c r="L47" s="125"/>
      <c r="M47" s="125"/>
      <c r="N47" s="126"/>
    </row>
    <row r="48" spans="1:18" s="137" customFormat="1" ht="24.75" customHeight="1" x14ac:dyDescent="0.15">
      <c r="H48" s="148"/>
      <c r="I48" s="124"/>
      <c r="J48" s="125"/>
      <c r="K48" s="125"/>
      <c r="L48" s="125"/>
      <c r="M48" s="125"/>
      <c r="N48" s="126"/>
      <c r="O48" s="124"/>
    </row>
    <row r="49" spans="1:14" s="124" customFormat="1" ht="24.75" customHeight="1" x14ac:dyDescent="0.15">
      <c r="B49" s="125"/>
      <c r="C49" s="125"/>
      <c r="D49" s="125"/>
      <c r="E49" s="125"/>
      <c r="J49" s="125"/>
      <c r="K49" s="125"/>
      <c r="L49" s="125"/>
      <c r="M49" s="125"/>
      <c r="N49" s="126"/>
    </row>
    <row r="50" spans="1:14" s="124" customFormat="1" ht="24.75" customHeight="1" x14ac:dyDescent="0.15">
      <c r="B50" s="125"/>
      <c r="C50" s="125"/>
      <c r="D50" s="125"/>
      <c r="E50" s="125"/>
    </row>
    <row r="51" spans="1:14" s="124" customFormat="1" x14ac:dyDescent="0.15">
      <c r="A51" s="127"/>
      <c r="B51" s="129"/>
      <c r="C51" s="129"/>
      <c r="D51" s="129"/>
      <c r="E51" s="129"/>
      <c r="F51" s="127"/>
      <c r="G51" s="127"/>
      <c r="J51" s="125"/>
      <c r="K51" s="125"/>
      <c r="L51" s="125"/>
      <c r="M51" s="125"/>
      <c r="N51" s="126"/>
    </row>
    <row r="52" spans="1:14" s="124" customFormat="1" ht="38.25" customHeight="1" x14ac:dyDescent="0.15">
      <c r="A52" s="127"/>
      <c r="B52" s="129"/>
      <c r="C52" s="129"/>
      <c r="D52" s="129"/>
      <c r="E52" s="129"/>
      <c r="F52" s="127"/>
      <c r="G52" s="127"/>
      <c r="J52" s="125"/>
      <c r="K52" s="125"/>
      <c r="L52" s="125"/>
      <c r="M52" s="125"/>
      <c r="N52" s="126"/>
    </row>
    <row r="53" spans="1:14" s="124" customFormat="1" x14ac:dyDescent="0.15">
      <c r="A53" s="127"/>
      <c r="B53" s="129"/>
      <c r="C53" s="129"/>
      <c r="D53" s="129"/>
      <c r="E53" s="129"/>
      <c r="F53" s="127"/>
      <c r="G53" s="127"/>
      <c r="J53" s="125"/>
      <c r="K53" s="125"/>
      <c r="L53" s="125"/>
      <c r="M53" s="125"/>
      <c r="N53" s="126"/>
    </row>
    <row r="54" spans="1:14" s="124" customFormat="1" x14ac:dyDescent="0.15">
      <c r="A54" s="127"/>
      <c r="B54" s="129"/>
      <c r="C54" s="129"/>
      <c r="D54" s="129"/>
      <c r="E54" s="129"/>
      <c r="F54" s="127"/>
      <c r="G54" s="127"/>
      <c r="J54" s="125"/>
      <c r="K54" s="125"/>
      <c r="L54" s="125"/>
      <c r="M54" s="125"/>
      <c r="N54" s="126"/>
    </row>
    <row r="55" spans="1:14" s="124" customFormat="1" x14ac:dyDescent="0.15">
      <c r="A55" s="127"/>
      <c r="B55" s="129"/>
      <c r="C55" s="129"/>
      <c r="D55" s="129"/>
      <c r="E55" s="129"/>
      <c r="F55" s="127"/>
      <c r="G55" s="127"/>
      <c r="J55" s="125"/>
      <c r="K55" s="125"/>
      <c r="L55" s="125"/>
      <c r="M55" s="125"/>
      <c r="N55" s="126"/>
    </row>
    <row r="56" spans="1:14" s="124" customFormat="1" x14ac:dyDescent="0.15">
      <c r="A56" s="127"/>
      <c r="B56" s="129"/>
      <c r="C56" s="129"/>
      <c r="D56" s="129"/>
      <c r="E56" s="129"/>
      <c r="F56" s="127"/>
      <c r="G56" s="127"/>
      <c r="J56" s="125"/>
      <c r="K56" s="125"/>
      <c r="L56" s="125"/>
      <c r="M56" s="125"/>
      <c r="N56" s="126"/>
    </row>
    <row r="57" spans="1:14" s="124" customFormat="1" x14ac:dyDescent="0.15">
      <c r="A57" s="127"/>
      <c r="B57" s="129"/>
      <c r="C57" s="129"/>
      <c r="D57" s="129"/>
      <c r="E57" s="129"/>
      <c r="F57" s="127"/>
      <c r="G57" s="127"/>
      <c r="J57" s="125"/>
      <c r="K57" s="125"/>
      <c r="L57" s="125"/>
      <c r="M57" s="125"/>
      <c r="N57" s="126"/>
    </row>
    <row r="58" spans="1:14" s="124" customFormat="1" x14ac:dyDescent="0.15">
      <c r="A58" s="127"/>
      <c r="B58" s="129"/>
      <c r="C58" s="129"/>
      <c r="D58" s="129"/>
      <c r="E58" s="129"/>
      <c r="F58" s="127"/>
      <c r="G58" s="127"/>
      <c r="J58" s="125"/>
      <c r="K58" s="125"/>
      <c r="L58" s="125"/>
      <c r="M58" s="125"/>
      <c r="N58" s="126"/>
    </row>
    <row r="59" spans="1:14" s="124" customFormat="1" x14ac:dyDescent="0.15">
      <c r="A59" s="127"/>
      <c r="B59" s="129"/>
      <c r="C59" s="129"/>
      <c r="D59" s="129"/>
      <c r="E59" s="129"/>
      <c r="F59" s="127"/>
      <c r="G59" s="127"/>
      <c r="J59" s="125"/>
      <c r="K59" s="125"/>
      <c r="L59" s="125"/>
      <c r="M59" s="125"/>
      <c r="N59" s="126"/>
    </row>
    <row r="60" spans="1:14" s="124" customFormat="1" x14ac:dyDescent="0.15">
      <c r="A60" s="127"/>
      <c r="B60" s="129"/>
      <c r="C60" s="129"/>
      <c r="D60" s="129"/>
      <c r="E60" s="129"/>
      <c r="F60" s="127"/>
      <c r="G60" s="127"/>
      <c r="J60" s="125"/>
      <c r="K60" s="125"/>
      <c r="L60" s="125"/>
      <c r="M60" s="125"/>
      <c r="N60" s="126"/>
    </row>
    <row r="61" spans="1:14" s="124" customFormat="1" x14ac:dyDescent="0.15">
      <c r="A61" s="127"/>
      <c r="B61" s="129"/>
      <c r="C61" s="129"/>
      <c r="D61" s="129"/>
      <c r="E61" s="129"/>
      <c r="F61" s="127"/>
      <c r="G61" s="127"/>
      <c r="J61" s="125"/>
      <c r="K61" s="125"/>
      <c r="L61" s="125"/>
      <c r="M61" s="125"/>
      <c r="N61" s="126"/>
    </row>
    <row r="62" spans="1:14" s="124" customFormat="1" x14ac:dyDescent="0.15">
      <c r="A62" s="127"/>
      <c r="B62" s="129"/>
      <c r="C62" s="129"/>
      <c r="D62" s="129"/>
      <c r="E62" s="129"/>
      <c r="F62" s="127"/>
      <c r="G62" s="127"/>
      <c r="J62" s="125"/>
      <c r="K62" s="125"/>
      <c r="L62" s="125"/>
      <c r="M62" s="125"/>
      <c r="N62" s="126"/>
    </row>
    <row r="63" spans="1:14" s="124" customFormat="1" x14ac:dyDescent="0.15">
      <c r="A63" s="127"/>
      <c r="B63" s="129"/>
      <c r="C63" s="129"/>
      <c r="D63" s="129"/>
      <c r="E63" s="129"/>
      <c r="F63" s="127"/>
      <c r="G63" s="127"/>
      <c r="J63" s="125"/>
      <c r="K63" s="125"/>
      <c r="L63" s="125"/>
      <c r="M63" s="125"/>
      <c r="N63" s="126"/>
    </row>
    <row r="64" spans="1:14" s="124" customFormat="1" x14ac:dyDescent="0.15">
      <c r="A64" s="127"/>
      <c r="B64" s="129"/>
      <c r="C64" s="129"/>
      <c r="D64" s="129"/>
      <c r="E64" s="129"/>
      <c r="F64" s="127"/>
      <c r="G64" s="127"/>
      <c r="J64" s="125"/>
      <c r="K64" s="125"/>
      <c r="L64" s="125"/>
      <c r="M64" s="125"/>
      <c r="N64" s="126"/>
    </row>
    <row r="65" spans="1:14" s="124" customFormat="1" x14ac:dyDescent="0.15">
      <c r="A65" s="127"/>
      <c r="B65" s="129"/>
      <c r="C65" s="129"/>
      <c r="D65" s="129"/>
      <c r="E65" s="129"/>
      <c r="F65" s="127"/>
      <c r="G65" s="127"/>
      <c r="J65" s="125"/>
      <c r="K65" s="125"/>
      <c r="L65" s="125"/>
      <c r="M65" s="125"/>
      <c r="N65" s="126"/>
    </row>
    <row r="66" spans="1:14" s="124" customFormat="1" x14ac:dyDescent="0.15">
      <c r="A66" s="127"/>
      <c r="B66" s="129"/>
      <c r="C66" s="129"/>
      <c r="D66" s="129"/>
      <c r="E66" s="129"/>
      <c r="F66" s="127"/>
      <c r="G66" s="127"/>
      <c r="J66" s="125"/>
      <c r="K66" s="125"/>
      <c r="L66" s="125"/>
      <c r="M66" s="125"/>
      <c r="N66" s="126"/>
    </row>
    <row r="67" spans="1:14" s="124" customFormat="1" x14ac:dyDescent="0.15">
      <c r="A67" s="127"/>
      <c r="B67" s="129"/>
      <c r="C67" s="129"/>
      <c r="D67" s="129"/>
      <c r="E67" s="129"/>
      <c r="F67" s="127"/>
      <c r="G67" s="127"/>
      <c r="J67" s="125"/>
      <c r="K67" s="125"/>
      <c r="L67" s="125"/>
      <c r="M67" s="125"/>
      <c r="N67" s="126"/>
    </row>
    <row r="68" spans="1:14" s="124" customFormat="1" x14ac:dyDescent="0.15">
      <c r="A68" s="127"/>
      <c r="B68" s="129"/>
      <c r="C68" s="129"/>
      <c r="D68" s="129"/>
      <c r="E68" s="129"/>
      <c r="F68" s="127"/>
      <c r="G68" s="127"/>
      <c r="J68" s="125"/>
      <c r="K68" s="125"/>
      <c r="L68" s="125"/>
      <c r="M68" s="125"/>
      <c r="N68" s="126"/>
    </row>
    <row r="69" spans="1:14" s="124" customFormat="1" x14ac:dyDescent="0.15">
      <c r="A69" s="127"/>
      <c r="B69" s="129"/>
      <c r="C69" s="129"/>
      <c r="D69" s="129"/>
      <c r="E69" s="129"/>
      <c r="F69" s="127"/>
      <c r="G69" s="127"/>
      <c r="J69" s="125"/>
      <c r="K69" s="125"/>
      <c r="L69" s="125"/>
      <c r="M69" s="125"/>
      <c r="N69" s="126"/>
    </row>
    <row r="70" spans="1:14" s="124" customFormat="1" x14ac:dyDescent="0.15">
      <c r="A70" s="127"/>
      <c r="B70" s="129"/>
      <c r="C70" s="129"/>
      <c r="D70" s="129"/>
      <c r="E70" s="129"/>
      <c r="F70" s="127"/>
      <c r="G70" s="127"/>
      <c r="J70" s="125"/>
      <c r="K70" s="125"/>
      <c r="L70" s="125"/>
      <c r="M70" s="125"/>
      <c r="N70" s="126"/>
    </row>
    <row r="71" spans="1:14" s="124" customFormat="1" x14ac:dyDescent="0.15">
      <c r="A71" s="127"/>
      <c r="B71" s="129"/>
      <c r="C71" s="129"/>
      <c r="D71" s="129"/>
      <c r="E71" s="129"/>
      <c r="F71" s="127"/>
      <c r="G71" s="127"/>
      <c r="J71" s="125"/>
      <c r="K71" s="125"/>
      <c r="L71" s="125"/>
      <c r="M71" s="125"/>
      <c r="N71" s="126"/>
    </row>
    <row r="72" spans="1:14" s="124" customFormat="1" x14ac:dyDescent="0.15">
      <c r="A72" s="127"/>
      <c r="B72" s="129"/>
      <c r="C72" s="129"/>
      <c r="D72" s="129"/>
      <c r="E72" s="129"/>
      <c r="F72" s="127"/>
      <c r="G72" s="127"/>
      <c r="J72" s="125"/>
      <c r="K72" s="125"/>
      <c r="L72" s="125"/>
      <c r="M72" s="125"/>
      <c r="N72" s="126"/>
    </row>
    <row r="73" spans="1:14" s="124" customFormat="1" x14ac:dyDescent="0.15">
      <c r="A73" s="127"/>
      <c r="B73" s="129"/>
      <c r="C73" s="129"/>
      <c r="D73" s="129"/>
      <c r="E73" s="129"/>
      <c r="F73" s="127"/>
      <c r="G73" s="127"/>
      <c r="J73" s="125"/>
      <c r="K73" s="125"/>
      <c r="L73" s="125"/>
      <c r="M73" s="125"/>
      <c r="N73" s="126"/>
    </row>
    <row r="74" spans="1:14" s="124" customFormat="1" x14ac:dyDescent="0.15">
      <c r="A74" s="127"/>
      <c r="B74" s="129"/>
      <c r="C74" s="129"/>
      <c r="D74" s="129"/>
      <c r="E74" s="129"/>
      <c r="F74" s="127"/>
      <c r="G74" s="127"/>
      <c r="J74" s="125"/>
      <c r="K74" s="125"/>
      <c r="L74" s="125"/>
      <c r="M74" s="125"/>
      <c r="N74" s="126"/>
    </row>
    <row r="75" spans="1:14" s="124" customFormat="1" x14ac:dyDescent="0.15">
      <c r="A75" s="127"/>
      <c r="B75" s="129"/>
      <c r="C75" s="129"/>
      <c r="D75" s="129"/>
      <c r="E75" s="129"/>
      <c r="F75" s="127"/>
      <c r="G75" s="127"/>
      <c r="J75" s="125"/>
      <c r="K75" s="125"/>
      <c r="L75" s="125"/>
      <c r="M75" s="125"/>
      <c r="N75" s="126"/>
    </row>
    <row r="76" spans="1:14" s="124" customFormat="1" x14ac:dyDescent="0.15">
      <c r="A76" s="127"/>
      <c r="B76" s="129"/>
      <c r="C76" s="129"/>
      <c r="D76" s="129"/>
      <c r="E76" s="129"/>
      <c r="F76" s="127"/>
      <c r="G76" s="127"/>
      <c r="J76" s="125"/>
      <c r="K76" s="125"/>
      <c r="L76" s="125"/>
      <c r="M76" s="125"/>
      <c r="N76" s="126"/>
    </row>
    <row r="77" spans="1:14" s="124" customFormat="1" x14ac:dyDescent="0.15">
      <c r="A77" s="127"/>
      <c r="B77" s="129"/>
      <c r="C77" s="129"/>
      <c r="D77" s="129"/>
      <c r="E77" s="129"/>
      <c r="F77" s="127"/>
      <c r="G77" s="127"/>
      <c r="J77" s="125"/>
      <c r="K77" s="125"/>
      <c r="L77" s="125"/>
      <c r="M77" s="125"/>
      <c r="N77" s="126"/>
    </row>
    <row r="78" spans="1:14" s="124" customFormat="1" x14ac:dyDescent="0.15">
      <c r="A78" s="127"/>
      <c r="B78" s="129"/>
      <c r="C78" s="129"/>
      <c r="D78" s="129"/>
      <c r="E78" s="129"/>
      <c r="F78" s="127"/>
      <c r="G78" s="127"/>
      <c r="J78" s="125"/>
      <c r="K78" s="125"/>
      <c r="L78" s="125"/>
      <c r="M78" s="125"/>
      <c r="N78" s="126"/>
    </row>
    <row r="79" spans="1:14" s="124" customFormat="1" x14ac:dyDescent="0.15">
      <c r="A79" s="127"/>
      <c r="B79" s="129"/>
      <c r="C79" s="129"/>
      <c r="D79" s="129"/>
      <c r="E79" s="129"/>
      <c r="F79" s="127"/>
      <c r="G79" s="127"/>
      <c r="J79" s="125"/>
      <c r="K79" s="125"/>
      <c r="L79" s="125"/>
      <c r="M79" s="125"/>
      <c r="N79" s="126"/>
    </row>
    <row r="80" spans="1:14" s="124" customFormat="1" x14ac:dyDescent="0.15">
      <c r="A80" s="127"/>
      <c r="B80" s="129"/>
      <c r="C80" s="129"/>
      <c r="D80" s="129"/>
      <c r="E80" s="129"/>
      <c r="F80" s="127"/>
      <c r="G80" s="127"/>
      <c r="J80" s="125"/>
      <c r="K80" s="125"/>
      <c r="L80" s="125"/>
      <c r="M80" s="125"/>
      <c r="N80" s="126"/>
    </row>
    <row r="81" spans="1:16" s="124" customFormat="1" x14ac:dyDescent="0.15">
      <c r="A81" s="127"/>
      <c r="B81" s="129"/>
      <c r="C81" s="129"/>
      <c r="D81" s="129"/>
      <c r="E81" s="129"/>
      <c r="F81" s="127"/>
      <c r="G81" s="127"/>
      <c r="J81" s="125"/>
      <c r="K81" s="125"/>
      <c r="L81" s="125"/>
      <c r="M81" s="125"/>
      <c r="N81" s="126"/>
    </row>
    <row r="82" spans="1:16" s="124" customFormat="1" x14ac:dyDescent="0.15">
      <c r="A82" s="127"/>
      <c r="B82" s="129"/>
      <c r="C82" s="129"/>
      <c r="D82" s="129"/>
      <c r="E82" s="129"/>
      <c r="F82" s="127"/>
      <c r="G82" s="127"/>
      <c r="J82" s="125"/>
      <c r="K82" s="125"/>
      <c r="L82" s="125"/>
      <c r="M82" s="125"/>
      <c r="N82" s="126"/>
    </row>
    <row r="83" spans="1:16" s="124" customFormat="1" x14ac:dyDescent="0.15">
      <c r="A83" s="127"/>
      <c r="B83" s="129"/>
      <c r="C83" s="129"/>
      <c r="D83" s="129"/>
      <c r="E83" s="129"/>
      <c r="F83" s="127"/>
      <c r="G83" s="127"/>
      <c r="J83" s="125"/>
      <c r="K83" s="125"/>
      <c r="L83" s="125"/>
      <c r="M83" s="125"/>
      <c r="N83" s="126"/>
    </row>
    <row r="84" spans="1:16" s="124" customFormat="1" x14ac:dyDescent="0.15">
      <c r="A84" s="127"/>
      <c r="B84" s="129"/>
      <c r="C84" s="129"/>
      <c r="D84" s="129"/>
      <c r="E84" s="129"/>
      <c r="F84" s="127"/>
      <c r="G84" s="127"/>
      <c r="J84" s="125"/>
      <c r="K84" s="125"/>
      <c r="L84" s="125"/>
      <c r="M84" s="125"/>
      <c r="N84" s="126"/>
    </row>
    <row r="85" spans="1:16" s="124" customFormat="1" x14ac:dyDescent="0.15">
      <c r="A85" s="127"/>
      <c r="B85" s="129"/>
      <c r="C85" s="129"/>
      <c r="D85" s="129"/>
      <c r="E85" s="129"/>
      <c r="F85" s="127"/>
      <c r="G85" s="127"/>
      <c r="J85" s="125"/>
      <c r="K85" s="125"/>
      <c r="L85" s="125"/>
      <c r="M85" s="125"/>
      <c r="N85" s="126"/>
    </row>
    <row r="86" spans="1:16" s="124" customFormat="1" x14ac:dyDescent="0.15">
      <c r="A86" s="127"/>
      <c r="B86" s="129"/>
      <c r="C86" s="129"/>
      <c r="D86" s="129"/>
      <c r="E86" s="129"/>
      <c r="F86" s="127"/>
      <c r="G86" s="127"/>
      <c r="J86" s="125"/>
      <c r="K86" s="125"/>
      <c r="L86" s="125"/>
      <c r="M86" s="125"/>
      <c r="N86" s="126"/>
    </row>
    <row r="87" spans="1:16" s="124" customFormat="1" x14ac:dyDescent="0.15">
      <c r="A87" s="127"/>
      <c r="B87" s="129"/>
      <c r="C87" s="129"/>
      <c r="D87" s="129"/>
      <c r="E87" s="129"/>
      <c r="F87" s="127"/>
      <c r="G87" s="127"/>
      <c r="I87" s="127"/>
      <c r="J87" s="129"/>
      <c r="K87" s="129"/>
      <c r="L87" s="129"/>
      <c r="M87" s="129"/>
      <c r="N87" s="130"/>
      <c r="O87" s="127"/>
    </row>
    <row r="88" spans="1:16" s="124" customFormat="1" x14ac:dyDescent="0.15">
      <c r="A88" s="127"/>
      <c r="B88" s="129"/>
      <c r="C88" s="129"/>
      <c r="D88" s="129"/>
      <c r="E88" s="129"/>
      <c r="F88" s="127"/>
      <c r="G88" s="127"/>
      <c r="H88" s="127"/>
      <c r="I88" s="127"/>
      <c r="J88" s="129"/>
      <c r="K88" s="129"/>
      <c r="L88" s="129"/>
      <c r="M88" s="129"/>
      <c r="N88" s="130"/>
      <c r="O88" s="127"/>
    </row>
    <row r="89" spans="1:16" s="124" customFormat="1" x14ac:dyDescent="0.15">
      <c r="A89" s="127"/>
      <c r="B89" s="129"/>
      <c r="C89" s="129"/>
      <c r="D89" s="129"/>
      <c r="E89" s="129"/>
      <c r="F89" s="127"/>
      <c r="G89" s="127"/>
      <c r="H89" s="127"/>
      <c r="I89" s="127"/>
      <c r="J89" s="129"/>
      <c r="K89" s="129"/>
      <c r="L89" s="129"/>
      <c r="M89" s="129"/>
      <c r="N89" s="130"/>
      <c r="O89" s="127"/>
      <c r="P89" s="127"/>
    </row>
    <row r="90" spans="1:16" s="124" customFormat="1" x14ac:dyDescent="0.15">
      <c r="A90" s="127"/>
      <c r="B90" s="129"/>
      <c r="C90" s="129"/>
      <c r="D90" s="129"/>
      <c r="E90" s="129"/>
      <c r="F90" s="127"/>
      <c r="G90" s="127"/>
      <c r="H90" s="127"/>
      <c r="I90" s="127"/>
      <c r="J90" s="129"/>
      <c r="K90" s="129"/>
      <c r="L90" s="129"/>
      <c r="M90" s="129"/>
      <c r="N90" s="130"/>
      <c r="O90" s="127"/>
      <c r="P90" s="127"/>
    </row>
    <row r="91" spans="1:16" s="124" customFormat="1" x14ac:dyDescent="0.15">
      <c r="A91" s="127"/>
      <c r="B91" s="129"/>
      <c r="C91" s="129"/>
      <c r="D91" s="129"/>
      <c r="E91" s="129"/>
      <c r="F91" s="127"/>
      <c r="G91" s="127"/>
      <c r="H91" s="127"/>
      <c r="I91" s="127"/>
      <c r="J91" s="129"/>
      <c r="K91" s="129"/>
      <c r="L91" s="129"/>
      <c r="M91" s="129"/>
      <c r="N91" s="130"/>
      <c r="O91" s="127"/>
      <c r="P91" s="127"/>
    </row>
  </sheetData>
  <sheetProtection password="C016" sheet="1" insertRows="0"/>
  <mergeCells count="79">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F38:G38"/>
    <mergeCell ref="C38:E3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7"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election activeCell="D13" sqref="D13"/>
    </sheetView>
  </sheetViews>
  <sheetFormatPr defaultRowHeight="13.5" x14ac:dyDescent="0.15"/>
  <cols>
    <col min="1" max="1" width="27.75" style="246" customWidth="1"/>
    <col min="2" max="2" width="10.125" style="246" customWidth="1"/>
    <col min="3" max="3" width="18.25" style="246" customWidth="1"/>
  </cols>
  <sheetData>
    <row r="1" spans="1:3" ht="16.5" customHeight="1" x14ac:dyDescent="0.15">
      <c r="A1" s="241" t="s">
        <v>696</v>
      </c>
      <c r="B1" s="241" t="s">
        <v>697</v>
      </c>
      <c r="C1" s="241" t="s">
        <v>698</v>
      </c>
    </row>
    <row r="2" spans="1:3" ht="16.5" customHeight="1" x14ac:dyDescent="0.15">
      <c r="A2" s="241" t="s">
        <v>699</v>
      </c>
      <c r="B2" s="241" t="s">
        <v>700</v>
      </c>
      <c r="C2" s="242">
        <v>2833000</v>
      </c>
    </row>
    <row r="3" spans="1:3" ht="16.5" customHeight="1" x14ac:dyDescent="0.15">
      <c r="A3" s="241" t="s">
        <v>701</v>
      </c>
      <c r="B3" s="241" t="s">
        <v>702</v>
      </c>
      <c r="C3" s="242">
        <v>3105000</v>
      </c>
    </row>
    <row r="4" spans="1:3" ht="16.5" customHeight="1" x14ac:dyDescent="0.15">
      <c r="A4" s="241" t="s">
        <v>703</v>
      </c>
      <c r="B4" s="241" t="s">
        <v>704</v>
      </c>
      <c r="C4" s="242">
        <v>3321000</v>
      </c>
    </row>
    <row r="5" spans="1:3" ht="16.5" customHeight="1" x14ac:dyDescent="0.15">
      <c r="A5" s="241" t="s">
        <v>705</v>
      </c>
      <c r="B5" s="241" t="s">
        <v>706</v>
      </c>
      <c r="C5" s="242">
        <v>4797000</v>
      </c>
    </row>
    <row r="6" spans="1:3" ht="16.5" customHeight="1" x14ac:dyDescent="0.15">
      <c r="A6" s="241" t="s">
        <v>707</v>
      </c>
      <c r="B6" s="241" t="s">
        <v>708</v>
      </c>
      <c r="C6" s="242">
        <v>6273000</v>
      </c>
    </row>
    <row r="7" spans="1:3" ht="16.5" customHeight="1" x14ac:dyDescent="0.15">
      <c r="A7" s="241" t="s">
        <v>709</v>
      </c>
      <c r="B7" s="241" t="s">
        <v>710</v>
      </c>
      <c r="C7" s="242">
        <v>7749000</v>
      </c>
    </row>
    <row r="8" spans="1:3" ht="16.5" customHeight="1" x14ac:dyDescent="0.15">
      <c r="A8" s="241" t="s">
        <v>711</v>
      </c>
      <c r="B8" s="241" t="s">
        <v>712</v>
      </c>
      <c r="C8" s="242">
        <v>9225000</v>
      </c>
    </row>
    <row r="9" spans="1:3" ht="16.5" customHeight="1" x14ac:dyDescent="0.15">
      <c r="A9" s="241" t="s">
        <v>713</v>
      </c>
      <c r="B9" s="241" t="s">
        <v>714</v>
      </c>
      <c r="C9" s="242">
        <v>10701000</v>
      </c>
    </row>
    <row r="10" spans="1:3" ht="16.5" customHeight="1" x14ac:dyDescent="0.15">
      <c r="A10" s="241" t="s">
        <v>715</v>
      </c>
      <c r="B10" s="241" t="s">
        <v>716</v>
      </c>
      <c r="C10" s="242">
        <v>12177000</v>
      </c>
    </row>
    <row r="11" spans="1:3" ht="16.5" customHeight="1" x14ac:dyDescent="0.15">
      <c r="A11" s="241" t="s">
        <v>717</v>
      </c>
      <c r="B11" s="241" t="s">
        <v>718</v>
      </c>
      <c r="C11" s="242">
        <v>13653000</v>
      </c>
    </row>
    <row r="12" spans="1:3" ht="16.5" customHeight="1" x14ac:dyDescent="0.15">
      <c r="A12" s="241" t="s">
        <v>719</v>
      </c>
      <c r="B12" s="241" t="s">
        <v>720</v>
      </c>
      <c r="C12" s="242">
        <v>15129000</v>
      </c>
    </row>
    <row r="13" spans="1:3" ht="16.5" customHeight="1" x14ac:dyDescent="0.15">
      <c r="A13" s="241" t="s">
        <v>721</v>
      </c>
      <c r="B13" s="241" t="s">
        <v>722</v>
      </c>
      <c r="C13" s="242">
        <v>16605000</v>
      </c>
    </row>
    <row r="14" spans="1:3" ht="16.5" customHeight="1" x14ac:dyDescent="0.15">
      <c r="A14" s="241" t="s">
        <v>723</v>
      </c>
      <c r="B14" s="241" t="s">
        <v>724</v>
      </c>
      <c r="C14" s="242">
        <v>18081000</v>
      </c>
    </row>
    <row r="15" spans="1:3" ht="16.5" customHeight="1" x14ac:dyDescent="0.15">
      <c r="A15" s="241" t="s">
        <v>725</v>
      </c>
      <c r="B15" s="241" t="s">
        <v>726</v>
      </c>
      <c r="C15" s="242">
        <v>19557000</v>
      </c>
    </row>
    <row r="16" spans="1:3" ht="16.5" customHeight="1" x14ac:dyDescent="0.15">
      <c r="A16" s="241" t="s">
        <v>727</v>
      </c>
      <c r="B16" s="241" t="s">
        <v>728</v>
      </c>
      <c r="C16" s="242">
        <v>21033000</v>
      </c>
    </row>
    <row r="17" spans="1:3" ht="16.5" customHeight="1" x14ac:dyDescent="0.15">
      <c r="A17" s="241" t="s">
        <v>729</v>
      </c>
      <c r="B17" s="241" t="s">
        <v>730</v>
      </c>
      <c r="C17" s="242">
        <v>22509000</v>
      </c>
    </row>
    <row r="18" spans="1:3" ht="16.5" customHeight="1" x14ac:dyDescent="0.15">
      <c r="A18" s="241" t="s">
        <v>731</v>
      </c>
      <c r="B18" s="241" t="s">
        <v>732</v>
      </c>
      <c r="C18" s="242">
        <v>23985000</v>
      </c>
    </row>
    <row r="19" spans="1:3" ht="16.5" customHeight="1" x14ac:dyDescent="0.15">
      <c r="A19" s="241" t="s">
        <v>733</v>
      </c>
      <c r="B19" s="241" t="s">
        <v>734</v>
      </c>
      <c r="C19" s="242">
        <v>25461000</v>
      </c>
    </row>
    <row r="20" spans="1:3" ht="16.5" customHeight="1" x14ac:dyDescent="0.15">
      <c r="A20" s="241" t="s">
        <v>735</v>
      </c>
      <c r="B20" s="241" t="s">
        <v>736</v>
      </c>
      <c r="C20" s="242">
        <v>26937000</v>
      </c>
    </row>
    <row r="21" spans="1:3" ht="16.5" customHeight="1" x14ac:dyDescent="0.15">
      <c r="A21" s="241" t="s">
        <v>737</v>
      </c>
      <c r="B21" s="241" t="s">
        <v>738</v>
      </c>
      <c r="C21" s="242">
        <v>28413000</v>
      </c>
    </row>
    <row r="22" spans="1:3" ht="16.5" customHeight="1" x14ac:dyDescent="0.15">
      <c r="A22" s="241" t="s">
        <v>739</v>
      </c>
      <c r="B22" s="241" t="s">
        <v>740</v>
      </c>
      <c r="C22" s="242">
        <v>29889000</v>
      </c>
    </row>
    <row r="23" spans="1:3" ht="16.5" customHeight="1" x14ac:dyDescent="0.15">
      <c r="A23" s="241" t="s">
        <v>741</v>
      </c>
      <c r="B23" s="241" t="s">
        <v>742</v>
      </c>
      <c r="C23" s="242">
        <v>31365000</v>
      </c>
    </row>
    <row r="24" spans="1:3" ht="16.5" customHeight="1" x14ac:dyDescent="0.15">
      <c r="A24" s="241" t="s">
        <v>743</v>
      </c>
      <c r="B24" s="241" t="s">
        <v>744</v>
      </c>
      <c r="C24" s="242">
        <v>32841000</v>
      </c>
    </row>
    <row r="25" spans="1:3" ht="16.5" customHeight="1" x14ac:dyDescent="0.15">
      <c r="A25" s="241" t="s">
        <v>745</v>
      </c>
      <c r="B25" s="241" t="s">
        <v>746</v>
      </c>
      <c r="C25" s="242">
        <v>34317000</v>
      </c>
    </row>
    <row r="26" spans="1:3" ht="16.5" customHeight="1" x14ac:dyDescent="0.15">
      <c r="A26" s="241" t="s">
        <v>747</v>
      </c>
      <c r="B26" s="241" t="s">
        <v>748</v>
      </c>
      <c r="C26" s="242">
        <v>35793000</v>
      </c>
    </row>
    <row r="27" spans="1:3" ht="16.5" customHeight="1" x14ac:dyDescent="0.15">
      <c r="A27" s="241" t="s">
        <v>749</v>
      </c>
      <c r="B27" s="241" t="s">
        <v>750</v>
      </c>
      <c r="C27" s="242">
        <v>37269000</v>
      </c>
    </row>
    <row r="28" spans="1:3" ht="16.5" customHeight="1" x14ac:dyDescent="0.15">
      <c r="A28" s="241" t="s">
        <v>751</v>
      </c>
      <c r="B28" s="241" t="s">
        <v>752</v>
      </c>
      <c r="C28" s="242">
        <v>38745000</v>
      </c>
    </row>
    <row r="29" spans="1:3" ht="16.5" customHeight="1" x14ac:dyDescent="0.15">
      <c r="A29" s="241" t="s">
        <v>753</v>
      </c>
      <c r="B29" s="241" t="s">
        <v>754</v>
      </c>
      <c r="C29" s="242">
        <v>40221000</v>
      </c>
    </row>
    <row r="30" spans="1:3" ht="16.5" customHeight="1" x14ac:dyDescent="0.15">
      <c r="A30" s="241" t="s">
        <v>755</v>
      </c>
      <c r="B30" s="241" t="s">
        <v>756</v>
      </c>
      <c r="C30" s="242">
        <v>41697000</v>
      </c>
    </row>
    <row r="31" spans="1:3" ht="16.5" customHeight="1" x14ac:dyDescent="0.15">
      <c r="A31" s="241" t="s">
        <v>757</v>
      </c>
      <c r="B31" s="241" t="s">
        <v>758</v>
      </c>
      <c r="C31" s="242">
        <v>43173000</v>
      </c>
    </row>
    <row r="32" spans="1:3" ht="16.5" customHeight="1" x14ac:dyDescent="0.15">
      <c r="A32" s="241" t="s">
        <v>759</v>
      </c>
      <c r="B32" s="241" t="s">
        <v>760</v>
      </c>
      <c r="C32" s="242">
        <v>44649000</v>
      </c>
    </row>
    <row r="33" spans="1:3" ht="16.5" customHeight="1" x14ac:dyDescent="0.15">
      <c r="A33" s="241" t="s">
        <v>761</v>
      </c>
      <c r="B33" s="241" t="s">
        <v>762</v>
      </c>
      <c r="C33" s="242">
        <v>46125000</v>
      </c>
    </row>
    <row r="34" spans="1:3" ht="16.5" customHeight="1" x14ac:dyDescent="0.15">
      <c r="A34" s="241" t="s">
        <v>763</v>
      </c>
      <c r="B34" s="241" t="s">
        <v>764</v>
      </c>
      <c r="C34" s="242">
        <v>47601000</v>
      </c>
    </row>
    <row r="35" spans="1:3" ht="16.5" customHeight="1" thickBot="1" x14ac:dyDescent="0.2">
      <c r="A35" s="243" t="s">
        <v>765</v>
      </c>
      <c r="B35" s="243" t="s">
        <v>766</v>
      </c>
      <c r="C35" s="244">
        <v>49077000</v>
      </c>
    </row>
    <row r="36" spans="1:3" ht="16.5" customHeight="1" thickTop="1" x14ac:dyDescent="0.15">
      <c r="A36" s="241" t="s">
        <v>699</v>
      </c>
      <c r="B36" s="245" t="s">
        <v>767</v>
      </c>
      <c r="C36" s="242">
        <v>2833000</v>
      </c>
    </row>
    <row r="37" spans="1:3" ht="16.5" customHeight="1" x14ac:dyDescent="0.15">
      <c r="A37" s="241" t="s">
        <v>701</v>
      </c>
      <c r="B37" s="241" t="s">
        <v>768</v>
      </c>
      <c r="C37" s="242">
        <v>2979000</v>
      </c>
    </row>
    <row r="38" spans="1:3" ht="16.5" customHeight="1" x14ac:dyDescent="0.15">
      <c r="A38" s="241" t="s">
        <v>703</v>
      </c>
      <c r="B38" s="241" t="s">
        <v>769</v>
      </c>
      <c r="C38" s="242">
        <v>3200000</v>
      </c>
    </row>
    <row r="39" spans="1:3" ht="16.5" customHeight="1" x14ac:dyDescent="0.15">
      <c r="A39" s="241" t="s">
        <v>705</v>
      </c>
      <c r="B39" s="241" t="s">
        <v>770</v>
      </c>
      <c r="C39" s="242">
        <v>4622000</v>
      </c>
    </row>
    <row r="40" spans="1:3" ht="16.5" customHeight="1" x14ac:dyDescent="0.15">
      <c r="A40" s="241" t="s">
        <v>707</v>
      </c>
      <c r="B40" s="241" t="s">
        <v>771</v>
      </c>
      <c r="C40" s="242">
        <v>6044000</v>
      </c>
    </row>
    <row r="41" spans="1:3" ht="16.5" customHeight="1" x14ac:dyDescent="0.15">
      <c r="A41" s="241" t="s">
        <v>709</v>
      </c>
      <c r="B41" s="241" t="s">
        <v>772</v>
      </c>
      <c r="C41" s="242">
        <v>7466000</v>
      </c>
    </row>
    <row r="42" spans="1:3" ht="16.5" customHeight="1" x14ac:dyDescent="0.15">
      <c r="A42" s="241" t="s">
        <v>711</v>
      </c>
      <c r="B42" s="241" t="s">
        <v>773</v>
      </c>
      <c r="C42" s="242">
        <v>8888000</v>
      </c>
    </row>
    <row r="43" spans="1:3" ht="16.5" customHeight="1" x14ac:dyDescent="0.15">
      <c r="A43" s="241" t="s">
        <v>713</v>
      </c>
      <c r="B43" s="241" t="s">
        <v>774</v>
      </c>
      <c r="C43" s="242">
        <v>10310000</v>
      </c>
    </row>
    <row r="44" spans="1:3" ht="16.5" customHeight="1" x14ac:dyDescent="0.15">
      <c r="A44" s="241" t="s">
        <v>715</v>
      </c>
      <c r="B44" s="241" t="s">
        <v>775</v>
      </c>
      <c r="C44" s="242">
        <v>11732000</v>
      </c>
    </row>
    <row r="45" spans="1:3" ht="16.5" customHeight="1" x14ac:dyDescent="0.15">
      <c r="A45" s="241" t="s">
        <v>717</v>
      </c>
      <c r="B45" s="241" t="s">
        <v>776</v>
      </c>
      <c r="C45" s="242">
        <v>13154000</v>
      </c>
    </row>
    <row r="46" spans="1:3" ht="16.5" customHeight="1" x14ac:dyDescent="0.15">
      <c r="A46" s="241" t="s">
        <v>719</v>
      </c>
      <c r="B46" s="241" t="s">
        <v>777</v>
      </c>
      <c r="C46" s="242">
        <v>14576000</v>
      </c>
    </row>
    <row r="47" spans="1:3" ht="16.5" customHeight="1" x14ac:dyDescent="0.15">
      <c r="A47" s="241" t="s">
        <v>721</v>
      </c>
      <c r="B47" s="241" t="s">
        <v>778</v>
      </c>
      <c r="C47" s="242">
        <v>15998000</v>
      </c>
    </row>
    <row r="48" spans="1:3" ht="16.5" customHeight="1" x14ac:dyDescent="0.15">
      <c r="A48" s="241" t="s">
        <v>723</v>
      </c>
      <c r="B48" s="241" t="s">
        <v>779</v>
      </c>
      <c r="C48" s="242">
        <v>17420000</v>
      </c>
    </row>
    <row r="49" spans="1:3" ht="16.5" customHeight="1" x14ac:dyDescent="0.15">
      <c r="A49" s="241" t="s">
        <v>725</v>
      </c>
      <c r="B49" s="241" t="s">
        <v>780</v>
      </c>
      <c r="C49" s="242">
        <v>18842000</v>
      </c>
    </row>
    <row r="50" spans="1:3" ht="16.5" customHeight="1" x14ac:dyDescent="0.15">
      <c r="A50" s="241" t="s">
        <v>727</v>
      </c>
      <c r="B50" s="241" t="s">
        <v>781</v>
      </c>
      <c r="C50" s="242">
        <v>20264000</v>
      </c>
    </row>
    <row r="51" spans="1:3" ht="16.5" customHeight="1" x14ac:dyDescent="0.15">
      <c r="A51" s="241" t="s">
        <v>729</v>
      </c>
      <c r="B51" s="241" t="s">
        <v>782</v>
      </c>
      <c r="C51" s="242">
        <v>21686000</v>
      </c>
    </row>
    <row r="52" spans="1:3" ht="16.5" customHeight="1" x14ac:dyDescent="0.15">
      <c r="A52" s="241" t="s">
        <v>731</v>
      </c>
      <c r="B52" s="241" t="s">
        <v>783</v>
      </c>
      <c r="C52" s="242">
        <v>23108000</v>
      </c>
    </row>
    <row r="53" spans="1:3" ht="16.5" customHeight="1" x14ac:dyDescent="0.15">
      <c r="A53" s="241" t="s">
        <v>733</v>
      </c>
      <c r="B53" s="241" t="s">
        <v>784</v>
      </c>
      <c r="C53" s="242">
        <v>24530000</v>
      </c>
    </row>
    <row r="54" spans="1:3" ht="16.5" customHeight="1" x14ac:dyDescent="0.15">
      <c r="A54" s="241" t="s">
        <v>735</v>
      </c>
      <c r="B54" s="241" t="s">
        <v>785</v>
      </c>
      <c r="C54" s="242">
        <v>25952000</v>
      </c>
    </row>
    <row r="55" spans="1:3" ht="16.5" customHeight="1" x14ac:dyDescent="0.15">
      <c r="A55" s="241" t="s">
        <v>737</v>
      </c>
      <c r="B55" s="241" t="s">
        <v>786</v>
      </c>
      <c r="C55" s="242">
        <v>27374000</v>
      </c>
    </row>
    <row r="56" spans="1:3" ht="16.5" customHeight="1" x14ac:dyDescent="0.15">
      <c r="A56" s="241" t="s">
        <v>739</v>
      </c>
      <c r="B56" s="241" t="s">
        <v>787</v>
      </c>
      <c r="C56" s="242">
        <v>28796000</v>
      </c>
    </row>
    <row r="57" spans="1:3" ht="16.5" customHeight="1" x14ac:dyDescent="0.15">
      <c r="A57" s="241" t="s">
        <v>741</v>
      </c>
      <c r="B57" s="241" t="s">
        <v>788</v>
      </c>
      <c r="C57" s="242">
        <v>30218000</v>
      </c>
    </row>
    <row r="58" spans="1:3" ht="16.5" customHeight="1" x14ac:dyDescent="0.15">
      <c r="A58" s="241" t="s">
        <v>743</v>
      </c>
      <c r="B58" s="241" t="s">
        <v>789</v>
      </c>
      <c r="C58" s="242">
        <v>31640000</v>
      </c>
    </row>
    <row r="59" spans="1:3" ht="16.5" customHeight="1" x14ac:dyDescent="0.15">
      <c r="A59" s="241" t="s">
        <v>745</v>
      </c>
      <c r="B59" s="241" t="s">
        <v>790</v>
      </c>
      <c r="C59" s="242">
        <v>33062000</v>
      </c>
    </row>
    <row r="60" spans="1:3" ht="16.5" customHeight="1" x14ac:dyDescent="0.15">
      <c r="A60" s="241" t="s">
        <v>747</v>
      </c>
      <c r="B60" s="241" t="s">
        <v>791</v>
      </c>
      <c r="C60" s="242">
        <v>34484000</v>
      </c>
    </row>
    <row r="61" spans="1:3" ht="16.5" customHeight="1" x14ac:dyDescent="0.15">
      <c r="A61" s="241" t="s">
        <v>749</v>
      </c>
      <c r="B61" s="241" t="s">
        <v>792</v>
      </c>
      <c r="C61" s="242">
        <v>35906000</v>
      </c>
    </row>
    <row r="62" spans="1:3" ht="16.5" customHeight="1" x14ac:dyDescent="0.15">
      <c r="A62" s="241" t="s">
        <v>751</v>
      </c>
      <c r="B62" s="241" t="s">
        <v>793</v>
      </c>
      <c r="C62" s="242">
        <v>37328000</v>
      </c>
    </row>
    <row r="63" spans="1:3" ht="16.5" customHeight="1" x14ac:dyDescent="0.15">
      <c r="A63" s="241" t="s">
        <v>753</v>
      </c>
      <c r="B63" s="241" t="s">
        <v>794</v>
      </c>
      <c r="C63" s="242">
        <v>38750000</v>
      </c>
    </row>
    <row r="64" spans="1:3" ht="16.5" customHeight="1" x14ac:dyDescent="0.15">
      <c r="A64" s="241" t="s">
        <v>755</v>
      </c>
      <c r="B64" s="241" t="s">
        <v>795</v>
      </c>
      <c r="C64" s="242">
        <v>40172000</v>
      </c>
    </row>
    <row r="65" spans="1:3" ht="16.5" customHeight="1" x14ac:dyDescent="0.15">
      <c r="A65" s="241" t="s">
        <v>757</v>
      </c>
      <c r="B65" s="241" t="s">
        <v>796</v>
      </c>
      <c r="C65" s="242">
        <v>41594000</v>
      </c>
    </row>
    <row r="66" spans="1:3" ht="16.5" customHeight="1" x14ac:dyDescent="0.15">
      <c r="A66" s="241" t="s">
        <v>759</v>
      </c>
      <c r="B66" s="241" t="s">
        <v>797</v>
      </c>
      <c r="C66" s="242">
        <v>43016000</v>
      </c>
    </row>
    <row r="67" spans="1:3" ht="16.5" customHeight="1" x14ac:dyDescent="0.15">
      <c r="A67" s="241" t="s">
        <v>761</v>
      </c>
      <c r="B67" s="241" t="s">
        <v>798</v>
      </c>
      <c r="C67" s="242">
        <v>44438000</v>
      </c>
    </row>
    <row r="68" spans="1:3" ht="16.5" customHeight="1" x14ac:dyDescent="0.15">
      <c r="A68" s="241" t="s">
        <v>763</v>
      </c>
      <c r="B68" s="241" t="s">
        <v>799</v>
      </c>
      <c r="C68" s="242">
        <v>45860000</v>
      </c>
    </row>
    <row r="69" spans="1:3" ht="16.5" customHeight="1" thickBot="1" x14ac:dyDescent="0.2">
      <c r="A69" s="243" t="s">
        <v>765</v>
      </c>
      <c r="B69" s="241" t="s">
        <v>800</v>
      </c>
      <c r="C69" s="242">
        <v>47282000</v>
      </c>
    </row>
    <row r="70" spans="1:3" ht="14.25" thickTop="1" x14ac:dyDescent="0.15"/>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5" zoomScaleNormal="100" zoomScaleSheetLayoutView="85" workbookViewId="0">
      <selection activeCell="D13" sqref="D13:F13"/>
    </sheetView>
  </sheetViews>
  <sheetFormatPr defaultRowHeight="16.5" x14ac:dyDescent="0.15"/>
  <cols>
    <col min="1" max="1" width="2.875" style="127" customWidth="1"/>
    <col min="2" max="2" width="2.5" style="127" customWidth="1"/>
    <col min="3" max="3" width="5.5" style="127" customWidth="1"/>
    <col min="4" max="5" width="9.25" style="127" customWidth="1"/>
    <col min="6" max="7" width="8" style="127" customWidth="1"/>
    <col min="8" max="9" width="6" style="127" customWidth="1"/>
    <col min="10" max="10" width="8.25" style="127" customWidth="1"/>
    <col min="11" max="11" width="10.5" style="127" customWidth="1"/>
    <col min="12" max="12" width="25.125" style="127" customWidth="1"/>
    <col min="13" max="13" width="7.75" style="127" customWidth="1"/>
    <col min="14" max="14" width="2.5" style="127" customWidth="1"/>
    <col min="15" max="15" width="5.5" style="127" customWidth="1"/>
    <col min="16" max="17" width="9.25" style="127" customWidth="1"/>
    <col min="18" max="19" width="8" style="127" customWidth="1"/>
    <col min="20" max="21" width="6" style="127" customWidth="1"/>
    <col min="22" max="22" width="8.25" style="127" customWidth="1"/>
    <col min="23" max="23" width="9" style="127"/>
    <col min="24" max="24" width="10" style="127" customWidth="1"/>
    <col min="25" max="25" width="15.5" style="127" customWidth="1"/>
    <col min="26" max="16384" width="9" style="127"/>
  </cols>
  <sheetData>
    <row r="1" spans="1:71" ht="12" customHeight="1" x14ac:dyDescent="0.15"/>
    <row r="2" spans="1:71" ht="17.25" customHeight="1" x14ac:dyDescent="0.15">
      <c r="A2" s="127" t="s">
        <v>427</v>
      </c>
      <c r="U2" s="232"/>
      <c r="V2" s="232"/>
      <c r="W2" s="210"/>
      <c r="X2" s="210"/>
      <c r="Y2" s="210"/>
    </row>
    <row r="3" spans="1:71" s="211" customFormat="1" ht="24" x14ac:dyDescent="0.15">
      <c r="C3" s="212" t="s">
        <v>160</v>
      </c>
      <c r="D3" s="213" t="str">
        <f>一番最初に入力!C10</f>
        <v>７</v>
      </c>
      <c r="E3" s="211" t="s">
        <v>420</v>
      </c>
      <c r="U3" s="232"/>
      <c r="V3" s="232"/>
      <c r="W3" s="210"/>
      <c r="X3" s="210"/>
      <c r="Y3" s="210"/>
    </row>
    <row r="4" spans="1:71" ht="9.75" customHeight="1" x14ac:dyDescent="0.15">
      <c r="S4" s="129"/>
      <c r="T4" s="129"/>
    </row>
    <row r="5" spans="1:71" ht="18" customHeight="1" x14ac:dyDescent="0.15">
      <c r="C5" s="75"/>
      <c r="U5" s="655" t="s">
        <v>178</v>
      </c>
      <c r="V5" s="655"/>
      <c r="W5" s="656" t="str">
        <f>様式第4号!K8</f>
        <v>　</v>
      </c>
      <c r="X5" s="656"/>
      <c r="Y5" s="656"/>
      <c r="Z5" s="214"/>
    </row>
    <row r="6" spans="1:71" ht="18" customHeight="1" x14ac:dyDescent="0.15">
      <c r="U6" s="655" t="s">
        <v>179</v>
      </c>
      <c r="V6" s="655"/>
      <c r="W6" s="656" t="str">
        <f>様式第4号!K9</f>
        <v>　</v>
      </c>
      <c r="X6" s="656"/>
      <c r="Y6" s="656"/>
      <c r="Z6" s="214"/>
    </row>
    <row r="7" spans="1:71" ht="12" customHeight="1" x14ac:dyDescent="0.15">
      <c r="C7" s="75"/>
      <c r="Q7" s="215"/>
      <c r="R7" s="215"/>
      <c r="S7" s="216"/>
      <c r="T7" s="216"/>
      <c r="U7" s="216"/>
      <c r="V7" s="216"/>
    </row>
    <row r="8" spans="1:71" s="218" customFormat="1" ht="23.25" customHeight="1" x14ac:dyDescent="0.15">
      <c r="A8" s="657" t="s">
        <v>380</v>
      </c>
      <c r="B8" s="657"/>
      <c r="C8" s="657"/>
      <c r="D8" s="657"/>
      <c r="E8" s="657"/>
      <c r="F8" s="657"/>
      <c r="G8" s="657"/>
      <c r="H8" s="657"/>
      <c r="I8" s="657"/>
      <c r="J8" s="657"/>
      <c r="K8" s="657"/>
      <c r="L8" s="657"/>
      <c r="M8" s="217"/>
      <c r="N8" s="658" t="s">
        <v>381</v>
      </c>
      <c r="O8" s="658"/>
      <c r="P8" s="658"/>
      <c r="Q8" s="658"/>
      <c r="R8" s="658"/>
      <c r="S8" s="658"/>
      <c r="T8" s="658"/>
      <c r="U8" s="658"/>
      <c r="V8" s="658"/>
      <c r="W8" s="658"/>
      <c r="X8" s="658"/>
      <c r="Y8" s="658"/>
    </row>
    <row r="9" spans="1:71" s="75" customFormat="1" ht="134.25" customHeight="1" x14ac:dyDescent="0.15">
      <c r="B9" s="659" t="s">
        <v>434</v>
      </c>
      <c r="C9" s="659"/>
      <c r="D9" s="659"/>
      <c r="E9" s="659"/>
      <c r="F9" s="659"/>
      <c r="G9" s="659"/>
      <c r="H9" s="659"/>
      <c r="I9" s="659"/>
      <c r="J9" s="659"/>
      <c r="K9" s="659"/>
      <c r="L9" s="659"/>
      <c r="M9" s="219"/>
      <c r="N9" s="660" t="s">
        <v>382</v>
      </c>
      <c r="O9" s="660"/>
      <c r="P9" s="660"/>
      <c r="Q9" s="660"/>
      <c r="R9" s="660"/>
      <c r="S9" s="660"/>
      <c r="T9" s="660"/>
      <c r="U9" s="660"/>
      <c r="V9" s="660"/>
      <c r="W9" s="660"/>
      <c r="X9" s="660"/>
      <c r="Y9" s="660"/>
      <c r="Z9" s="220"/>
      <c r="AA9" s="220"/>
      <c r="AB9" s="220"/>
      <c r="AC9" s="220"/>
      <c r="AD9" s="220"/>
      <c r="AE9" s="220"/>
      <c r="AF9" s="220"/>
      <c r="AG9" s="220"/>
      <c r="AH9" s="220"/>
      <c r="AI9" s="220"/>
      <c r="AJ9" s="220"/>
      <c r="AK9" s="220"/>
      <c r="AL9" s="220"/>
      <c r="AM9" s="220"/>
      <c r="AN9" s="220"/>
      <c r="AO9" s="216"/>
      <c r="AP9" s="216"/>
      <c r="AQ9" s="216"/>
      <c r="AR9" s="216"/>
      <c r="AS9" s="216"/>
      <c r="AT9" s="216"/>
      <c r="AU9" s="216"/>
      <c r="AV9" s="216"/>
      <c r="AW9" s="216"/>
      <c r="AX9" s="216"/>
      <c r="AY9" s="216"/>
      <c r="AZ9" s="216"/>
      <c r="BA9" s="216"/>
      <c r="BB9" s="216"/>
      <c r="BC9" s="216"/>
      <c r="BD9" s="216"/>
      <c r="BE9" s="216"/>
      <c r="BF9" s="216"/>
      <c r="BG9" s="216"/>
      <c r="BH9" s="216"/>
      <c r="BI9" s="216"/>
      <c r="BJ9" s="116"/>
      <c r="BK9" s="215"/>
      <c r="BL9" s="215"/>
      <c r="BM9" s="215"/>
      <c r="BN9" s="216"/>
      <c r="BO9" s="216"/>
      <c r="BP9" s="216"/>
      <c r="BQ9" s="216"/>
      <c r="BR9" s="216"/>
      <c r="BS9" s="216"/>
    </row>
    <row r="10" spans="1:71" s="221" customFormat="1" ht="41.25" customHeight="1" x14ac:dyDescent="0.4">
      <c r="B10" s="221" t="s">
        <v>383</v>
      </c>
      <c r="N10" s="661" t="s">
        <v>384</v>
      </c>
      <c r="O10" s="661"/>
      <c r="P10" s="661"/>
      <c r="Q10" s="661"/>
      <c r="R10" s="661"/>
      <c r="S10" s="661"/>
      <c r="T10" s="661"/>
      <c r="U10" s="661"/>
      <c r="V10" s="661"/>
      <c r="W10" s="661"/>
      <c r="X10" s="661"/>
      <c r="Y10" s="661"/>
    </row>
    <row r="11" spans="1:71" s="221" customFormat="1" ht="16.5" customHeight="1" x14ac:dyDescent="0.4">
      <c r="C11" s="579" t="s">
        <v>385</v>
      </c>
      <c r="D11" s="645" t="s">
        <v>386</v>
      </c>
      <c r="E11" s="645"/>
      <c r="F11" s="645"/>
      <c r="G11" s="579" t="s">
        <v>13</v>
      </c>
      <c r="H11" s="579"/>
      <c r="I11" s="579"/>
      <c r="N11" s="222"/>
      <c r="O11" s="222"/>
      <c r="P11" s="646" t="s">
        <v>387</v>
      </c>
      <c r="Q11" s="647"/>
      <c r="R11" s="638" t="s">
        <v>388</v>
      </c>
      <c r="S11" s="638"/>
      <c r="T11" s="638" t="s">
        <v>389</v>
      </c>
      <c r="U11" s="638"/>
      <c r="V11" s="638"/>
      <c r="W11" s="222"/>
      <c r="X11" s="222"/>
      <c r="Y11" s="222"/>
    </row>
    <row r="12" spans="1:71" ht="21" customHeight="1" x14ac:dyDescent="0.15">
      <c r="C12" s="579"/>
      <c r="D12" s="645"/>
      <c r="E12" s="645"/>
      <c r="F12" s="645"/>
      <c r="G12" s="579"/>
      <c r="H12" s="579"/>
      <c r="I12" s="579"/>
      <c r="P12" s="648" t="s">
        <v>390</v>
      </c>
      <c r="Q12" s="649"/>
      <c r="R12" s="638"/>
      <c r="S12" s="638"/>
      <c r="T12" s="638"/>
      <c r="U12" s="638"/>
      <c r="V12" s="638"/>
    </row>
    <row r="13" spans="1:71" ht="18" customHeight="1" x14ac:dyDescent="0.15">
      <c r="C13" s="223">
        <v>1</v>
      </c>
      <c r="D13" s="652"/>
      <c r="E13" s="653"/>
      <c r="F13" s="654"/>
      <c r="G13" s="652"/>
      <c r="H13" s="653"/>
      <c r="I13" s="654"/>
      <c r="P13" s="650"/>
      <c r="Q13" s="651"/>
      <c r="R13" s="638"/>
      <c r="S13" s="638"/>
      <c r="T13" s="638"/>
      <c r="U13" s="638"/>
      <c r="V13" s="638"/>
      <c r="W13" s="216"/>
    </row>
    <row r="14" spans="1:71" ht="16.5" customHeight="1" x14ac:dyDescent="0.15">
      <c r="C14" s="209">
        <v>2</v>
      </c>
      <c r="D14" s="642"/>
      <c r="E14" s="643"/>
      <c r="F14" s="644"/>
      <c r="G14" s="642"/>
      <c r="H14" s="643"/>
      <c r="I14" s="644"/>
      <c r="O14" s="634">
        <v>1</v>
      </c>
      <c r="P14" s="635"/>
      <c r="Q14" s="635"/>
      <c r="R14" s="636"/>
      <c r="S14" s="636"/>
      <c r="T14" s="637"/>
      <c r="U14" s="637"/>
      <c r="V14" s="637"/>
      <c r="W14" s="216"/>
    </row>
    <row r="15" spans="1:71" ht="29.25" customHeight="1" x14ac:dyDescent="0.15">
      <c r="C15" s="127" t="s">
        <v>391</v>
      </c>
      <c r="D15" s="224"/>
      <c r="E15" s="224"/>
      <c r="F15" s="224"/>
      <c r="G15" s="224"/>
      <c r="H15" s="224"/>
      <c r="I15" s="224"/>
      <c r="O15" s="634"/>
      <c r="P15" s="633"/>
      <c r="Q15" s="633"/>
      <c r="R15" s="636"/>
      <c r="S15" s="636"/>
      <c r="T15" s="637"/>
      <c r="U15" s="637"/>
      <c r="V15" s="637"/>
      <c r="W15" s="216"/>
    </row>
    <row r="16" spans="1:71" ht="12.75" customHeight="1" x14ac:dyDescent="0.15">
      <c r="C16" s="639" t="s">
        <v>392</v>
      </c>
      <c r="D16" s="403" t="s">
        <v>393</v>
      </c>
      <c r="E16" s="403"/>
      <c r="F16" s="403"/>
      <c r="G16" s="403"/>
      <c r="H16" s="403"/>
      <c r="I16" s="403"/>
      <c r="J16" s="403"/>
      <c r="K16" s="403"/>
      <c r="L16" s="403"/>
      <c r="M16" s="129"/>
      <c r="O16" s="634">
        <v>2</v>
      </c>
      <c r="P16" s="635"/>
      <c r="Q16" s="635"/>
      <c r="R16" s="636"/>
      <c r="S16" s="636"/>
      <c r="T16" s="637"/>
      <c r="U16" s="637"/>
      <c r="V16" s="637"/>
      <c r="W16" s="120"/>
      <c r="X16" s="120"/>
    </row>
    <row r="17" spans="2:25" ht="25.5" customHeight="1" x14ac:dyDescent="0.15">
      <c r="C17" s="639"/>
      <c r="D17" s="403"/>
      <c r="E17" s="403"/>
      <c r="F17" s="403"/>
      <c r="G17" s="403"/>
      <c r="H17" s="403"/>
      <c r="I17" s="403"/>
      <c r="J17" s="403"/>
      <c r="K17" s="403"/>
      <c r="L17" s="403"/>
      <c r="O17" s="634"/>
      <c r="P17" s="633"/>
      <c r="Q17" s="633"/>
      <c r="R17" s="636"/>
      <c r="S17" s="636"/>
      <c r="T17" s="637"/>
      <c r="U17" s="637"/>
      <c r="V17" s="637"/>
    </row>
    <row r="18" spans="2:25" ht="14.25" customHeight="1" x14ac:dyDescent="0.15">
      <c r="C18" s="75"/>
      <c r="D18" s="75"/>
      <c r="O18" s="634">
        <v>3</v>
      </c>
      <c r="P18" s="635"/>
      <c r="Q18" s="635"/>
      <c r="R18" s="636"/>
      <c r="S18" s="636"/>
      <c r="T18" s="637"/>
      <c r="U18" s="637"/>
      <c r="V18" s="637"/>
      <c r="Y18" s="120"/>
    </row>
    <row r="19" spans="2:25" s="120" customFormat="1" ht="29.25" customHeight="1" x14ac:dyDescent="0.15">
      <c r="B19" s="120" t="s">
        <v>394</v>
      </c>
      <c r="N19" s="127"/>
      <c r="O19" s="634"/>
      <c r="P19" s="633"/>
      <c r="Q19" s="633"/>
      <c r="R19" s="636"/>
      <c r="S19" s="636"/>
      <c r="T19" s="637"/>
      <c r="U19" s="637"/>
      <c r="V19" s="637"/>
      <c r="W19" s="127"/>
      <c r="X19" s="127"/>
      <c r="Y19" s="127"/>
    </row>
    <row r="20" spans="2:25" ht="14.25" customHeight="1" x14ac:dyDescent="0.15">
      <c r="D20" s="641" t="s">
        <v>387</v>
      </c>
      <c r="E20" s="641"/>
      <c r="F20" s="638" t="s">
        <v>388</v>
      </c>
      <c r="G20" s="638"/>
      <c r="H20" s="638" t="s">
        <v>389</v>
      </c>
      <c r="I20" s="638"/>
      <c r="J20" s="638"/>
      <c r="O20" s="634">
        <v>4</v>
      </c>
      <c r="P20" s="635"/>
      <c r="Q20" s="635"/>
      <c r="R20" s="636"/>
      <c r="S20" s="636"/>
      <c r="T20" s="637"/>
      <c r="U20" s="637"/>
      <c r="V20" s="637"/>
    </row>
    <row r="21" spans="2:25" ht="29.25" customHeight="1" x14ac:dyDescent="0.15">
      <c r="D21" s="640" t="s">
        <v>390</v>
      </c>
      <c r="E21" s="640"/>
      <c r="F21" s="638"/>
      <c r="G21" s="638"/>
      <c r="H21" s="638"/>
      <c r="I21" s="638"/>
      <c r="J21" s="638"/>
      <c r="O21" s="634"/>
      <c r="P21" s="633"/>
      <c r="Q21" s="633"/>
      <c r="R21" s="636"/>
      <c r="S21" s="636"/>
      <c r="T21" s="637"/>
      <c r="U21" s="637"/>
      <c r="V21" s="637"/>
    </row>
    <row r="22" spans="2:25" ht="18" customHeight="1" x14ac:dyDescent="0.15">
      <c r="C22" s="634">
        <v>1</v>
      </c>
      <c r="D22" s="635"/>
      <c r="E22" s="635"/>
      <c r="F22" s="636"/>
      <c r="G22" s="636"/>
      <c r="H22" s="637"/>
      <c r="I22" s="637"/>
      <c r="J22" s="637"/>
      <c r="O22" s="634">
        <v>5</v>
      </c>
      <c r="P22" s="635"/>
      <c r="Q22" s="635"/>
      <c r="R22" s="636"/>
      <c r="S22" s="636"/>
      <c r="T22" s="637"/>
      <c r="U22" s="637"/>
      <c r="V22" s="637"/>
    </row>
    <row r="23" spans="2:25" ht="33" customHeight="1" x14ac:dyDescent="0.15">
      <c r="C23" s="634"/>
      <c r="D23" s="633"/>
      <c r="E23" s="633"/>
      <c r="F23" s="636"/>
      <c r="G23" s="636"/>
      <c r="H23" s="637"/>
      <c r="I23" s="637"/>
      <c r="J23" s="637"/>
      <c r="O23" s="634"/>
      <c r="P23" s="633"/>
      <c r="Q23" s="633"/>
      <c r="R23" s="636"/>
      <c r="S23" s="636"/>
      <c r="T23" s="637"/>
      <c r="U23" s="637"/>
      <c r="V23" s="637"/>
    </row>
    <row r="24" spans="2:25" ht="18" customHeight="1" x14ac:dyDescent="0.15">
      <c r="C24" s="634">
        <v>2</v>
      </c>
      <c r="D24" s="635"/>
      <c r="E24" s="635"/>
      <c r="F24" s="636"/>
      <c r="G24" s="636"/>
      <c r="H24" s="637"/>
      <c r="I24" s="637"/>
      <c r="J24" s="637"/>
      <c r="N24" s="225"/>
      <c r="O24" s="225"/>
      <c r="P24" s="225"/>
      <c r="Q24" s="225"/>
      <c r="R24" s="225"/>
      <c r="S24" s="225"/>
      <c r="T24" s="124"/>
      <c r="U24" s="124"/>
      <c r="V24" s="124"/>
      <c r="W24" s="124"/>
      <c r="X24" s="124"/>
    </row>
    <row r="25" spans="2:25" ht="33" customHeight="1" x14ac:dyDescent="0.15">
      <c r="C25" s="634"/>
      <c r="D25" s="633"/>
      <c r="E25" s="633"/>
      <c r="F25" s="636"/>
      <c r="G25" s="636"/>
      <c r="H25" s="637"/>
      <c r="I25" s="637"/>
      <c r="J25" s="637"/>
      <c r="N25" s="225"/>
      <c r="O25" s="225"/>
      <c r="P25" s="225"/>
      <c r="Q25" s="225"/>
      <c r="R25" s="225"/>
      <c r="S25" s="225"/>
      <c r="T25" s="124"/>
      <c r="U25" s="124"/>
      <c r="V25" s="124"/>
      <c r="W25" s="124"/>
      <c r="X25" s="124"/>
    </row>
    <row r="26" spans="2:25" ht="18" customHeight="1" x14ac:dyDescent="0.15">
      <c r="C26" s="634">
        <v>3</v>
      </c>
      <c r="D26" s="635"/>
      <c r="E26" s="635"/>
      <c r="F26" s="636"/>
      <c r="G26" s="636"/>
      <c r="H26" s="637"/>
      <c r="I26" s="637"/>
      <c r="J26" s="637"/>
      <c r="N26" s="120" t="s">
        <v>395</v>
      </c>
      <c r="O26" s="120"/>
      <c r="P26" s="120"/>
      <c r="Q26" s="120"/>
      <c r="R26" s="120"/>
      <c r="S26" s="120"/>
      <c r="T26" s="120"/>
      <c r="U26" s="120"/>
      <c r="V26" s="120"/>
      <c r="W26" s="120"/>
      <c r="X26" s="120"/>
    </row>
    <row r="27" spans="2:25" ht="33" customHeight="1" thickBot="1" x14ac:dyDescent="0.2">
      <c r="C27" s="634"/>
      <c r="D27" s="633"/>
      <c r="E27" s="633"/>
      <c r="F27" s="636"/>
      <c r="G27" s="636"/>
      <c r="H27" s="637"/>
      <c r="I27" s="637"/>
      <c r="J27" s="637"/>
      <c r="O27" s="630" t="s">
        <v>396</v>
      </c>
      <c r="P27" s="614"/>
      <c r="Q27" s="75"/>
      <c r="R27" s="631" t="s">
        <v>397</v>
      </c>
      <c r="S27" s="631"/>
      <c r="T27" s="117"/>
      <c r="U27" s="75"/>
      <c r="V27" s="632" t="s">
        <v>398</v>
      </c>
      <c r="W27" s="632"/>
      <c r="X27" s="220"/>
    </row>
    <row r="28" spans="2:25" ht="18" customHeight="1" x14ac:dyDescent="0.15">
      <c r="C28" s="634">
        <v>4</v>
      </c>
      <c r="D28" s="635"/>
      <c r="E28" s="635"/>
      <c r="F28" s="636"/>
      <c r="G28" s="636"/>
      <c r="H28" s="637"/>
      <c r="I28" s="637"/>
      <c r="J28" s="637"/>
      <c r="O28" s="623">
        <f>SUM(T14:V23)</f>
        <v>0</v>
      </c>
      <c r="P28" s="624"/>
      <c r="Q28" s="614" t="s">
        <v>399</v>
      </c>
      <c r="R28" s="610">
        <v>3600</v>
      </c>
      <c r="S28" s="611"/>
      <c r="T28" s="617" t="s">
        <v>102</v>
      </c>
      <c r="U28" s="618"/>
      <c r="V28" s="619">
        <f>O28*R28</f>
        <v>0</v>
      </c>
      <c r="W28" s="627"/>
      <c r="X28" s="629" t="s">
        <v>400</v>
      </c>
    </row>
    <row r="29" spans="2:25" ht="33" customHeight="1" thickBot="1" x14ac:dyDescent="0.2">
      <c r="C29" s="634"/>
      <c r="D29" s="633"/>
      <c r="E29" s="633"/>
      <c r="F29" s="636"/>
      <c r="G29" s="636"/>
      <c r="H29" s="637"/>
      <c r="I29" s="637"/>
      <c r="J29" s="637"/>
      <c r="O29" s="625"/>
      <c r="P29" s="626"/>
      <c r="Q29" s="614"/>
      <c r="R29" s="612"/>
      <c r="S29" s="613"/>
      <c r="T29" s="617"/>
      <c r="U29" s="618"/>
      <c r="V29" s="621"/>
      <c r="W29" s="628"/>
      <c r="X29" s="629"/>
    </row>
    <row r="30" spans="2:25" ht="18" customHeight="1" x14ac:dyDescent="0.15">
      <c r="C30" s="634">
        <v>5</v>
      </c>
      <c r="D30" s="635"/>
      <c r="E30" s="635"/>
      <c r="F30" s="636"/>
      <c r="G30" s="636"/>
      <c r="H30" s="637"/>
      <c r="I30" s="637"/>
      <c r="J30" s="637"/>
      <c r="N30" s="133"/>
      <c r="O30" s="127" t="s">
        <v>401</v>
      </c>
    </row>
    <row r="31" spans="2:25" ht="33" customHeight="1" x14ac:dyDescent="0.15">
      <c r="C31" s="634"/>
      <c r="D31" s="633"/>
      <c r="E31" s="633"/>
      <c r="F31" s="636"/>
      <c r="G31" s="636"/>
      <c r="H31" s="637"/>
      <c r="I31" s="637"/>
      <c r="J31" s="637"/>
      <c r="N31" s="137"/>
      <c r="O31" s="124"/>
      <c r="P31" s="124"/>
      <c r="Q31" s="124"/>
      <c r="R31" s="124"/>
      <c r="S31" s="124"/>
      <c r="T31" s="124"/>
      <c r="U31" s="124"/>
      <c r="V31" s="124"/>
      <c r="W31" s="124"/>
      <c r="X31" s="124"/>
    </row>
    <row r="32" spans="2:25" s="124" customFormat="1" ht="18" customHeight="1" x14ac:dyDescent="0.15">
      <c r="C32" s="226"/>
      <c r="D32" s="226"/>
      <c r="E32" s="227"/>
      <c r="F32" s="225"/>
      <c r="G32" s="225"/>
      <c r="H32" s="225"/>
      <c r="I32" s="225"/>
      <c r="J32" s="225"/>
      <c r="K32" s="225"/>
      <c r="L32" s="225"/>
      <c r="M32" s="225"/>
      <c r="N32" s="228"/>
      <c r="O32" s="228"/>
      <c r="P32" s="228"/>
      <c r="Q32" s="228"/>
      <c r="R32" s="228"/>
      <c r="S32" s="228"/>
      <c r="T32" s="228"/>
      <c r="U32" s="228"/>
      <c r="V32" s="228"/>
      <c r="W32" s="228"/>
      <c r="X32" s="228"/>
      <c r="Y32" s="228"/>
    </row>
    <row r="33" spans="2:25" s="120" customFormat="1" ht="18" customHeight="1" x14ac:dyDescent="0.15">
      <c r="B33" s="229" t="s">
        <v>402</v>
      </c>
      <c r="N33" s="230" t="s">
        <v>403</v>
      </c>
      <c r="O33" s="230"/>
      <c r="P33" s="230"/>
      <c r="Q33" s="230"/>
      <c r="R33" s="230"/>
      <c r="S33" s="230"/>
      <c r="T33" s="230"/>
      <c r="U33" s="230"/>
      <c r="V33" s="230"/>
      <c r="W33" s="230"/>
      <c r="X33" s="230"/>
      <c r="Y33" s="230"/>
    </row>
    <row r="34" spans="2:25" ht="49.5" customHeight="1" thickBot="1" x14ac:dyDescent="0.2">
      <c r="C34" s="630" t="s">
        <v>396</v>
      </c>
      <c r="D34" s="614"/>
      <c r="E34" s="75"/>
      <c r="F34" s="631" t="s">
        <v>397</v>
      </c>
      <c r="G34" s="631"/>
      <c r="H34" s="117"/>
      <c r="I34" s="75"/>
      <c r="J34" s="632" t="s">
        <v>404</v>
      </c>
      <c r="K34" s="632"/>
      <c r="L34" s="220"/>
      <c r="M34" s="220"/>
      <c r="O34" s="630" t="s">
        <v>405</v>
      </c>
      <c r="P34" s="614"/>
      <c r="Q34" s="75"/>
      <c r="R34" s="632" t="s">
        <v>406</v>
      </c>
      <c r="S34" s="632"/>
      <c r="T34" s="117"/>
      <c r="U34" s="75"/>
      <c r="V34" s="632" t="s">
        <v>407</v>
      </c>
      <c r="W34" s="632"/>
    </row>
    <row r="35" spans="2:25" ht="17.25" customHeight="1" x14ac:dyDescent="0.15">
      <c r="C35" s="623">
        <f>SUM(H22:J31)</f>
        <v>0</v>
      </c>
      <c r="D35" s="624"/>
      <c r="E35" s="614" t="s">
        <v>399</v>
      </c>
      <c r="F35" s="610">
        <v>3600</v>
      </c>
      <c r="G35" s="611"/>
      <c r="H35" s="617" t="s">
        <v>102</v>
      </c>
      <c r="I35" s="618"/>
      <c r="J35" s="619">
        <f>C35*F35</f>
        <v>0</v>
      </c>
      <c r="K35" s="627"/>
      <c r="L35" s="629" t="s">
        <v>408</v>
      </c>
      <c r="M35" s="231"/>
      <c r="O35" s="610">
        <f>J35</f>
        <v>0</v>
      </c>
      <c r="P35" s="611"/>
      <c r="Q35" s="614" t="s">
        <v>409</v>
      </c>
      <c r="R35" s="610">
        <f>V28</f>
        <v>0</v>
      </c>
      <c r="S35" s="615"/>
      <c r="T35" s="617" t="s">
        <v>102</v>
      </c>
      <c r="U35" s="618"/>
      <c r="V35" s="619">
        <f>O35+R35</f>
        <v>0</v>
      </c>
      <c r="W35" s="620"/>
      <c r="Y35" s="124"/>
    </row>
    <row r="36" spans="2:25" ht="33" customHeight="1" thickBot="1" x14ac:dyDescent="0.2">
      <c r="C36" s="625"/>
      <c r="D36" s="626"/>
      <c r="E36" s="614"/>
      <c r="F36" s="612"/>
      <c r="G36" s="613"/>
      <c r="H36" s="617"/>
      <c r="I36" s="618"/>
      <c r="J36" s="621"/>
      <c r="K36" s="628"/>
      <c r="L36" s="629"/>
      <c r="M36" s="231"/>
      <c r="O36" s="612"/>
      <c r="P36" s="613"/>
      <c r="Q36" s="614"/>
      <c r="R36" s="612"/>
      <c r="S36" s="616"/>
      <c r="T36" s="617"/>
      <c r="U36" s="618"/>
      <c r="V36" s="621"/>
      <c r="W36" s="622"/>
      <c r="Y36" s="228"/>
    </row>
    <row r="38" spans="2:25" s="124" customFormat="1" ht="26.25" customHeight="1" x14ac:dyDescent="0.15">
      <c r="N38" s="127"/>
      <c r="O38" s="127"/>
      <c r="P38" s="127"/>
      <c r="Q38" s="127"/>
      <c r="R38" s="127"/>
      <c r="S38" s="127"/>
      <c r="T38" s="127"/>
      <c r="U38" s="127"/>
      <c r="V38" s="127"/>
      <c r="W38" s="127"/>
      <c r="X38" s="127"/>
      <c r="Y38" s="127"/>
    </row>
  </sheetData>
  <sheetProtection password="C016"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x14ac:dyDescent="0.15"/>
  <cols>
    <col min="1" max="1" width="15.625" style="75" customWidth="1"/>
    <col min="2" max="2" width="16.875" style="116" customWidth="1"/>
    <col min="3" max="3" width="16.875" style="117" customWidth="1"/>
    <col min="4" max="4" width="16.875" style="116" customWidth="1"/>
    <col min="5" max="5" width="16.875" style="75" customWidth="1"/>
    <col min="6" max="6" width="16.875" style="116" customWidth="1"/>
    <col min="7" max="7" width="16.875" style="75" customWidth="1"/>
    <col min="8" max="8" width="11.375" style="116" customWidth="1"/>
    <col min="9" max="9" width="11.375" style="75" customWidth="1"/>
    <col min="10" max="10" width="16.875" style="75" customWidth="1"/>
    <col min="11" max="11" width="14.375" style="75" customWidth="1"/>
    <col min="12" max="12" width="13.25" style="75" customWidth="1"/>
    <col min="13" max="13" width="12.625" style="75" customWidth="1"/>
    <col min="14" max="14" width="16" style="116" customWidth="1"/>
    <col min="15" max="15" width="17.625" style="116" customWidth="1"/>
    <col min="16" max="16384" width="9" style="75"/>
  </cols>
  <sheetData>
    <row r="1" spans="1:15" s="92" customFormat="1" ht="19.5" thickBot="1" x14ac:dyDescent="0.2">
      <c r="B1" s="93"/>
      <c r="C1" s="94"/>
      <c r="D1" s="93"/>
      <c r="F1" s="93"/>
      <c r="H1" s="93"/>
      <c r="N1" s="93"/>
      <c r="O1" s="93"/>
    </row>
    <row r="2" spans="1:15" s="92" customFormat="1" ht="18.75" customHeight="1" x14ac:dyDescent="0.15">
      <c r="B2" s="93"/>
      <c r="C2" s="94"/>
      <c r="D2" s="93"/>
      <c r="F2" s="93"/>
      <c r="H2" s="93"/>
      <c r="L2" s="699" t="s">
        <v>145</v>
      </c>
      <c r="M2" s="700"/>
      <c r="N2" s="93"/>
      <c r="O2" s="93"/>
    </row>
    <row r="3" spans="1:15" s="92" customFormat="1" ht="18.75" customHeight="1" x14ac:dyDescent="0.15">
      <c r="B3" s="93"/>
      <c r="C3" s="94"/>
      <c r="D3" s="93"/>
      <c r="F3" s="93"/>
      <c r="H3" s="93"/>
      <c r="L3" s="701"/>
      <c r="M3" s="702"/>
      <c r="N3" s="93"/>
      <c r="O3" s="93"/>
    </row>
    <row r="4" spans="1:15" s="95" customFormat="1" ht="22.5" customHeight="1" thickBot="1" x14ac:dyDescent="0.2">
      <c r="B4" s="96"/>
      <c r="C4" s="98"/>
      <c r="D4" s="96"/>
      <c r="E4" s="99"/>
      <c r="F4" s="96"/>
      <c r="H4" s="97"/>
      <c r="L4" s="703"/>
      <c r="M4" s="704"/>
      <c r="N4" s="97"/>
    </row>
    <row r="5" spans="1:15" s="104" customFormat="1" ht="49.5" customHeight="1" x14ac:dyDescent="0.15">
      <c r="A5" s="103"/>
      <c r="B5" s="103"/>
      <c r="C5" s="100" t="s">
        <v>160</v>
      </c>
      <c r="D5" s="101" t="str">
        <f>一番最初に入力!C10&amp;""</f>
        <v>７</v>
      </c>
      <c r="E5" s="102" t="s">
        <v>359</v>
      </c>
      <c r="F5" s="103"/>
      <c r="G5" s="103"/>
      <c r="H5" s="103"/>
      <c r="I5" s="103"/>
      <c r="J5" s="103"/>
      <c r="K5" s="103"/>
      <c r="L5" s="103"/>
      <c r="M5" s="103"/>
      <c r="N5" s="118" t="s">
        <v>60</v>
      </c>
      <c r="O5" s="103"/>
    </row>
    <row r="6" spans="1:15" s="114" customFormat="1" ht="39.75" customHeight="1" x14ac:dyDescent="0.15">
      <c r="A6" s="92"/>
      <c r="B6" s="92"/>
      <c r="C6" s="92"/>
      <c r="D6" s="93"/>
      <c r="E6" s="92"/>
      <c r="F6" s="93"/>
      <c r="H6" s="93"/>
      <c r="K6" s="94"/>
      <c r="L6" s="92"/>
      <c r="M6" s="92"/>
      <c r="N6" s="202" t="s">
        <v>362</v>
      </c>
      <c r="O6" s="92"/>
    </row>
    <row r="7" spans="1:15" s="104" customFormat="1" ht="36.75" customHeight="1" x14ac:dyDescent="0.15">
      <c r="A7" s="102"/>
      <c r="B7" s="102"/>
      <c r="D7" s="102"/>
      <c r="F7" s="102"/>
      <c r="H7" s="711" t="s">
        <v>37</v>
      </c>
      <c r="I7" s="711"/>
      <c r="J7" s="710" t="str">
        <f>様式第4号!K8</f>
        <v>　</v>
      </c>
      <c r="K7" s="710"/>
      <c r="L7" s="710"/>
      <c r="M7" s="710"/>
      <c r="N7" s="199" t="s">
        <v>361</v>
      </c>
    </row>
    <row r="8" spans="1:15" s="92" customFormat="1" ht="36.75" customHeight="1" x14ac:dyDescent="0.15">
      <c r="B8" s="93"/>
      <c r="D8" s="93"/>
      <c r="F8" s="93"/>
      <c r="H8" s="712" t="s">
        <v>54</v>
      </c>
      <c r="I8" s="712"/>
      <c r="J8" s="710" t="str">
        <f>様式第4号!K9</f>
        <v>　</v>
      </c>
      <c r="K8" s="710"/>
      <c r="L8" s="710"/>
      <c r="M8" s="710"/>
      <c r="N8" s="200" t="s">
        <v>360</v>
      </c>
    </row>
    <row r="9" spans="1:15" s="112" customFormat="1" ht="27" customHeight="1" x14ac:dyDescent="0.15">
      <c r="A9" s="92"/>
      <c r="B9" s="92"/>
      <c r="C9" s="92"/>
      <c r="D9" s="93"/>
      <c r="E9" s="92"/>
      <c r="F9" s="93"/>
      <c r="H9" s="93"/>
      <c r="K9" s="94"/>
      <c r="L9" s="92"/>
      <c r="M9" s="92"/>
      <c r="N9" s="201"/>
      <c r="O9" s="92"/>
    </row>
    <row r="10" spans="1:15" s="95" customFormat="1" ht="45" customHeight="1" x14ac:dyDescent="0.15">
      <c r="B10" s="95" t="s">
        <v>27</v>
      </c>
      <c r="C10" s="97"/>
      <c r="D10" s="105"/>
      <c r="E10" s="97"/>
      <c r="F10" s="97"/>
      <c r="H10" s="97"/>
      <c r="N10" s="203" t="s">
        <v>363</v>
      </c>
      <c r="O10" s="105"/>
    </row>
    <row r="11" spans="1:15" s="95" customFormat="1" ht="30" customHeight="1" x14ac:dyDescent="0.15">
      <c r="B11" s="715" t="s">
        <v>71</v>
      </c>
      <c r="C11" s="715"/>
      <c r="E11" s="119"/>
      <c r="F11" s="119"/>
      <c r="H11" s="119"/>
      <c r="K11" s="119"/>
      <c r="L11" s="119"/>
      <c r="M11" s="119"/>
      <c r="N11" s="119"/>
      <c r="O11" s="119"/>
    </row>
    <row r="12" spans="1:15" s="95" customFormat="1" ht="30" customHeight="1" x14ac:dyDescent="0.15">
      <c r="A12" s="119"/>
      <c r="B12" s="119"/>
      <c r="C12" s="106"/>
      <c r="D12" s="119"/>
      <c r="E12" s="107"/>
      <c r="F12" s="119"/>
      <c r="H12" s="119"/>
      <c r="K12" s="119"/>
      <c r="L12" s="119"/>
      <c r="M12" s="119"/>
      <c r="N12" s="119"/>
      <c r="O12" s="119"/>
    </row>
    <row r="13" spans="1:15" s="109" customFormat="1" ht="30" customHeight="1" x14ac:dyDescent="0.15">
      <c r="A13" s="95"/>
      <c r="B13" s="110"/>
      <c r="C13" s="110"/>
      <c r="D13" s="110"/>
      <c r="E13" s="110"/>
      <c r="F13" s="110"/>
      <c r="G13" s="108"/>
      <c r="H13" s="110"/>
      <c r="I13" s="108"/>
      <c r="J13" s="108"/>
      <c r="K13" s="110"/>
      <c r="L13" s="110"/>
      <c r="M13" s="95"/>
      <c r="N13" s="95"/>
      <c r="O13" s="95"/>
    </row>
    <row r="14" spans="1:15" s="113" customFormat="1" ht="39.75" customHeight="1" thickBot="1" x14ac:dyDescent="0.2">
      <c r="A14" s="114"/>
      <c r="B14" s="96" t="s">
        <v>421</v>
      </c>
      <c r="C14" s="95"/>
      <c r="D14" s="97"/>
      <c r="E14" s="95"/>
      <c r="F14" s="97"/>
      <c r="G14" s="109"/>
      <c r="H14" s="98"/>
      <c r="I14" s="109"/>
      <c r="J14" s="109"/>
      <c r="K14" s="95"/>
      <c r="L14" s="95"/>
      <c r="M14" s="114"/>
      <c r="N14" s="114"/>
      <c r="O14" s="114"/>
    </row>
    <row r="15" spans="1:15" s="109" customFormat="1" ht="39.75" customHeight="1" x14ac:dyDescent="0.15">
      <c r="A15" s="120"/>
      <c r="B15" s="682" t="s">
        <v>435</v>
      </c>
      <c r="C15" s="683"/>
      <c r="D15" s="683" t="s">
        <v>24</v>
      </c>
      <c r="E15" s="683"/>
      <c r="F15" s="683" t="s">
        <v>23</v>
      </c>
      <c r="G15" s="683"/>
      <c r="H15" s="713" t="s">
        <v>68</v>
      </c>
      <c r="I15" s="713"/>
      <c r="J15" s="705" t="s">
        <v>70</v>
      </c>
      <c r="K15" s="683" t="s">
        <v>69</v>
      </c>
      <c r="L15" s="708"/>
      <c r="M15" s="120"/>
      <c r="N15" s="120"/>
      <c r="O15" s="120"/>
    </row>
    <row r="16" spans="1:15" s="109" customFormat="1" ht="69" customHeight="1" x14ac:dyDescent="0.15">
      <c r="A16" s="120"/>
      <c r="B16" s="684"/>
      <c r="C16" s="685"/>
      <c r="D16" s="685"/>
      <c r="E16" s="685"/>
      <c r="F16" s="685"/>
      <c r="G16" s="685"/>
      <c r="H16" s="714"/>
      <c r="I16" s="714"/>
      <c r="J16" s="706"/>
      <c r="K16" s="685"/>
      <c r="L16" s="709"/>
      <c r="M16" s="120"/>
      <c r="N16" s="120"/>
      <c r="O16" s="120"/>
    </row>
    <row r="17" spans="1:15" s="109" customFormat="1" ht="39.75" customHeight="1" x14ac:dyDescent="0.15">
      <c r="A17" s="112"/>
      <c r="B17" s="684"/>
      <c r="C17" s="685"/>
      <c r="D17" s="685"/>
      <c r="E17" s="685"/>
      <c r="F17" s="685"/>
      <c r="G17" s="685"/>
      <c r="H17" s="714"/>
      <c r="I17" s="714"/>
      <c r="J17" s="707"/>
      <c r="K17" s="685"/>
      <c r="L17" s="709"/>
      <c r="M17" s="112"/>
      <c r="N17" s="112"/>
      <c r="O17" s="112"/>
    </row>
    <row r="18" spans="1:15" s="109" customFormat="1" ht="39.950000000000003" customHeight="1" x14ac:dyDescent="0.15">
      <c r="A18" s="112"/>
      <c r="B18" s="686" t="s">
        <v>55</v>
      </c>
      <c r="C18" s="687"/>
      <c r="D18" s="676" t="s">
        <v>19</v>
      </c>
      <c r="E18" s="676"/>
      <c r="F18" s="676" t="s">
        <v>17</v>
      </c>
      <c r="G18" s="676"/>
      <c r="H18" s="688"/>
      <c r="I18" s="689"/>
      <c r="J18" s="121">
        <v>1200</v>
      </c>
      <c r="K18" s="694">
        <f>H18*1200</f>
        <v>0</v>
      </c>
      <c r="L18" s="695"/>
      <c r="M18" s="112"/>
      <c r="N18" s="112"/>
      <c r="O18" s="112"/>
    </row>
    <row r="19" spans="1:15" s="95" customFormat="1" ht="39.950000000000003" customHeight="1" x14ac:dyDescent="0.15">
      <c r="A19" s="112"/>
      <c r="B19" s="686"/>
      <c r="C19" s="687"/>
      <c r="D19" s="676"/>
      <c r="E19" s="676"/>
      <c r="F19" s="676" t="s">
        <v>16</v>
      </c>
      <c r="G19" s="676"/>
      <c r="H19" s="688"/>
      <c r="I19" s="689"/>
      <c r="J19" s="121">
        <v>2400</v>
      </c>
      <c r="K19" s="694">
        <f>H19*2400</f>
        <v>0</v>
      </c>
      <c r="L19" s="695"/>
      <c r="M19" s="112"/>
      <c r="N19" s="112"/>
      <c r="O19" s="112"/>
    </row>
    <row r="20" spans="1:15" s="95" customFormat="1" ht="39.950000000000003" customHeight="1" x14ac:dyDescent="0.15">
      <c r="A20" s="113"/>
      <c r="B20" s="686"/>
      <c r="C20" s="687"/>
      <c r="D20" s="676" t="s">
        <v>18</v>
      </c>
      <c r="E20" s="676"/>
      <c r="F20" s="676" t="s">
        <v>17</v>
      </c>
      <c r="G20" s="676"/>
      <c r="H20" s="688"/>
      <c r="I20" s="689"/>
      <c r="J20" s="121">
        <v>600</v>
      </c>
      <c r="K20" s="694">
        <f>H20*600</f>
        <v>0</v>
      </c>
      <c r="L20" s="695"/>
      <c r="M20" s="113"/>
      <c r="N20" s="113"/>
      <c r="O20" s="113"/>
    </row>
    <row r="21" spans="1:15" s="95" customFormat="1" ht="39.950000000000003" customHeight="1" x14ac:dyDescent="0.15">
      <c r="A21" s="112"/>
      <c r="B21" s="686"/>
      <c r="C21" s="687"/>
      <c r="D21" s="676"/>
      <c r="E21" s="676"/>
      <c r="F21" s="676" t="s">
        <v>16</v>
      </c>
      <c r="G21" s="676"/>
      <c r="H21" s="688"/>
      <c r="I21" s="689"/>
      <c r="J21" s="121">
        <v>1200</v>
      </c>
      <c r="K21" s="694">
        <f>H21*1200</f>
        <v>0</v>
      </c>
      <c r="L21" s="695"/>
      <c r="M21" s="112"/>
      <c r="N21" s="112"/>
      <c r="O21" s="112"/>
    </row>
    <row r="22" spans="1:15" s="120" customFormat="1" ht="39.950000000000003" customHeight="1" x14ac:dyDescent="0.15">
      <c r="A22" s="113"/>
      <c r="B22" s="677" t="s">
        <v>22</v>
      </c>
      <c r="C22" s="678"/>
      <c r="D22" s="676" t="s">
        <v>19</v>
      </c>
      <c r="E22" s="676"/>
      <c r="F22" s="676" t="s">
        <v>17</v>
      </c>
      <c r="G22" s="676"/>
      <c r="H22" s="688"/>
      <c r="I22" s="689"/>
      <c r="J22" s="121">
        <v>1200</v>
      </c>
      <c r="K22" s="694">
        <f>H22*1200</f>
        <v>0</v>
      </c>
      <c r="L22" s="695"/>
      <c r="M22" s="113"/>
      <c r="N22" s="113"/>
      <c r="O22" s="113"/>
    </row>
    <row r="23" spans="1:15" s="120" customFormat="1" ht="39.950000000000003" customHeight="1" x14ac:dyDescent="0.15">
      <c r="A23" s="112"/>
      <c r="B23" s="677"/>
      <c r="C23" s="678"/>
      <c r="D23" s="676"/>
      <c r="E23" s="676"/>
      <c r="F23" s="676" t="s">
        <v>16</v>
      </c>
      <c r="G23" s="676"/>
      <c r="H23" s="688"/>
      <c r="I23" s="689"/>
      <c r="J23" s="121">
        <v>2400</v>
      </c>
      <c r="K23" s="694">
        <f>H23*2400</f>
        <v>0</v>
      </c>
      <c r="L23" s="695"/>
      <c r="M23" s="112"/>
      <c r="N23" s="112"/>
      <c r="O23" s="112"/>
    </row>
    <row r="24" spans="1:15" s="112" customFormat="1" ht="39.950000000000003" customHeight="1" x14ac:dyDescent="0.15">
      <c r="A24" s="113"/>
      <c r="B24" s="677"/>
      <c r="C24" s="678"/>
      <c r="D24" s="676" t="s">
        <v>18</v>
      </c>
      <c r="E24" s="676"/>
      <c r="F24" s="676" t="s">
        <v>17</v>
      </c>
      <c r="G24" s="676"/>
      <c r="H24" s="688"/>
      <c r="I24" s="689"/>
      <c r="J24" s="121">
        <v>600</v>
      </c>
      <c r="K24" s="694">
        <f>H24*600</f>
        <v>0</v>
      </c>
      <c r="L24" s="695"/>
      <c r="M24" s="113"/>
      <c r="N24" s="113"/>
      <c r="O24" s="113"/>
    </row>
    <row r="25" spans="1:15" s="112" customFormat="1" ht="39.950000000000003" customHeight="1" x14ac:dyDescent="0.15">
      <c r="B25" s="677"/>
      <c r="C25" s="678"/>
      <c r="D25" s="676"/>
      <c r="E25" s="676"/>
      <c r="F25" s="676" t="s">
        <v>16</v>
      </c>
      <c r="G25" s="676"/>
      <c r="H25" s="688"/>
      <c r="I25" s="689"/>
      <c r="J25" s="121">
        <v>1200</v>
      </c>
      <c r="K25" s="694">
        <f>H25*1200</f>
        <v>0</v>
      </c>
      <c r="L25" s="695"/>
    </row>
    <row r="26" spans="1:15" s="112" customFormat="1" ht="39.950000000000003" customHeight="1" x14ac:dyDescent="0.15">
      <c r="A26" s="113"/>
      <c r="B26" s="677" t="s">
        <v>21</v>
      </c>
      <c r="C26" s="678"/>
      <c r="D26" s="676" t="s">
        <v>19</v>
      </c>
      <c r="E26" s="676"/>
      <c r="F26" s="676" t="s">
        <v>17</v>
      </c>
      <c r="G26" s="676"/>
      <c r="H26" s="688"/>
      <c r="I26" s="689"/>
      <c r="J26" s="121">
        <v>1200</v>
      </c>
      <c r="K26" s="694">
        <f>H26*1200</f>
        <v>0</v>
      </c>
      <c r="L26" s="695"/>
      <c r="M26" s="113"/>
      <c r="N26" s="113"/>
      <c r="O26" s="113"/>
    </row>
    <row r="27" spans="1:15" s="113" customFormat="1" ht="39.950000000000003" customHeight="1" x14ac:dyDescent="0.15">
      <c r="A27" s="112"/>
      <c r="B27" s="677"/>
      <c r="C27" s="678"/>
      <c r="D27" s="676"/>
      <c r="E27" s="676"/>
      <c r="F27" s="676" t="s">
        <v>16</v>
      </c>
      <c r="G27" s="676"/>
      <c r="H27" s="688"/>
      <c r="I27" s="689"/>
      <c r="J27" s="121">
        <v>2400</v>
      </c>
      <c r="K27" s="694">
        <f>H27*2400</f>
        <v>0</v>
      </c>
      <c r="L27" s="695"/>
      <c r="M27" s="112"/>
      <c r="N27" s="112"/>
      <c r="O27" s="112"/>
    </row>
    <row r="28" spans="1:15" s="112" customFormat="1" ht="39.950000000000003" customHeight="1" x14ac:dyDescent="0.15">
      <c r="A28" s="113"/>
      <c r="B28" s="677"/>
      <c r="C28" s="678"/>
      <c r="D28" s="676" t="s">
        <v>18</v>
      </c>
      <c r="E28" s="676"/>
      <c r="F28" s="676" t="s">
        <v>17</v>
      </c>
      <c r="G28" s="676"/>
      <c r="H28" s="688"/>
      <c r="I28" s="689"/>
      <c r="J28" s="121">
        <v>600</v>
      </c>
      <c r="K28" s="694">
        <f>H28*600</f>
        <v>0</v>
      </c>
      <c r="L28" s="695"/>
      <c r="M28" s="113"/>
      <c r="N28" s="113"/>
      <c r="O28" s="113"/>
    </row>
    <row r="29" spans="1:15" s="113" customFormat="1" ht="39.950000000000003" customHeight="1" x14ac:dyDescent="0.15">
      <c r="A29" s="112"/>
      <c r="B29" s="677"/>
      <c r="C29" s="678"/>
      <c r="D29" s="676"/>
      <c r="E29" s="676"/>
      <c r="F29" s="676" t="s">
        <v>16</v>
      </c>
      <c r="G29" s="676"/>
      <c r="H29" s="688"/>
      <c r="I29" s="689"/>
      <c r="J29" s="121">
        <v>1200</v>
      </c>
      <c r="K29" s="694">
        <f>H29*1200</f>
        <v>0</v>
      </c>
      <c r="L29" s="695"/>
      <c r="M29" s="112"/>
      <c r="N29" s="112"/>
      <c r="O29" s="112"/>
    </row>
    <row r="30" spans="1:15" s="112" customFormat="1" ht="39.950000000000003" customHeight="1" x14ac:dyDescent="0.15">
      <c r="A30" s="113"/>
      <c r="B30" s="677" t="s">
        <v>20</v>
      </c>
      <c r="C30" s="678"/>
      <c r="D30" s="676" t="s">
        <v>19</v>
      </c>
      <c r="E30" s="676"/>
      <c r="F30" s="676" t="s">
        <v>17</v>
      </c>
      <c r="G30" s="676"/>
      <c r="H30" s="688"/>
      <c r="I30" s="689"/>
      <c r="J30" s="121">
        <v>1200</v>
      </c>
      <c r="K30" s="694">
        <f>H30*1200</f>
        <v>0</v>
      </c>
      <c r="L30" s="695"/>
      <c r="M30" s="113"/>
      <c r="N30" s="113"/>
      <c r="O30" s="113"/>
    </row>
    <row r="31" spans="1:15" s="113" customFormat="1" ht="39.950000000000003" customHeight="1" x14ac:dyDescent="0.15">
      <c r="B31" s="677"/>
      <c r="C31" s="678"/>
      <c r="D31" s="676"/>
      <c r="E31" s="676"/>
      <c r="F31" s="676" t="s">
        <v>16</v>
      </c>
      <c r="G31" s="676"/>
      <c r="H31" s="688"/>
      <c r="I31" s="689"/>
      <c r="J31" s="121">
        <v>2400</v>
      </c>
      <c r="K31" s="694">
        <f>H31*2400</f>
        <v>0</v>
      </c>
      <c r="L31" s="695"/>
    </row>
    <row r="32" spans="1:15" s="112" customFormat="1" ht="39.950000000000003" customHeight="1" x14ac:dyDescent="0.15">
      <c r="B32" s="677"/>
      <c r="C32" s="678"/>
      <c r="D32" s="676" t="s">
        <v>18</v>
      </c>
      <c r="E32" s="676"/>
      <c r="F32" s="676" t="s">
        <v>17</v>
      </c>
      <c r="G32" s="676"/>
      <c r="H32" s="688"/>
      <c r="I32" s="689"/>
      <c r="J32" s="122">
        <v>600</v>
      </c>
      <c r="K32" s="694">
        <f>H32*600</f>
        <v>0</v>
      </c>
      <c r="L32" s="695"/>
    </row>
    <row r="33" spans="1:15" s="113" customFormat="1" ht="39.950000000000003" customHeight="1" thickBot="1" x14ac:dyDescent="0.2">
      <c r="B33" s="679"/>
      <c r="C33" s="680"/>
      <c r="D33" s="681"/>
      <c r="E33" s="681"/>
      <c r="F33" s="681" t="s">
        <v>16</v>
      </c>
      <c r="G33" s="681"/>
      <c r="H33" s="696"/>
      <c r="I33" s="696"/>
      <c r="J33" s="123">
        <v>1200</v>
      </c>
      <c r="K33" s="716">
        <f>H33*1200</f>
        <v>0</v>
      </c>
      <c r="L33" s="717"/>
    </row>
    <row r="34" spans="1:15" s="150" customFormat="1" ht="27.75" customHeight="1" thickTop="1" x14ac:dyDescent="0.15">
      <c r="B34" s="718" t="s">
        <v>58</v>
      </c>
      <c r="C34" s="719"/>
      <c r="D34" s="719"/>
      <c r="E34" s="719"/>
      <c r="F34" s="719"/>
      <c r="G34" s="719"/>
      <c r="H34" s="722">
        <f>SUM(H18:H33)</f>
        <v>0</v>
      </c>
      <c r="I34" s="722"/>
      <c r="J34" s="697"/>
      <c r="K34" s="690">
        <f>SUM(K18:L33)</f>
        <v>0</v>
      </c>
      <c r="L34" s="691"/>
    </row>
    <row r="35" spans="1:15" s="150" customFormat="1" ht="27.75" customHeight="1" x14ac:dyDescent="0.15">
      <c r="B35" s="720"/>
      <c r="C35" s="721"/>
      <c r="D35" s="721"/>
      <c r="E35" s="721"/>
      <c r="F35" s="721"/>
      <c r="G35" s="721"/>
      <c r="H35" s="723"/>
      <c r="I35" s="723"/>
      <c r="J35" s="698"/>
      <c r="K35" s="692"/>
      <c r="L35" s="693"/>
    </row>
    <row r="36" spans="1:15" s="153" customFormat="1" ht="35.25" customHeight="1" x14ac:dyDescent="0.15">
      <c r="A36" s="151"/>
      <c r="B36" s="666" t="s">
        <v>167</v>
      </c>
      <c r="C36" s="667"/>
      <c r="D36" s="667"/>
      <c r="E36" s="667"/>
      <c r="F36" s="667"/>
      <c r="G36" s="667"/>
      <c r="H36" s="670" t="s">
        <v>424</v>
      </c>
      <c r="I36" s="670"/>
      <c r="J36" s="670"/>
      <c r="K36" s="671"/>
      <c r="L36" s="672"/>
      <c r="M36" s="150"/>
      <c r="N36" s="152"/>
      <c r="O36" s="152"/>
    </row>
    <row r="37" spans="1:15" s="150" customFormat="1" ht="35.25" customHeight="1" thickBot="1" x14ac:dyDescent="0.2">
      <c r="A37" s="151"/>
      <c r="B37" s="668"/>
      <c r="C37" s="669"/>
      <c r="D37" s="669"/>
      <c r="E37" s="669"/>
      <c r="F37" s="669"/>
      <c r="G37" s="669"/>
      <c r="H37" s="673" t="s">
        <v>168</v>
      </c>
      <c r="I37" s="673"/>
      <c r="J37" s="673"/>
      <c r="K37" s="674"/>
      <c r="L37" s="675"/>
      <c r="N37" s="152"/>
      <c r="O37" s="152"/>
    </row>
    <row r="38" spans="1:15" s="150" customFormat="1" ht="75" customHeight="1" thickBot="1" x14ac:dyDescent="0.2">
      <c r="B38" s="662" t="s">
        <v>169</v>
      </c>
      <c r="C38" s="663"/>
      <c r="D38" s="663"/>
      <c r="E38" s="663"/>
      <c r="F38" s="663"/>
      <c r="G38" s="663"/>
      <c r="H38" s="663"/>
      <c r="I38" s="663"/>
      <c r="J38" s="663"/>
      <c r="K38" s="664">
        <f>K34-K36-K37</f>
        <v>0</v>
      </c>
      <c r="L38" s="665"/>
    </row>
    <row r="39" spans="1:15" s="115" customFormat="1" ht="24.75" customHeight="1" x14ac:dyDescent="0.15">
      <c r="A39" s="92"/>
      <c r="B39" s="116"/>
      <c r="D39" s="116"/>
      <c r="E39" s="92"/>
      <c r="F39" s="116"/>
      <c r="H39" s="116"/>
      <c r="K39" s="75"/>
      <c r="L39" s="75"/>
      <c r="M39" s="92"/>
      <c r="N39" s="92"/>
      <c r="O39" s="92"/>
    </row>
    <row r="40" spans="1:15" s="92" customFormat="1" ht="24.75" customHeight="1" x14ac:dyDescent="0.15">
      <c r="B40" s="116"/>
      <c r="C40" s="94"/>
      <c r="D40" s="116"/>
      <c r="F40" s="116"/>
      <c r="G40" s="111"/>
      <c r="H40" s="116"/>
      <c r="I40" s="111"/>
      <c r="J40" s="111"/>
      <c r="K40" s="75"/>
      <c r="L40" s="75"/>
    </row>
    <row r="41" spans="1:15" s="92" customFormat="1" ht="24.75" customHeight="1" x14ac:dyDescent="0.15">
      <c r="B41" s="93"/>
      <c r="C41" s="94"/>
      <c r="D41" s="93"/>
      <c r="F41" s="93"/>
      <c r="H41" s="93"/>
      <c r="N41" s="93"/>
      <c r="O41" s="93"/>
    </row>
    <row r="42" spans="1:15" s="111" customFormat="1" ht="24.75" customHeight="1" x14ac:dyDescent="0.15">
      <c r="A42" s="75"/>
      <c r="B42" s="116"/>
      <c r="C42" s="94"/>
      <c r="D42" s="116"/>
      <c r="E42" s="92"/>
      <c r="F42" s="116"/>
      <c r="H42" s="116"/>
      <c r="K42" s="75"/>
      <c r="L42" s="75"/>
      <c r="M42" s="92"/>
      <c r="N42" s="93"/>
      <c r="O42" s="93"/>
    </row>
    <row r="43" spans="1:15" s="92" customFormat="1" ht="24.75" customHeight="1" x14ac:dyDescent="0.15">
      <c r="A43" s="75"/>
      <c r="B43" s="116"/>
      <c r="C43" s="94"/>
      <c r="D43" s="116"/>
      <c r="F43" s="116"/>
      <c r="H43" s="116"/>
      <c r="K43" s="75"/>
      <c r="L43" s="75"/>
      <c r="N43" s="93"/>
      <c r="O43" s="93"/>
    </row>
    <row r="44" spans="1:15" s="92" customFormat="1" x14ac:dyDescent="0.15">
      <c r="A44" s="75"/>
      <c r="B44" s="116"/>
      <c r="C44" s="94"/>
      <c r="D44" s="116"/>
      <c r="F44" s="116"/>
      <c r="H44" s="116"/>
      <c r="K44" s="75"/>
      <c r="L44" s="75"/>
      <c r="N44" s="93"/>
      <c r="O44" s="93"/>
    </row>
    <row r="45" spans="1:15" s="92" customFormat="1" ht="38.25" customHeight="1" x14ac:dyDescent="0.15">
      <c r="A45" s="75"/>
      <c r="B45" s="116"/>
      <c r="C45" s="94"/>
      <c r="D45" s="116"/>
      <c r="F45" s="116"/>
      <c r="H45" s="116"/>
      <c r="K45" s="75"/>
      <c r="L45" s="75"/>
      <c r="N45" s="93"/>
      <c r="O45" s="93"/>
    </row>
    <row r="46" spans="1:15" s="92" customFormat="1" x14ac:dyDescent="0.15">
      <c r="A46" s="75"/>
      <c r="B46" s="116"/>
      <c r="C46" s="94"/>
      <c r="D46" s="116"/>
      <c r="F46" s="116"/>
      <c r="H46" s="116"/>
      <c r="K46" s="75"/>
      <c r="L46" s="75"/>
      <c r="N46" s="93"/>
      <c r="O46" s="93"/>
    </row>
    <row r="47" spans="1:15" s="92" customFormat="1" x14ac:dyDescent="0.15">
      <c r="A47" s="75"/>
      <c r="B47" s="116"/>
      <c r="C47" s="94"/>
      <c r="D47" s="116"/>
      <c r="F47" s="116"/>
      <c r="H47" s="116"/>
      <c r="K47" s="75"/>
      <c r="L47" s="75"/>
      <c r="N47" s="93"/>
      <c r="O47" s="93"/>
    </row>
    <row r="48" spans="1:15" s="92" customFormat="1" x14ac:dyDescent="0.15">
      <c r="A48" s="75"/>
      <c r="B48" s="116"/>
      <c r="C48" s="94"/>
      <c r="D48" s="116"/>
      <c r="F48" s="116"/>
      <c r="H48" s="116"/>
      <c r="K48" s="75"/>
      <c r="L48" s="75"/>
      <c r="N48" s="93"/>
      <c r="O48" s="93"/>
    </row>
    <row r="49" spans="1:15" s="92" customFormat="1" x14ac:dyDescent="0.15">
      <c r="A49" s="75"/>
      <c r="B49" s="116"/>
      <c r="C49" s="94"/>
      <c r="D49" s="116"/>
      <c r="F49" s="116"/>
      <c r="H49" s="116"/>
      <c r="K49" s="75"/>
      <c r="L49" s="75"/>
      <c r="N49" s="93"/>
      <c r="O49" s="93"/>
    </row>
    <row r="50" spans="1:15" s="92" customFormat="1" x14ac:dyDescent="0.15">
      <c r="A50" s="75"/>
      <c r="B50" s="116"/>
      <c r="C50" s="94"/>
      <c r="D50" s="116"/>
      <c r="F50" s="116"/>
      <c r="H50" s="116"/>
      <c r="K50" s="75"/>
      <c r="L50" s="75"/>
      <c r="N50" s="93"/>
      <c r="O50" s="93"/>
    </row>
    <row r="51" spans="1:15" s="92" customFormat="1" x14ac:dyDescent="0.15">
      <c r="A51" s="75"/>
      <c r="B51" s="116"/>
      <c r="C51" s="94"/>
      <c r="D51" s="116"/>
      <c r="F51" s="116"/>
      <c r="H51" s="116"/>
      <c r="K51" s="75"/>
      <c r="L51" s="75"/>
      <c r="N51" s="93"/>
      <c r="O51" s="93"/>
    </row>
    <row r="52" spans="1:15" s="92" customFormat="1" x14ac:dyDescent="0.15">
      <c r="A52" s="75"/>
      <c r="B52" s="116"/>
      <c r="C52" s="94"/>
      <c r="D52" s="116"/>
      <c r="F52" s="116"/>
      <c r="H52" s="116"/>
      <c r="K52" s="75"/>
      <c r="L52" s="75"/>
      <c r="N52" s="93"/>
      <c r="O52" s="93"/>
    </row>
    <row r="53" spans="1:15" s="92" customFormat="1" x14ac:dyDescent="0.15">
      <c r="A53" s="75"/>
      <c r="B53" s="116"/>
      <c r="C53" s="94"/>
      <c r="D53" s="116"/>
      <c r="F53" s="116"/>
      <c r="H53" s="116"/>
      <c r="K53" s="75"/>
      <c r="L53" s="75"/>
      <c r="N53" s="93"/>
      <c r="O53" s="93"/>
    </row>
    <row r="54" spans="1:15" s="92" customFormat="1" x14ac:dyDescent="0.15">
      <c r="A54" s="75"/>
      <c r="B54" s="116"/>
      <c r="C54" s="94"/>
      <c r="D54" s="116"/>
      <c r="F54" s="116"/>
      <c r="H54" s="116"/>
      <c r="K54" s="75"/>
      <c r="L54" s="75"/>
      <c r="N54" s="93"/>
      <c r="O54" s="93"/>
    </row>
    <row r="55" spans="1:15" s="92" customFormat="1" x14ac:dyDescent="0.15">
      <c r="A55" s="75"/>
      <c r="B55" s="116"/>
      <c r="C55" s="94"/>
      <c r="D55" s="116"/>
      <c r="F55" s="116"/>
      <c r="H55" s="116"/>
      <c r="K55" s="75"/>
      <c r="L55" s="75"/>
      <c r="N55" s="93"/>
      <c r="O55" s="93"/>
    </row>
    <row r="56" spans="1:15" s="92" customFormat="1" x14ac:dyDescent="0.15">
      <c r="A56" s="75"/>
      <c r="B56" s="116"/>
      <c r="C56" s="94"/>
      <c r="D56" s="116"/>
      <c r="F56" s="116"/>
      <c r="H56" s="116"/>
      <c r="K56" s="75"/>
      <c r="L56" s="75"/>
      <c r="N56" s="93"/>
      <c r="O56" s="93"/>
    </row>
    <row r="57" spans="1:15" s="92" customFormat="1" x14ac:dyDescent="0.15">
      <c r="A57" s="75"/>
      <c r="B57" s="116"/>
      <c r="C57" s="94"/>
      <c r="D57" s="116"/>
      <c r="F57" s="116"/>
      <c r="H57" s="116"/>
      <c r="K57" s="75"/>
      <c r="L57" s="75"/>
      <c r="N57" s="93"/>
      <c r="O57" s="93"/>
    </row>
    <row r="58" spans="1:15" s="92" customFormat="1" x14ac:dyDescent="0.15">
      <c r="A58" s="75"/>
      <c r="B58" s="116"/>
      <c r="C58" s="94"/>
      <c r="D58" s="116"/>
      <c r="F58" s="116"/>
      <c r="H58" s="116"/>
      <c r="K58" s="75"/>
      <c r="L58" s="75"/>
      <c r="N58" s="93"/>
      <c r="O58" s="93"/>
    </row>
    <row r="59" spans="1:15" s="92" customFormat="1" x14ac:dyDescent="0.15">
      <c r="A59" s="75"/>
      <c r="B59" s="116"/>
      <c r="C59" s="94"/>
      <c r="D59" s="116"/>
      <c r="F59" s="116"/>
      <c r="H59" s="116"/>
      <c r="K59" s="75"/>
      <c r="L59" s="75"/>
      <c r="N59" s="93"/>
      <c r="O59" s="93"/>
    </row>
    <row r="60" spans="1:15" s="92" customFormat="1" x14ac:dyDescent="0.15">
      <c r="A60" s="75"/>
      <c r="B60" s="116"/>
      <c r="C60" s="94"/>
      <c r="D60" s="116"/>
      <c r="F60" s="116"/>
      <c r="H60" s="116"/>
      <c r="K60" s="75"/>
      <c r="L60" s="75"/>
      <c r="N60" s="93"/>
      <c r="O60" s="93"/>
    </row>
    <row r="61" spans="1:15" s="92" customFormat="1" x14ac:dyDescent="0.15">
      <c r="A61" s="75"/>
      <c r="B61" s="116"/>
      <c r="C61" s="94"/>
      <c r="D61" s="116"/>
      <c r="F61" s="116"/>
      <c r="H61" s="116"/>
      <c r="K61" s="75"/>
      <c r="L61" s="75"/>
      <c r="N61" s="93"/>
      <c r="O61" s="93"/>
    </row>
    <row r="62" spans="1:15" s="92" customFormat="1" x14ac:dyDescent="0.15">
      <c r="A62" s="75"/>
      <c r="B62" s="116"/>
      <c r="C62" s="94"/>
      <c r="D62" s="116"/>
      <c r="F62" s="116"/>
      <c r="H62" s="116"/>
      <c r="K62" s="75"/>
      <c r="L62" s="75"/>
      <c r="N62" s="93"/>
      <c r="O62" s="93"/>
    </row>
    <row r="63" spans="1:15" s="92" customFormat="1" x14ac:dyDescent="0.15">
      <c r="A63" s="75"/>
      <c r="B63" s="116"/>
      <c r="C63" s="94"/>
      <c r="D63" s="116"/>
      <c r="F63" s="116"/>
      <c r="H63" s="116"/>
      <c r="K63" s="75"/>
      <c r="L63" s="75"/>
      <c r="N63" s="93"/>
      <c r="O63" s="93"/>
    </row>
    <row r="64" spans="1:15" s="92" customFormat="1" x14ac:dyDescent="0.15">
      <c r="A64" s="75"/>
      <c r="B64" s="116"/>
      <c r="C64" s="94"/>
      <c r="D64" s="116"/>
      <c r="F64" s="116"/>
      <c r="H64" s="116"/>
      <c r="K64" s="75"/>
      <c r="L64" s="75"/>
      <c r="N64" s="93"/>
      <c r="O64" s="93"/>
    </row>
    <row r="65" spans="1:15" s="92" customFormat="1" x14ac:dyDescent="0.15">
      <c r="A65" s="75"/>
      <c r="B65" s="116"/>
      <c r="C65" s="94"/>
      <c r="D65" s="116"/>
      <c r="F65" s="116"/>
      <c r="H65" s="116"/>
      <c r="K65" s="75"/>
      <c r="L65" s="75"/>
      <c r="N65" s="93"/>
      <c r="O65" s="93"/>
    </row>
    <row r="66" spans="1:15" s="92" customFormat="1" x14ac:dyDescent="0.15">
      <c r="A66" s="75"/>
      <c r="B66" s="116"/>
      <c r="C66" s="94"/>
      <c r="D66" s="116"/>
      <c r="F66" s="116"/>
      <c r="H66" s="116"/>
      <c r="K66" s="75"/>
      <c r="L66" s="75"/>
      <c r="N66" s="93"/>
      <c r="O66" s="93"/>
    </row>
    <row r="67" spans="1:15" s="92" customFormat="1" x14ac:dyDescent="0.15">
      <c r="A67" s="75"/>
      <c r="B67" s="116"/>
      <c r="C67" s="94"/>
      <c r="D67" s="116"/>
      <c r="F67" s="116"/>
      <c r="H67" s="116"/>
      <c r="K67" s="75"/>
      <c r="L67" s="75"/>
      <c r="N67" s="93"/>
      <c r="O67" s="93"/>
    </row>
    <row r="68" spans="1:15" s="92" customFormat="1" x14ac:dyDescent="0.15">
      <c r="A68" s="75"/>
      <c r="B68" s="116"/>
      <c r="C68" s="94"/>
      <c r="D68" s="116"/>
      <c r="F68" s="116"/>
      <c r="H68" s="116"/>
      <c r="K68" s="75"/>
      <c r="L68" s="75"/>
      <c r="N68" s="93"/>
      <c r="O68" s="93"/>
    </row>
    <row r="69" spans="1:15" s="92" customFormat="1" x14ac:dyDescent="0.15">
      <c r="A69" s="75"/>
      <c r="B69" s="116"/>
      <c r="C69" s="94"/>
      <c r="D69" s="116"/>
      <c r="F69" s="116"/>
      <c r="H69" s="116"/>
      <c r="K69" s="75"/>
      <c r="L69" s="75"/>
      <c r="N69" s="93"/>
      <c r="O69" s="93"/>
    </row>
    <row r="70" spans="1:15" s="92" customFormat="1" x14ac:dyDescent="0.15">
      <c r="A70" s="75"/>
      <c r="B70" s="116"/>
      <c r="C70" s="94"/>
      <c r="D70" s="116"/>
      <c r="F70" s="116"/>
      <c r="H70" s="116"/>
      <c r="K70" s="75"/>
      <c r="L70" s="75"/>
      <c r="N70" s="93"/>
      <c r="O70" s="93"/>
    </row>
    <row r="71" spans="1:15" s="92" customFormat="1" x14ac:dyDescent="0.15">
      <c r="A71" s="75"/>
      <c r="B71" s="116"/>
      <c r="C71" s="94"/>
      <c r="D71" s="116"/>
      <c r="F71" s="116"/>
      <c r="H71" s="116"/>
      <c r="K71" s="75"/>
      <c r="L71" s="75"/>
      <c r="N71" s="93"/>
      <c r="O71" s="93"/>
    </row>
    <row r="72" spans="1:15" s="92" customFormat="1" x14ac:dyDescent="0.15">
      <c r="A72" s="75"/>
      <c r="B72" s="116"/>
      <c r="C72" s="94"/>
      <c r="D72" s="116"/>
      <c r="F72" s="116"/>
      <c r="H72" s="116"/>
      <c r="K72" s="75"/>
      <c r="L72" s="75"/>
      <c r="N72" s="93"/>
      <c r="O72" s="93"/>
    </row>
    <row r="73" spans="1:15" s="92" customFormat="1" x14ac:dyDescent="0.15">
      <c r="A73" s="75"/>
      <c r="B73" s="116"/>
      <c r="C73" s="117"/>
      <c r="D73" s="116"/>
      <c r="E73" s="75"/>
      <c r="F73" s="116"/>
      <c r="H73" s="116"/>
      <c r="K73" s="75"/>
      <c r="L73" s="75"/>
      <c r="N73" s="116"/>
      <c r="O73" s="116"/>
    </row>
    <row r="74" spans="1:15" s="92" customFormat="1" x14ac:dyDescent="0.15">
      <c r="A74" s="75"/>
      <c r="B74" s="116"/>
      <c r="C74" s="117"/>
      <c r="D74" s="116"/>
      <c r="E74" s="75"/>
      <c r="F74" s="116"/>
      <c r="H74" s="116"/>
      <c r="K74" s="75"/>
      <c r="L74" s="75"/>
      <c r="M74" s="75"/>
      <c r="N74" s="116"/>
      <c r="O74" s="116"/>
    </row>
    <row r="75" spans="1:15" s="92" customFormat="1" x14ac:dyDescent="0.15">
      <c r="A75" s="75"/>
      <c r="B75" s="116"/>
      <c r="C75" s="117"/>
      <c r="D75" s="116"/>
      <c r="E75" s="75"/>
      <c r="F75" s="116"/>
      <c r="H75" s="116"/>
      <c r="K75" s="75"/>
      <c r="L75" s="75"/>
      <c r="M75" s="75"/>
      <c r="N75" s="116"/>
      <c r="O75" s="116"/>
    </row>
    <row r="76" spans="1:15" s="92" customFormat="1" x14ac:dyDescent="0.15">
      <c r="A76" s="75"/>
      <c r="B76" s="116"/>
      <c r="C76" s="117"/>
      <c r="D76" s="116"/>
      <c r="E76" s="75"/>
      <c r="F76" s="116"/>
      <c r="H76" s="116"/>
      <c r="K76" s="75"/>
      <c r="L76" s="75"/>
      <c r="M76" s="75"/>
      <c r="N76" s="116"/>
      <c r="O76" s="116"/>
    </row>
    <row r="77" spans="1:15" s="92" customFormat="1" x14ac:dyDescent="0.15">
      <c r="A77" s="75"/>
      <c r="B77" s="116"/>
      <c r="C77" s="117"/>
      <c r="D77" s="116"/>
      <c r="E77" s="75"/>
      <c r="F77" s="116"/>
      <c r="H77" s="116"/>
      <c r="K77" s="75"/>
      <c r="L77" s="75"/>
      <c r="M77" s="75"/>
      <c r="N77" s="116"/>
      <c r="O77" s="116"/>
    </row>
    <row r="78" spans="1:15" s="92" customFormat="1" x14ac:dyDescent="0.15">
      <c r="A78" s="75"/>
      <c r="B78" s="116"/>
      <c r="C78" s="117"/>
      <c r="D78" s="116"/>
      <c r="E78" s="75"/>
      <c r="F78" s="116"/>
      <c r="H78" s="116"/>
      <c r="K78" s="75"/>
      <c r="L78" s="75"/>
      <c r="M78" s="75"/>
      <c r="N78" s="116"/>
      <c r="O78" s="116"/>
    </row>
    <row r="79" spans="1:15" s="92" customFormat="1" x14ac:dyDescent="0.15">
      <c r="A79" s="75"/>
      <c r="B79" s="116"/>
      <c r="C79" s="117"/>
      <c r="D79" s="116"/>
      <c r="E79" s="75"/>
      <c r="F79" s="116"/>
      <c r="H79" s="116"/>
      <c r="K79" s="75"/>
      <c r="L79" s="75"/>
      <c r="M79" s="75"/>
      <c r="N79" s="116"/>
      <c r="O79" s="116"/>
    </row>
    <row r="80" spans="1:15" s="92" customFormat="1" x14ac:dyDescent="0.15">
      <c r="A80" s="75"/>
      <c r="B80" s="116"/>
      <c r="C80" s="117"/>
      <c r="D80" s="116"/>
      <c r="E80" s="75"/>
      <c r="F80" s="116"/>
      <c r="H80" s="116"/>
      <c r="K80" s="75"/>
      <c r="L80" s="75"/>
      <c r="M80" s="75"/>
      <c r="N80" s="116"/>
      <c r="O80" s="116"/>
    </row>
    <row r="81" spans="1:15" s="92" customFormat="1" x14ac:dyDescent="0.15">
      <c r="A81" s="75"/>
      <c r="B81" s="116"/>
      <c r="C81" s="117"/>
      <c r="D81" s="116"/>
      <c r="E81" s="75"/>
      <c r="F81" s="116"/>
      <c r="H81" s="116"/>
      <c r="K81" s="75"/>
      <c r="L81" s="75"/>
      <c r="M81" s="75"/>
      <c r="N81" s="116"/>
      <c r="O81" s="116"/>
    </row>
    <row r="82" spans="1:15" s="92" customFormat="1" x14ac:dyDescent="0.15">
      <c r="A82" s="75"/>
      <c r="B82" s="116"/>
      <c r="C82" s="117"/>
      <c r="D82" s="116"/>
      <c r="E82" s="75"/>
      <c r="F82" s="116"/>
      <c r="G82" s="75"/>
      <c r="H82" s="116"/>
      <c r="K82" s="75"/>
      <c r="L82" s="75"/>
      <c r="M82" s="75"/>
      <c r="N82" s="116"/>
      <c r="O82" s="116"/>
    </row>
    <row r="83" spans="1:15" s="92" customFormat="1" x14ac:dyDescent="0.15">
      <c r="A83" s="75"/>
      <c r="B83" s="116"/>
      <c r="C83" s="117"/>
      <c r="D83" s="116"/>
      <c r="E83" s="75"/>
      <c r="F83" s="116"/>
      <c r="G83" s="75"/>
      <c r="H83" s="116"/>
      <c r="K83" s="75"/>
      <c r="L83" s="75"/>
      <c r="M83" s="75"/>
      <c r="N83" s="116"/>
      <c r="O83" s="116"/>
    </row>
    <row r="84" spans="1:15" s="92" customFormat="1" x14ac:dyDescent="0.15">
      <c r="A84" s="75"/>
      <c r="B84" s="116"/>
      <c r="C84" s="117"/>
      <c r="D84" s="116"/>
      <c r="E84" s="75"/>
      <c r="F84" s="116"/>
      <c r="G84" s="75"/>
      <c r="H84" s="116"/>
      <c r="K84" s="75"/>
      <c r="L84" s="75"/>
      <c r="M84" s="75"/>
      <c r="N84" s="116"/>
      <c r="O84" s="116"/>
    </row>
  </sheetData>
  <sheetProtection password="C016"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2"/>
  <pageMargins left="0.59055118110236227" right="0.19685039370078741" top="0.39370078740157483" bottom="0.19685039370078741" header="0.51181102362204722" footer="0.51181102362204722"/>
  <pageSetup paperSize="9" scale="4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34" t="s">
        <v>160</v>
      </c>
      <c r="B2" s="732" t="str">
        <f>一番最初に入力!C10&amp;""</f>
        <v>７</v>
      </c>
      <c r="C2" s="730" t="s">
        <v>103</v>
      </c>
      <c r="D2" s="731"/>
      <c r="E2" s="731"/>
      <c r="F2" s="731"/>
      <c r="G2" s="55"/>
      <c r="H2" s="56"/>
      <c r="I2" s="56"/>
      <c r="J2" s="56"/>
      <c r="K2" s="56"/>
      <c r="L2" s="56"/>
      <c r="N2" s="56"/>
      <c r="O2" s="745" t="s">
        <v>146</v>
      </c>
      <c r="P2" s="746"/>
    </row>
    <row r="3" spans="1:16" ht="18" customHeight="1" thickBot="1" x14ac:dyDescent="0.2">
      <c r="A3" s="734"/>
      <c r="B3" s="733"/>
      <c r="C3" s="731"/>
      <c r="D3" s="731"/>
      <c r="E3" s="731"/>
      <c r="F3" s="731"/>
      <c r="G3" s="55"/>
      <c r="H3" s="57"/>
      <c r="I3" s="57"/>
      <c r="J3" s="57"/>
      <c r="K3" s="57"/>
      <c r="L3" s="57"/>
      <c r="N3" s="57"/>
      <c r="O3" s="747"/>
      <c r="P3" s="748"/>
    </row>
    <row r="4" spans="1:16" ht="24" x14ac:dyDescent="0.15">
      <c r="A4" s="58"/>
      <c r="B4" s="58"/>
      <c r="C4" s="57"/>
      <c r="D4" s="57"/>
      <c r="E4" s="57"/>
      <c r="F4" s="57"/>
      <c r="G4" s="57"/>
      <c r="H4" s="57"/>
      <c r="I4" s="57"/>
      <c r="J4" s="57"/>
      <c r="K4" s="57"/>
      <c r="L4" s="57"/>
      <c r="M4" s="57"/>
      <c r="N4" s="57"/>
      <c r="O4" s="57"/>
      <c r="P4" s="57"/>
    </row>
    <row r="5" spans="1:16" ht="30" customHeight="1" x14ac:dyDescent="0.15">
      <c r="A5" s="735" t="s">
        <v>84</v>
      </c>
      <c r="B5" s="736"/>
      <c r="C5" s="736"/>
      <c r="D5" s="736"/>
      <c r="E5" s="736"/>
      <c r="F5" s="736"/>
      <c r="G5" s="60"/>
      <c r="H5" s="61"/>
      <c r="I5" s="59"/>
      <c r="J5" s="59"/>
      <c r="K5" s="59"/>
      <c r="L5" s="59"/>
      <c r="M5" s="54" t="s">
        <v>37</v>
      </c>
      <c r="N5" s="749" t="str">
        <f>収支予算書!F5</f>
        <v>　</v>
      </c>
      <c r="O5" s="750"/>
      <c r="P5" s="751"/>
    </row>
    <row r="6" spans="1:16" ht="30" customHeight="1" x14ac:dyDescent="0.15">
      <c r="A6" s="736"/>
      <c r="B6" s="736"/>
      <c r="C6" s="736"/>
      <c r="D6" s="736"/>
      <c r="E6" s="736"/>
      <c r="F6" s="736"/>
      <c r="M6" s="54" t="s">
        <v>38</v>
      </c>
      <c r="N6" s="749" t="str">
        <f>様式第4号!K9</f>
        <v>　</v>
      </c>
      <c r="O6" s="750"/>
      <c r="P6" s="751"/>
    </row>
    <row r="10" spans="1:16" ht="30" customHeight="1" thickBot="1" x14ac:dyDescent="0.2">
      <c r="A10" s="737" t="s">
        <v>85</v>
      </c>
      <c r="B10" s="738"/>
      <c r="C10" s="62"/>
      <c r="D10" s="62" t="s">
        <v>86</v>
      </c>
      <c r="E10" s="63" t="s">
        <v>87</v>
      </c>
      <c r="F10" s="63" t="s">
        <v>88</v>
      </c>
      <c r="G10" s="62" t="s">
        <v>89</v>
      </c>
      <c r="H10" s="63" t="s">
        <v>90</v>
      </c>
      <c r="I10" s="63" t="s">
        <v>91</v>
      </c>
      <c r="J10" s="63" t="s">
        <v>92</v>
      </c>
      <c r="K10" s="63" t="s">
        <v>93</v>
      </c>
      <c r="L10" s="63" t="s">
        <v>94</v>
      </c>
      <c r="M10" s="63" t="s">
        <v>95</v>
      </c>
      <c r="N10" s="63" t="s">
        <v>96</v>
      </c>
      <c r="O10" s="64" t="s">
        <v>97</v>
      </c>
      <c r="P10" s="65" t="s">
        <v>15</v>
      </c>
    </row>
    <row r="11" spans="1:16" ht="30" customHeight="1" x14ac:dyDescent="0.15">
      <c r="A11" s="724"/>
      <c r="B11" s="725"/>
      <c r="C11" s="66" t="s">
        <v>98</v>
      </c>
      <c r="D11" s="156"/>
      <c r="E11" s="156"/>
      <c r="F11" s="156"/>
      <c r="G11" s="156"/>
      <c r="H11" s="156"/>
      <c r="I11" s="156"/>
      <c r="J11" s="156"/>
      <c r="K11" s="156"/>
      <c r="L11" s="156"/>
      <c r="M11" s="156"/>
      <c r="N11" s="156"/>
      <c r="O11" s="156"/>
      <c r="P11" s="742">
        <f>SUM(D13:O13)</f>
        <v>0</v>
      </c>
    </row>
    <row r="12" spans="1:16" ht="30" customHeight="1" thickBot="1" x14ac:dyDescent="0.2">
      <c r="A12" s="726"/>
      <c r="B12" s="727"/>
      <c r="C12" s="67" t="s">
        <v>99</v>
      </c>
      <c r="D12" s="156"/>
      <c r="E12" s="156"/>
      <c r="F12" s="156"/>
      <c r="G12" s="156"/>
      <c r="H12" s="156"/>
      <c r="I12" s="156"/>
      <c r="J12" s="156"/>
      <c r="K12" s="156"/>
      <c r="L12" s="156"/>
      <c r="M12" s="156"/>
      <c r="N12" s="156"/>
      <c r="O12" s="157"/>
      <c r="P12" s="743"/>
    </row>
    <row r="13" spans="1:16" ht="30" customHeight="1" thickBot="1" x14ac:dyDescent="0.2">
      <c r="A13" s="728"/>
      <c r="B13" s="729"/>
      <c r="C13" s="68" t="s">
        <v>100</v>
      </c>
      <c r="D13" s="158">
        <f>IF(D11-D12&lt;0,0,D11-D12)</f>
        <v>0</v>
      </c>
      <c r="E13" s="158">
        <f t="shared" ref="E13:O13" si="0">IF(E11-E12&lt;0,0,E11-E12)</f>
        <v>0</v>
      </c>
      <c r="F13" s="158">
        <f t="shared" si="0"/>
        <v>0</v>
      </c>
      <c r="G13" s="158">
        <f t="shared" si="0"/>
        <v>0</v>
      </c>
      <c r="H13" s="158">
        <f t="shared" si="0"/>
        <v>0</v>
      </c>
      <c r="I13" s="158">
        <f t="shared" si="0"/>
        <v>0</v>
      </c>
      <c r="J13" s="158">
        <f t="shared" si="0"/>
        <v>0</v>
      </c>
      <c r="K13" s="158">
        <f t="shared" si="0"/>
        <v>0</v>
      </c>
      <c r="L13" s="158">
        <f t="shared" si="0"/>
        <v>0</v>
      </c>
      <c r="M13" s="158">
        <f t="shared" si="0"/>
        <v>0</v>
      </c>
      <c r="N13" s="158">
        <f t="shared" si="0"/>
        <v>0</v>
      </c>
      <c r="O13" s="159">
        <f t="shared" si="0"/>
        <v>0</v>
      </c>
      <c r="P13" s="744"/>
    </row>
    <row r="14" spans="1:16" ht="30" customHeight="1" thickBot="1" x14ac:dyDescent="0.2">
      <c r="A14" s="737" t="s">
        <v>85</v>
      </c>
      <c r="B14" s="738"/>
      <c r="C14" s="62"/>
      <c r="D14" s="62" t="s">
        <v>86</v>
      </c>
      <c r="E14" s="63" t="s">
        <v>87</v>
      </c>
      <c r="F14" s="63" t="s">
        <v>88</v>
      </c>
      <c r="G14" s="62" t="s">
        <v>89</v>
      </c>
      <c r="H14" s="63" t="s">
        <v>90</v>
      </c>
      <c r="I14" s="63" t="s">
        <v>91</v>
      </c>
      <c r="J14" s="63" t="s">
        <v>92</v>
      </c>
      <c r="K14" s="63" t="s">
        <v>93</v>
      </c>
      <c r="L14" s="63" t="s">
        <v>94</v>
      </c>
      <c r="M14" s="63" t="s">
        <v>95</v>
      </c>
      <c r="N14" s="63" t="s">
        <v>96</v>
      </c>
      <c r="O14" s="64" t="s">
        <v>97</v>
      </c>
      <c r="P14" s="69" t="s">
        <v>15</v>
      </c>
    </row>
    <row r="15" spans="1:16" ht="30" customHeight="1" x14ac:dyDescent="0.15">
      <c r="A15" s="724"/>
      <c r="B15" s="725"/>
      <c r="C15" s="66" t="s">
        <v>98</v>
      </c>
      <c r="D15" s="156"/>
      <c r="E15" s="156"/>
      <c r="F15" s="156"/>
      <c r="G15" s="156"/>
      <c r="H15" s="156"/>
      <c r="I15" s="156"/>
      <c r="J15" s="156"/>
      <c r="K15" s="156"/>
      <c r="L15" s="156"/>
      <c r="M15" s="156"/>
      <c r="N15" s="156"/>
      <c r="O15" s="156"/>
      <c r="P15" s="742">
        <f>SUM(D17:O17)</f>
        <v>0</v>
      </c>
    </row>
    <row r="16" spans="1:16" ht="30" customHeight="1" thickBot="1" x14ac:dyDescent="0.2">
      <c r="A16" s="726"/>
      <c r="B16" s="727"/>
      <c r="C16" s="67" t="s">
        <v>99</v>
      </c>
      <c r="D16" s="156"/>
      <c r="E16" s="156"/>
      <c r="F16" s="156"/>
      <c r="G16" s="156"/>
      <c r="H16" s="156"/>
      <c r="I16" s="156"/>
      <c r="J16" s="156"/>
      <c r="K16" s="156"/>
      <c r="L16" s="156"/>
      <c r="M16" s="156"/>
      <c r="N16" s="156"/>
      <c r="O16" s="156"/>
      <c r="P16" s="743"/>
    </row>
    <row r="17" spans="1:16" ht="30" customHeight="1" thickBot="1" x14ac:dyDescent="0.2">
      <c r="A17" s="728"/>
      <c r="B17" s="729"/>
      <c r="C17" s="68" t="s">
        <v>100</v>
      </c>
      <c r="D17" s="158">
        <f t="shared" ref="D17:O17" si="1">IF(D15-D16&lt;0,0,D15-D16)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9">
        <f t="shared" si="1"/>
        <v>0</v>
      </c>
      <c r="P17" s="744"/>
    </row>
    <row r="18" spans="1:16" ht="30" customHeight="1" thickBot="1" x14ac:dyDescent="0.2">
      <c r="A18" s="737" t="s">
        <v>85</v>
      </c>
      <c r="B18" s="738"/>
      <c r="C18" s="62"/>
      <c r="D18" s="62" t="s">
        <v>86</v>
      </c>
      <c r="E18" s="63" t="s">
        <v>87</v>
      </c>
      <c r="F18" s="63" t="s">
        <v>88</v>
      </c>
      <c r="G18" s="62" t="s">
        <v>89</v>
      </c>
      <c r="H18" s="63" t="s">
        <v>90</v>
      </c>
      <c r="I18" s="63" t="s">
        <v>91</v>
      </c>
      <c r="J18" s="63" t="s">
        <v>92</v>
      </c>
      <c r="K18" s="63" t="s">
        <v>93</v>
      </c>
      <c r="L18" s="63" t="s">
        <v>94</v>
      </c>
      <c r="M18" s="63" t="s">
        <v>95</v>
      </c>
      <c r="N18" s="63" t="s">
        <v>96</v>
      </c>
      <c r="O18" s="64" t="s">
        <v>97</v>
      </c>
      <c r="P18" s="69" t="s">
        <v>15</v>
      </c>
    </row>
    <row r="19" spans="1:16" ht="30" customHeight="1" x14ac:dyDescent="0.15">
      <c r="A19" s="724"/>
      <c r="B19" s="725"/>
      <c r="C19" s="66" t="s">
        <v>98</v>
      </c>
      <c r="D19" s="156"/>
      <c r="E19" s="156"/>
      <c r="F19" s="156"/>
      <c r="G19" s="156"/>
      <c r="H19" s="156"/>
      <c r="I19" s="156"/>
      <c r="J19" s="156"/>
      <c r="K19" s="156"/>
      <c r="L19" s="156"/>
      <c r="M19" s="156"/>
      <c r="N19" s="156"/>
      <c r="O19" s="157"/>
      <c r="P19" s="742">
        <f>SUM(D21:O21)</f>
        <v>0</v>
      </c>
    </row>
    <row r="20" spans="1:16" ht="30" customHeight="1" thickBot="1" x14ac:dyDescent="0.2">
      <c r="A20" s="726"/>
      <c r="B20" s="727"/>
      <c r="C20" s="67" t="s">
        <v>99</v>
      </c>
      <c r="D20" s="156"/>
      <c r="E20" s="156"/>
      <c r="F20" s="156"/>
      <c r="G20" s="156"/>
      <c r="H20" s="156"/>
      <c r="I20" s="156"/>
      <c r="J20" s="156"/>
      <c r="K20" s="156"/>
      <c r="L20" s="156"/>
      <c r="M20" s="156"/>
      <c r="N20" s="156"/>
      <c r="O20" s="157"/>
      <c r="P20" s="743"/>
    </row>
    <row r="21" spans="1:16" ht="30" customHeight="1" thickBot="1" x14ac:dyDescent="0.2">
      <c r="A21" s="728"/>
      <c r="B21" s="729"/>
      <c r="C21" s="68" t="s">
        <v>100</v>
      </c>
      <c r="D21" s="158">
        <f t="shared" ref="D21:O21" si="2">IF(D19-D20&lt;0,0,D19-D20)</f>
        <v>0</v>
      </c>
      <c r="E21" s="158">
        <f t="shared" si="2"/>
        <v>0</v>
      </c>
      <c r="F21" s="158">
        <f t="shared" si="2"/>
        <v>0</v>
      </c>
      <c r="G21" s="158">
        <f t="shared" si="2"/>
        <v>0</v>
      </c>
      <c r="H21" s="158">
        <f t="shared" si="2"/>
        <v>0</v>
      </c>
      <c r="I21" s="158">
        <f t="shared" si="2"/>
        <v>0</v>
      </c>
      <c r="J21" s="158">
        <f t="shared" si="2"/>
        <v>0</v>
      </c>
      <c r="K21" s="158">
        <f t="shared" si="2"/>
        <v>0</v>
      </c>
      <c r="L21" s="158">
        <f t="shared" si="2"/>
        <v>0</v>
      </c>
      <c r="M21" s="158">
        <f t="shared" si="2"/>
        <v>0</v>
      </c>
      <c r="N21" s="158">
        <f t="shared" si="2"/>
        <v>0</v>
      </c>
      <c r="O21" s="159">
        <f t="shared" si="2"/>
        <v>0</v>
      </c>
      <c r="P21" s="744"/>
    </row>
    <row r="22" spans="1:16" ht="30" customHeight="1" thickBot="1" x14ac:dyDescent="0.2">
      <c r="A22" s="737" t="s">
        <v>85</v>
      </c>
      <c r="B22" s="738"/>
      <c r="C22" s="62"/>
      <c r="D22" s="62" t="s">
        <v>86</v>
      </c>
      <c r="E22" s="63" t="s">
        <v>87</v>
      </c>
      <c r="F22" s="63" t="s">
        <v>88</v>
      </c>
      <c r="G22" s="62" t="s">
        <v>89</v>
      </c>
      <c r="H22" s="63" t="s">
        <v>90</v>
      </c>
      <c r="I22" s="63" t="s">
        <v>91</v>
      </c>
      <c r="J22" s="63" t="s">
        <v>92</v>
      </c>
      <c r="K22" s="63" t="s">
        <v>93</v>
      </c>
      <c r="L22" s="63" t="s">
        <v>94</v>
      </c>
      <c r="M22" s="63" t="s">
        <v>95</v>
      </c>
      <c r="N22" s="63" t="s">
        <v>96</v>
      </c>
      <c r="O22" s="64" t="s">
        <v>97</v>
      </c>
      <c r="P22" s="69" t="s">
        <v>15</v>
      </c>
    </row>
    <row r="23" spans="1:16" ht="30" customHeight="1" x14ac:dyDescent="0.15">
      <c r="A23" s="724"/>
      <c r="B23" s="725"/>
      <c r="C23" s="66" t="s">
        <v>98</v>
      </c>
      <c r="D23" s="156"/>
      <c r="E23" s="156"/>
      <c r="F23" s="156"/>
      <c r="G23" s="156"/>
      <c r="H23" s="156"/>
      <c r="I23" s="156"/>
      <c r="J23" s="156"/>
      <c r="K23" s="156"/>
      <c r="L23" s="156"/>
      <c r="M23" s="156"/>
      <c r="N23" s="156"/>
      <c r="O23" s="157"/>
      <c r="P23" s="742">
        <f>SUM(D25:O25)</f>
        <v>0</v>
      </c>
    </row>
    <row r="24" spans="1:16" ht="30" customHeight="1" thickBot="1" x14ac:dyDescent="0.2">
      <c r="A24" s="726"/>
      <c r="B24" s="727"/>
      <c r="C24" s="67" t="s">
        <v>99</v>
      </c>
      <c r="D24" s="156"/>
      <c r="E24" s="156"/>
      <c r="F24" s="156"/>
      <c r="G24" s="156"/>
      <c r="H24" s="156"/>
      <c r="I24" s="156"/>
      <c r="J24" s="156"/>
      <c r="K24" s="156"/>
      <c r="L24" s="156"/>
      <c r="M24" s="156"/>
      <c r="N24" s="156"/>
      <c r="O24" s="157"/>
      <c r="P24" s="743"/>
    </row>
    <row r="25" spans="1:16" ht="30" customHeight="1" thickBot="1" x14ac:dyDescent="0.2">
      <c r="A25" s="728"/>
      <c r="B25" s="729"/>
      <c r="C25" s="68" t="s">
        <v>100</v>
      </c>
      <c r="D25" s="158">
        <f t="shared" ref="D25:O25" si="3">IF(D23-D24&lt;0,0,D23-D24)</f>
        <v>0</v>
      </c>
      <c r="E25" s="158">
        <f t="shared" si="3"/>
        <v>0</v>
      </c>
      <c r="F25" s="158">
        <f t="shared" si="3"/>
        <v>0</v>
      </c>
      <c r="G25" s="158">
        <f t="shared" si="3"/>
        <v>0</v>
      </c>
      <c r="H25" s="158">
        <f t="shared" si="3"/>
        <v>0</v>
      </c>
      <c r="I25" s="158">
        <f t="shared" si="3"/>
        <v>0</v>
      </c>
      <c r="J25" s="158">
        <f t="shared" si="3"/>
        <v>0</v>
      </c>
      <c r="K25" s="158">
        <f t="shared" si="3"/>
        <v>0</v>
      </c>
      <c r="L25" s="158">
        <f t="shared" si="3"/>
        <v>0</v>
      </c>
      <c r="M25" s="158">
        <f t="shared" si="3"/>
        <v>0</v>
      </c>
      <c r="N25" s="158">
        <f t="shared" si="3"/>
        <v>0</v>
      </c>
      <c r="O25" s="159">
        <f t="shared" si="3"/>
        <v>0</v>
      </c>
      <c r="P25" s="744"/>
    </row>
    <row r="26" spans="1:16" ht="30" customHeight="1" thickBot="1" x14ac:dyDescent="0.2">
      <c r="A26" s="737" t="s">
        <v>85</v>
      </c>
      <c r="B26" s="738"/>
      <c r="C26" s="62"/>
      <c r="D26" s="62" t="s">
        <v>86</v>
      </c>
      <c r="E26" s="63" t="s">
        <v>87</v>
      </c>
      <c r="F26" s="63" t="s">
        <v>88</v>
      </c>
      <c r="G26" s="62" t="s">
        <v>89</v>
      </c>
      <c r="H26" s="63" t="s">
        <v>90</v>
      </c>
      <c r="I26" s="63" t="s">
        <v>91</v>
      </c>
      <c r="J26" s="63" t="s">
        <v>92</v>
      </c>
      <c r="K26" s="63" t="s">
        <v>93</v>
      </c>
      <c r="L26" s="63" t="s">
        <v>94</v>
      </c>
      <c r="M26" s="63" t="s">
        <v>95</v>
      </c>
      <c r="N26" s="63" t="s">
        <v>96</v>
      </c>
      <c r="O26" s="64" t="s">
        <v>97</v>
      </c>
      <c r="P26" s="69" t="s">
        <v>15</v>
      </c>
    </row>
    <row r="27" spans="1:16" ht="30" customHeight="1" x14ac:dyDescent="0.15">
      <c r="A27" s="724"/>
      <c r="B27" s="725"/>
      <c r="C27" s="66" t="s">
        <v>98</v>
      </c>
      <c r="D27" s="156"/>
      <c r="E27" s="156"/>
      <c r="F27" s="156"/>
      <c r="G27" s="156"/>
      <c r="H27" s="156"/>
      <c r="I27" s="156"/>
      <c r="J27" s="156"/>
      <c r="K27" s="156"/>
      <c r="L27" s="156"/>
      <c r="M27" s="156"/>
      <c r="N27" s="156"/>
      <c r="O27" s="157"/>
      <c r="P27" s="742">
        <f>SUM(D29:O29)</f>
        <v>0</v>
      </c>
    </row>
    <row r="28" spans="1:16" ht="30" customHeight="1" thickBot="1" x14ac:dyDescent="0.2">
      <c r="A28" s="726"/>
      <c r="B28" s="727"/>
      <c r="C28" s="67" t="s">
        <v>99</v>
      </c>
      <c r="D28" s="156"/>
      <c r="E28" s="156"/>
      <c r="F28" s="156"/>
      <c r="G28" s="156"/>
      <c r="H28" s="156"/>
      <c r="I28" s="156"/>
      <c r="J28" s="156"/>
      <c r="K28" s="156"/>
      <c r="L28" s="156"/>
      <c r="M28" s="156"/>
      <c r="N28" s="156"/>
      <c r="O28" s="157"/>
      <c r="P28" s="743"/>
    </row>
    <row r="29" spans="1:16" ht="30" customHeight="1" thickBot="1" x14ac:dyDescent="0.2">
      <c r="A29" s="728"/>
      <c r="B29" s="729"/>
      <c r="C29" s="68" t="s">
        <v>100</v>
      </c>
      <c r="D29" s="158">
        <f t="shared" ref="D29:O29" si="4">IF(D27-D28&lt;0,0,D27-D28)</f>
        <v>0</v>
      </c>
      <c r="E29" s="158">
        <f t="shared" si="4"/>
        <v>0</v>
      </c>
      <c r="F29" s="158">
        <f t="shared" si="4"/>
        <v>0</v>
      </c>
      <c r="G29" s="158">
        <f t="shared" si="4"/>
        <v>0</v>
      </c>
      <c r="H29" s="158">
        <f t="shared" si="4"/>
        <v>0</v>
      </c>
      <c r="I29" s="158">
        <f t="shared" si="4"/>
        <v>0</v>
      </c>
      <c r="J29" s="158">
        <f t="shared" si="4"/>
        <v>0</v>
      </c>
      <c r="K29" s="158">
        <f t="shared" si="4"/>
        <v>0</v>
      </c>
      <c r="L29" s="158">
        <f t="shared" si="4"/>
        <v>0</v>
      </c>
      <c r="M29" s="158">
        <f t="shared" si="4"/>
        <v>0</v>
      </c>
      <c r="N29" s="158">
        <f t="shared" si="4"/>
        <v>0</v>
      </c>
      <c r="O29" s="159">
        <f t="shared" si="4"/>
        <v>0</v>
      </c>
      <c r="P29" s="744"/>
    </row>
    <row r="30" spans="1:16" ht="30" customHeight="1" thickBot="1" x14ac:dyDescent="0.2">
      <c r="A30" s="737" t="s">
        <v>85</v>
      </c>
      <c r="B30" s="738"/>
      <c r="C30" s="62"/>
      <c r="D30" s="62" t="s">
        <v>86</v>
      </c>
      <c r="E30" s="63" t="s">
        <v>87</v>
      </c>
      <c r="F30" s="63" t="s">
        <v>88</v>
      </c>
      <c r="G30" s="62" t="s">
        <v>89</v>
      </c>
      <c r="H30" s="63" t="s">
        <v>90</v>
      </c>
      <c r="I30" s="63" t="s">
        <v>91</v>
      </c>
      <c r="J30" s="63" t="s">
        <v>92</v>
      </c>
      <c r="K30" s="63" t="s">
        <v>93</v>
      </c>
      <c r="L30" s="63" t="s">
        <v>94</v>
      </c>
      <c r="M30" s="63" t="s">
        <v>95</v>
      </c>
      <c r="N30" s="63" t="s">
        <v>96</v>
      </c>
      <c r="O30" s="64" t="s">
        <v>97</v>
      </c>
      <c r="P30" s="69" t="s">
        <v>15</v>
      </c>
    </row>
    <row r="31" spans="1:16" ht="30" customHeight="1" x14ac:dyDescent="0.15">
      <c r="A31" s="724"/>
      <c r="B31" s="725"/>
      <c r="C31" s="66" t="s">
        <v>98</v>
      </c>
      <c r="D31" s="156"/>
      <c r="E31" s="156"/>
      <c r="F31" s="156"/>
      <c r="G31" s="156"/>
      <c r="H31" s="156"/>
      <c r="I31" s="156"/>
      <c r="J31" s="156"/>
      <c r="K31" s="156"/>
      <c r="L31" s="156"/>
      <c r="M31" s="156"/>
      <c r="N31" s="156"/>
      <c r="O31" s="157"/>
      <c r="P31" s="742">
        <f>SUM(D33:O33)</f>
        <v>0</v>
      </c>
    </row>
    <row r="32" spans="1:16" ht="30" customHeight="1" thickBot="1" x14ac:dyDescent="0.2">
      <c r="A32" s="726"/>
      <c r="B32" s="727"/>
      <c r="C32" s="67" t="s">
        <v>99</v>
      </c>
      <c r="D32" s="156"/>
      <c r="E32" s="156"/>
      <c r="F32" s="156"/>
      <c r="G32" s="156"/>
      <c r="H32" s="156"/>
      <c r="I32" s="156"/>
      <c r="J32" s="156"/>
      <c r="K32" s="156"/>
      <c r="L32" s="156"/>
      <c r="M32" s="156"/>
      <c r="N32" s="156"/>
      <c r="O32" s="157"/>
      <c r="P32" s="743"/>
    </row>
    <row r="33" spans="1:16" ht="30" customHeight="1" thickBot="1" x14ac:dyDescent="0.2">
      <c r="A33" s="728"/>
      <c r="B33" s="729"/>
      <c r="C33" s="68" t="s">
        <v>100</v>
      </c>
      <c r="D33" s="158">
        <f t="shared" ref="D33:O33" si="5">IF(D31-D32&lt;0,0,D31-D32)</f>
        <v>0</v>
      </c>
      <c r="E33" s="158">
        <f t="shared" si="5"/>
        <v>0</v>
      </c>
      <c r="F33" s="158">
        <f t="shared" si="5"/>
        <v>0</v>
      </c>
      <c r="G33" s="158">
        <f t="shared" si="5"/>
        <v>0</v>
      </c>
      <c r="H33" s="158">
        <f t="shared" si="5"/>
        <v>0</v>
      </c>
      <c r="I33" s="158">
        <f t="shared" si="5"/>
        <v>0</v>
      </c>
      <c r="J33" s="158">
        <f t="shared" si="5"/>
        <v>0</v>
      </c>
      <c r="K33" s="158">
        <f t="shared" si="5"/>
        <v>0</v>
      </c>
      <c r="L33" s="158">
        <f t="shared" si="5"/>
        <v>0</v>
      </c>
      <c r="M33" s="158">
        <f t="shared" si="5"/>
        <v>0</v>
      </c>
      <c r="N33" s="158">
        <f t="shared" si="5"/>
        <v>0</v>
      </c>
      <c r="O33" s="159">
        <f t="shared" si="5"/>
        <v>0</v>
      </c>
      <c r="P33" s="744"/>
    </row>
    <row r="34" spans="1:16" ht="30" customHeight="1" thickBot="1" x14ac:dyDescent="0.2">
      <c r="A34" s="737" t="s">
        <v>85</v>
      </c>
      <c r="B34" s="738"/>
      <c r="C34" s="62"/>
      <c r="D34" s="62" t="s">
        <v>86</v>
      </c>
      <c r="E34" s="63" t="s">
        <v>87</v>
      </c>
      <c r="F34" s="63" t="s">
        <v>88</v>
      </c>
      <c r="G34" s="62" t="s">
        <v>89</v>
      </c>
      <c r="H34" s="63" t="s">
        <v>90</v>
      </c>
      <c r="I34" s="63" t="s">
        <v>91</v>
      </c>
      <c r="J34" s="63" t="s">
        <v>92</v>
      </c>
      <c r="K34" s="63" t="s">
        <v>93</v>
      </c>
      <c r="L34" s="63" t="s">
        <v>94</v>
      </c>
      <c r="M34" s="63" t="s">
        <v>95</v>
      </c>
      <c r="N34" s="63" t="s">
        <v>96</v>
      </c>
      <c r="O34" s="64" t="s">
        <v>97</v>
      </c>
      <c r="P34" s="69" t="s">
        <v>15</v>
      </c>
    </row>
    <row r="35" spans="1:16" ht="30" customHeight="1" x14ac:dyDescent="0.15">
      <c r="A35" s="724"/>
      <c r="B35" s="725"/>
      <c r="C35" s="66" t="s">
        <v>98</v>
      </c>
      <c r="D35" s="156"/>
      <c r="E35" s="156"/>
      <c r="F35" s="156"/>
      <c r="G35" s="156"/>
      <c r="H35" s="156"/>
      <c r="I35" s="156"/>
      <c r="J35" s="156"/>
      <c r="K35" s="156"/>
      <c r="L35" s="156"/>
      <c r="M35" s="156"/>
      <c r="N35" s="156"/>
      <c r="O35" s="157"/>
      <c r="P35" s="742">
        <f>SUM(D37:O37)</f>
        <v>0</v>
      </c>
    </row>
    <row r="36" spans="1:16" ht="30" customHeight="1" thickBot="1" x14ac:dyDescent="0.2">
      <c r="A36" s="726"/>
      <c r="B36" s="727"/>
      <c r="C36" s="67" t="s">
        <v>99</v>
      </c>
      <c r="D36" s="156"/>
      <c r="E36" s="156"/>
      <c r="F36" s="156"/>
      <c r="G36" s="156"/>
      <c r="H36" s="156"/>
      <c r="I36" s="156"/>
      <c r="J36" s="156"/>
      <c r="K36" s="156"/>
      <c r="L36" s="156"/>
      <c r="M36" s="156"/>
      <c r="N36" s="156"/>
      <c r="O36" s="157"/>
      <c r="P36" s="743"/>
    </row>
    <row r="37" spans="1:16" ht="30" customHeight="1" thickBot="1" x14ac:dyDescent="0.2">
      <c r="A37" s="728"/>
      <c r="B37" s="729"/>
      <c r="C37" s="68" t="s">
        <v>100</v>
      </c>
      <c r="D37" s="158">
        <f t="shared" ref="D37:O37" si="6">IF(D35-D36&lt;0,0,D35-D36)</f>
        <v>0</v>
      </c>
      <c r="E37" s="158">
        <f t="shared" si="6"/>
        <v>0</v>
      </c>
      <c r="F37" s="158">
        <f t="shared" si="6"/>
        <v>0</v>
      </c>
      <c r="G37" s="158">
        <f t="shared" si="6"/>
        <v>0</v>
      </c>
      <c r="H37" s="158">
        <f t="shared" si="6"/>
        <v>0</v>
      </c>
      <c r="I37" s="158">
        <f t="shared" si="6"/>
        <v>0</v>
      </c>
      <c r="J37" s="158">
        <f t="shared" si="6"/>
        <v>0</v>
      </c>
      <c r="K37" s="158">
        <f t="shared" si="6"/>
        <v>0</v>
      </c>
      <c r="L37" s="158">
        <f t="shared" si="6"/>
        <v>0</v>
      </c>
      <c r="M37" s="158">
        <f t="shared" si="6"/>
        <v>0</v>
      </c>
      <c r="N37" s="158">
        <f t="shared" si="6"/>
        <v>0</v>
      </c>
      <c r="O37" s="159">
        <f t="shared" si="6"/>
        <v>0</v>
      </c>
      <c r="P37" s="744"/>
    </row>
    <row r="38" spans="1:16" ht="30" customHeight="1" thickBot="1" x14ac:dyDescent="0.2">
      <c r="A38" s="737" t="s">
        <v>85</v>
      </c>
      <c r="B38" s="738"/>
      <c r="C38" s="62"/>
      <c r="D38" s="62" t="s">
        <v>86</v>
      </c>
      <c r="E38" s="63" t="s">
        <v>87</v>
      </c>
      <c r="F38" s="63" t="s">
        <v>88</v>
      </c>
      <c r="G38" s="62" t="s">
        <v>89</v>
      </c>
      <c r="H38" s="63" t="s">
        <v>90</v>
      </c>
      <c r="I38" s="63" t="s">
        <v>91</v>
      </c>
      <c r="J38" s="63" t="s">
        <v>92</v>
      </c>
      <c r="K38" s="63" t="s">
        <v>93</v>
      </c>
      <c r="L38" s="63" t="s">
        <v>94</v>
      </c>
      <c r="M38" s="63" t="s">
        <v>95</v>
      </c>
      <c r="N38" s="63" t="s">
        <v>96</v>
      </c>
      <c r="O38" s="64" t="s">
        <v>97</v>
      </c>
      <c r="P38" s="69" t="s">
        <v>15</v>
      </c>
    </row>
    <row r="39" spans="1:16" ht="30" customHeight="1" x14ac:dyDescent="0.15">
      <c r="A39" s="724"/>
      <c r="B39" s="725"/>
      <c r="C39" s="66" t="s">
        <v>98</v>
      </c>
      <c r="D39" s="156"/>
      <c r="E39" s="156"/>
      <c r="F39" s="156"/>
      <c r="G39" s="156"/>
      <c r="H39" s="156"/>
      <c r="I39" s="156"/>
      <c r="J39" s="156"/>
      <c r="K39" s="156"/>
      <c r="L39" s="156"/>
      <c r="M39" s="156"/>
      <c r="N39" s="156"/>
      <c r="O39" s="157"/>
      <c r="P39" s="742">
        <f>SUM(D41:O41)</f>
        <v>0</v>
      </c>
    </row>
    <row r="40" spans="1:16" ht="30" customHeight="1" thickBot="1" x14ac:dyDescent="0.2">
      <c r="A40" s="726"/>
      <c r="B40" s="727"/>
      <c r="C40" s="67" t="s">
        <v>99</v>
      </c>
      <c r="D40" s="156"/>
      <c r="E40" s="156"/>
      <c r="F40" s="156"/>
      <c r="G40" s="156"/>
      <c r="H40" s="156"/>
      <c r="I40" s="156"/>
      <c r="J40" s="156"/>
      <c r="K40" s="156"/>
      <c r="L40" s="156"/>
      <c r="M40" s="156"/>
      <c r="N40" s="156"/>
      <c r="O40" s="157"/>
      <c r="P40" s="743"/>
    </row>
    <row r="41" spans="1:16" ht="30" customHeight="1" thickBot="1" x14ac:dyDescent="0.2">
      <c r="A41" s="728"/>
      <c r="B41" s="729"/>
      <c r="C41" s="68" t="s">
        <v>100</v>
      </c>
      <c r="D41" s="158">
        <f t="shared" ref="D41:O41" si="7">IF(D39-D40&lt;0,0,D39-D40)</f>
        <v>0</v>
      </c>
      <c r="E41" s="158">
        <f t="shared" si="7"/>
        <v>0</v>
      </c>
      <c r="F41" s="158">
        <f t="shared" si="7"/>
        <v>0</v>
      </c>
      <c r="G41" s="158">
        <f t="shared" si="7"/>
        <v>0</v>
      </c>
      <c r="H41" s="158">
        <f t="shared" si="7"/>
        <v>0</v>
      </c>
      <c r="I41" s="158">
        <f t="shared" si="7"/>
        <v>0</v>
      </c>
      <c r="J41" s="158">
        <f t="shared" si="7"/>
        <v>0</v>
      </c>
      <c r="K41" s="158">
        <f t="shared" si="7"/>
        <v>0</v>
      </c>
      <c r="L41" s="158">
        <f t="shared" si="7"/>
        <v>0</v>
      </c>
      <c r="M41" s="158">
        <f t="shared" si="7"/>
        <v>0</v>
      </c>
      <c r="N41" s="158">
        <f t="shared" si="7"/>
        <v>0</v>
      </c>
      <c r="O41" s="159">
        <f t="shared" si="7"/>
        <v>0</v>
      </c>
      <c r="P41" s="744"/>
    </row>
    <row r="42" spans="1:16" ht="30" customHeight="1" thickBot="1" x14ac:dyDescent="0.2">
      <c r="A42" s="737" t="s">
        <v>85</v>
      </c>
      <c r="B42" s="738"/>
      <c r="C42" s="62"/>
      <c r="D42" s="62" t="s">
        <v>86</v>
      </c>
      <c r="E42" s="63" t="s">
        <v>87</v>
      </c>
      <c r="F42" s="63" t="s">
        <v>88</v>
      </c>
      <c r="G42" s="62" t="s">
        <v>89</v>
      </c>
      <c r="H42" s="63" t="s">
        <v>90</v>
      </c>
      <c r="I42" s="63" t="s">
        <v>91</v>
      </c>
      <c r="J42" s="63" t="s">
        <v>92</v>
      </c>
      <c r="K42" s="63" t="s">
        <v>93</v>
      </c>
      <c r="L42" s="63" t="s">
        <v>94</v>
      </c>
      <c r="M42" s="63" t="s">
        <v>95</v>
      </c>
      <c r="N42" s="63" t="s">
        <v>96</v>
      </c>
      <c r="O42" s="64" t="s">
        <v>97</v>
      </c>
      <c r="P42" s="69" t="s">
        <v>15</v>
      </c>
    </row>
    <row r="43" spans="1:16" ht="30" customHeight="1" x14ac:dyDescent="0.15">
      <c r="A43" s="724"/>
      <c r="B43" s="725"/>
      <c r="C43" s="66" t="s">
        <v>98</v>
      </c>
      <c r="D43" s="156"/>
      <c r="E43" s="156"/>
      <c r="F43" s="156"/>
      <c r="G43" s="156"/>
      <c r="H43" s="156"/>
      <c r="I43" s="156"/>
      <c r="J43" s="156"/>
      <c r="K43" s="156"/>
      <c r="L43" s="156"/>
      <c r="M43" s="156"/>
      <c r="N43" s="156"/>
      <c r="O43" s="157"/>
      <c r="P43" s="742">
        <f>SUM(D45:O45)</f>
        <v>0</v>
      </c>
    </row>
    <row r="44" spans="1:16" ht="30" customHeight="1" thickBot="1" x14ac:dyDescent="0.2">
      <c r="A44" s="726"/>
      <c r="B44" s="727"/>
      <c r="C44" s="67" t="s">
        <v>99</v>
      </c>
      <c r="D44" s="156"/>
      <c r="E44" s="156"/>
      <c r="F44" s="156"/>
      <c r="G44" s="156"/>
      <c r="H44" s="156"/>
      <c r="I44" s="156"/>
      <c r="J44" s="156"/>
      <c r="K44" s="156"/>
      <c r="L44" s="156"/>
      <c r="M44" s="156"/>
      <c r="N44" s="156"/>
      <c r="O44" s="157"/>
      <c r="P44" s="743"/>
    </row>
    <row r="45" spans="1:16" ht="30" customHeight="1" thickBot="1" x14ac:dyDescent="0.2">
      <c r="A45" s="728"/>
      <c r="B45" s="729"/>
      <c r="C45" s="70" t="s">
        <v>100</v>
      </c>
      <c r="D45" s="160">
        <f t="shared" ref="D45:O45" si="8">IF(D43-D44&lt;0,0,D43-D44)</f>
        <v>0</v>
      </c>
      <c r="E45" s="160">
        <f t="shared" si="8"/>
        <v>0</v>
      </c>
      <c r="F45" s="160">
        <f t="shared" si="8"/>
        <v>0</v>
      </c>
      <c r="G45" s="160">
        <f t="shared" si="8"/>
        <v>0</v>
      </c>
      <c r="H45" s="160">
        <f t="shared" si="8"/>
        <v>0</v>
      </c>
      <c r="I45" s="160">
        <f t="shared" si="8"/>
        <v>0</v>
      </c>
      <c r="J45" s="160">
        <f t="shared" si="8"/>
        <v>0</v>
      </c>
      <c r="K45" s="160">
        <f t="shared" si="8"/>
        <v>0</v>
      </c>
      <c r="L45" s="160">
        <f t="shared" si="8"/>
        <v>0</v>
      </c>
      <c r="M45" s="160">
        <f t="shared" si="8"/>
        <v>0</v>
      </c>
      <c r="N45" s="160">
        <f t="shared" si="8"/>
        <v>0</v>
      </c>
      <c r="O45" s="161">
        <f t="shared" si="8"/>
        <v>0</v>
      </c>
      <c r="P45" s="744"/>
    </row>
    <row r="46" spans="1:16" x14ac:dyDescent="0.15">
      <c r="D46" s="13"/>
      <c r="E46" s="13"/>
      <c r="F46" s="13"/>
      <c r="G46" s="13"/>
      <c r="H46" s="13"/>
      <c r="I46" s="13"/>
      <c r="J46" s="13"/>
      <c r="K46" s="13"/>
      <c r="L46" s="13"/>
      <c r="M46" s="13"/>
      <c r="N46" s="13"/>
      <c r="O46" s="13"/>
      <c r="P46" s="13"/>
    </row>
    <row r="47" spans="1:16" ht="19.5" thickBot="1" x14ac:dyDescent="0.2">
      <c r="D47" s="13"/>
      <c r="E47" s="13"/>
      <c r="F47" s="13"/>
      <c r="G47" s="13"/>
      <c r="H47" s="13"/>
      <c r="I47" s="13"/>
      <c r="J47" s="13"/>
      <c r="K47" s="13"/>
      <c r="L47" s="13"/>
      <c r="M47" s="13"/>
      <c r="N47" s="13"/>
      <c r="O47" s="13"/>
      <c r="P47" s="13"/>
    </row>
    <row r="48" spans="1:16" ht="36" thickBot="1" x14ac:dyDescent="0.2">
      <c r="C48" s="6"/>
      <c r="D48" s="13"/>
      <c r="E48" s="13"/>
      <c r="F48" s="13"/>
      <c r="G48" s="13"/>
      <c r="H48" s="71"/>
      <c r="I48" s="71"/>
      <c r="J48" s="72"/>
      <c r="K48" s="739" t="s">
        <v>101</v>
      </c>
      <c r="L48" s="739"/>
      <c r="M48" s="739"/>
      <c r="N48" s="56" t="s">
        <v>102</v>
      </c>
      <c r="O48" s="740">
        <f>P11+P15+P19+P23+P27+P31+P35+P39+P43</f>
        <v>0</v>
      </c>
      <c r="P48" s="741"/>
    </row>
  </sheetData>
  <sheetProtection password="C016"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2"/>
  <pageMargins left="0.70866141732283472" right="0.70866141732283472" top="0.74803149606299213" bottom="0.74803149606299213" header="0.31496062992125984" footer="0.31496062992125984"/>
  <pageSetup paperSize="9"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一番最初に入力</vt:lpstr>
      <vt:lpstr>様式第4号</vt:lpstr>
      <vt:lpstr>収支予算書</vt:lpstr>
      <vt:lpstr>別表1</vt:lpstr>
      <vt:lpstr>別表2-1</vt:lpstr>
      <vt:lpstr>補助基準額</vt:lpstr>
      <vt:lpstr>別表2-2</vt:lpstr>
      <vt:lpstr>別紙1【一時預かり利用料減免分】</vt:lpstr>
      <vt:lpstr>別紙2【緊急一時預かり利用料減免分】</vt:lpstr>
      <vt:lpstr>【適宜更新してください】法人情報</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2021-03-16T05:47:18Z</cp:lastPrinted>
  <dcterms:created xsi:type="dcterms:W3CDTF">2006-02-13T04:55:03Z</dcterms:created>
  <dcterms:modified xsi:type="dcterms:W3CDTF">2025-04-14T07:49:53Z</dcterms:modified>
</cp:coreProperties>
</file>