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4\1_R4_補助金申請案内\1-③_一時預かり事業費補助金\一時預かり事業費補助金交付申請（余裕活用型）\"/>
    </mc:Choice>
  </mc:AlternateContent>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【適宜更新してください】法人情報!$A$1:$F$176</definedName>
    <definedName name="_xlnm.Print_Area" localSheetId="0">一番最初に入力!$A$1:$P$119</definedName>
    <definedName name="_xlnm.Print_Area" localSheetId="2">収支予算書!$A$1:$I$37</definedName>
    <definedName name="_xlnm.Print_Area" localSheetId="6">別紙1【一時預かり利用料減免分】!$A$1:$N$40</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1" i="34" l="1"/>
  <c r="M10" i="34"/>
  <c r="D15" i="29" l="1"/>
  <c r="D3" i="40" l="1"/>
  <c r="C35" i="40"/>
  <c r="J35" i="40" s="1"/>
  <c r="O35" i="40" s="1"/>
  <c r="O28" i="40"/>
  <c r="V28" i="40" s="1"/>
  <c r="R35" i="40" s="1"/>
  <c r="V35" i="40" l="1"/>
  <c r="G15" i="29" s="1"/>
  <c r="Q2" i="34" l="1"/>
  <c r="K9" i="34"/>
  <c r="W6" i="40" s="1"/>
  <c r="K8" i="34"/>
  <c r="W5" i="40" s="1"/>
  <c r="K20" i="31" l="1"/>
  <c r="K21" i="31"/>
  <c r="K22" i="31"/>
  <c r="K23" i="31"/>
  <c r="D31" i="38"/>
  <c r="H29" i="38"/>
  <c r="H27" i="38"/>
  <c r="H25" i="38"/>
  <c r="H23" i="38"/>
  <c r="J10" i="31"/>
  <c r="C4" i="38"/>
  <c r="B6" i="29"/>
  <c r="G16" i="34"/>
  <c r="D7" i="31"/>
  <c r="C3" i="18"/>
  <c r="G23" i="34"/>
  <c r="G24" i="34"/>
  <c r="K24" i="31"/>
  <c r="K25" i="31"/>
  <c r="K26" i="31"/>
  <c r="K27" i="31"/>
  <c r="K28" i="31"/>
  <c r="K29" i="31"/>
  <c r="K30" i="31"/>
  <c r="K31" i="31"/>
  <c r="K32" i="31"/>
  <c r="K33" i="31"/>
  <c r="K34" i="31"/>
  <c r="K35" i="31"/>
  <c r="H36" i="31"/>
  <c r="E36" i="18"/>
  <c r="C15" i="29" s="1"/>
  <c r="K36" i="31" l="1"/>
  <c r="K40" i="31" s="1"/>
  <c r="J15" i="29" s="1"/>
  <c r="E15" i="29" s="1"/>
  <c r="H31" i="38"/>
  <c r="F15" i="29" s="1"/>
  <c r="F5" i="18"/>
  <c r="J8" i="29"/>
  <c r="J9" i="31"/>
  <c r="K6" i="38"/>
  <c r="J9" i="29"/>
  <c r="F6" i="18"/>
  <c r="K7" i="38"/>
  <c r="H15" i="29" l="1"/>
  <c r="I15" i="29" s="1"/>
  <c r="K15" i="29" s="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令和4年度
→ 4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押印は，請求書と同じ印を使用してください。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2"/>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<sst xmlns="http://schemas.openxmlformats.org/spreadsheetml/2006/main" count="1332" uniqueCount="820">
  <si>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</si>
  <si>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</si>
  <si>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</si>
  <si>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</si>
  <si>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</si>
  <si>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</si>
  <si>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</si>
  <si>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</si>
  <si>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</si>
  <si>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</si>
  <si>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</si>
  <si>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</si>
  <si>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</si>
  <si>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</si>
  <si>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</si>
  <si>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</si>
  <si>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</si>
  <si>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</si>
  <si>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</si>
  <si>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</si>
  <si>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</si>
  <si>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</si>
  <si>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</si>
  <si>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</si>
  <si>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</si>
  <si>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</si>
  <si>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</si>
  <si>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</si>
  <si>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</si>
  <si>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</si>
  <si>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</si>
  <si>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</si>
  <si>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</si>
  <si>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</si>
  <si>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</si>
  <si>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</si>
  <si>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</si>
  <si>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</si>
  <si>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</si>
  <si>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</si>
  <si>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</si>
  <si>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</si>
  <si>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</si>
  <si>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</si>
  <si>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</si>
  <si>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</si>
  <si>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</si>
  <si>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</si>
  <si>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</si>
  <si>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</si>
  <si>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</si>
  <si>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</si>
  <si>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</si>
  <si>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</si>
  <si>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</si>
  <si>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</si>
  <si>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</si>
  <si>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</si>
  <si>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</si>
  <si>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</si>
  <si>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</si>
  <si>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</si>
  <si>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</si>
  <si>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</si>
  <si>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</si>
  <si>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</si>
  <si>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</si>
  <si>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</si>
  <si>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</si>
  <si>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</si>
  <si>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</si>
  <si>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</si>
  <si>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</si>
  <si>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</si>
  <si>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</si>
  <si>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</si>
  <si>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</si>
  <si>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</si>
  <si>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</si>
  <si>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</si>
  <si>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</si>
  <si>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</si>
  <si>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</si>
  <si>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</si>
  <si>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</si>
  <si>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</si>
  <si>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</si>
  <si>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</si>
  <si>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</si>
  <si>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</si>
  <si>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</si>
  <si>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</si>
  <si>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</si>
  <si>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</si>
  <si>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</si>
  <si>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</si>
  <si>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</si>
  <si>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</si>
  <si>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</si>
  <si>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</si>
  <si>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</si>
  <si>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</si>
  <si>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</si>
  <si>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</si>
  <si>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</si>
  <si>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</si>
  <si>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</si>
  <si>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</si>
  <si>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</si>
  <si>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</si>
  <si>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</si>
  <si>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</si>
  <si>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</si>
  <si>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</si>
  <si>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</si>
  <si>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</si>
  <si>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</si>
  <si>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</si>
  <si>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</si>
  <si>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</si>
  <si>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</si>
  <si>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</si>
  <si>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</si>
  <si>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</si>
  <si>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</si>
  <si>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</si>
  <si>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</si>
  <si>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</si>
  <si>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</si>
  <si>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</si>
  <si>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</si>
  <si>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</si>
  <si>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</si>
  <si>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</si>
  <si>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</si>
  <si>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</si>
  <si>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</si>
  <si>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</si>
  <si>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</si>
  <si>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</si>
  <si>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</si>
  <si>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</si>
  <si>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</si>
  <si>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</si>
  <si>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</si>
  <si>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</si>
  <si>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ぷらむ保育園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</si>
  <si>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</si>
  <si>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</si>
  <si>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</si>
  <si>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</si>
  <si>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</si>
  <si>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</si>
  <si>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</si>
  <si>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</si>
  <si>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</si>
  <si>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土井　悦子</t>
    <rPh sb="0" eb="2">
      <t>ド　イ</t>
    </rPh>
    <rPh sb="3" eb="5">
      <t>エツコ</t>
    </rPh>
    <phoneticPr fontId="44"/>
  </si>
  <si>
    <t>菊地　美夏</t>
    <rPh sb="0" eb="2">
      <t>キクチ</t>
    </rPh>
    <rPh sb="3" eb="5">
      <t>ミカ</t>
    </rPh>
    <phoneticPr fontId="44"/>
  </si>
  <si>
    <t>佐藤　恵美子</t>
    <rPh sb="0" eb="2">
      <t>サトウ</t>
    </rPh>
    <rPh sb="3" eb="6">
      <t>エミコ</t>
    </rPh>
    <phoneticPr fontId="44"/>
  </si>
  <si>
    <t>東海林　美代子</t>
    <rPh sb="0" eb="3">
      <t>ショウジ</t>
    </rPh>
    <rPh sb="4" eb="7">
      <t>ミ　ヨ　コ</t>
    </rPh>
    <phoneticPr fontId="44"/>
  </si>
  <si>
    <t>戸田　由美</t>
    <rPh sb="0" eb="2">
      <t>トダ</t>
    </rPh>
    <rPh sb="3" eb="5">
      <t>ユミ</t>
    </rPh>
    <phoneticPr fontId="44"/>
  </si>
  <si>
    <t>伊藤　由美子</t>
    <rPh sb="0" eb="2">
      <t>イトウ</t>
    </rPh>
    <rPh sb="3" eb="6">
      <t>ユミコ</t>
    </rPh>
    <phoneticPr fontId="44"/>
  </si>
  <si>
    <t>鈴木　史子</t>
    <rPh sb="0" eb="5">
      <t>スズキ　      フミ    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</si>
  <si>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</si>
  <si>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</si>
  <si>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</si>
  <si>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仲　　恵美</t>
    <rPh sb="0" eb="1">
      <t>ナカ</t>
    </rPh>
    <rPh sb="3" eb="5">
      <t>エミ</t>
    </rPh>
    <phoneticPr fontId="44"/>
  </si>
  <si>
    <t>星野　和枝</t>
    <rPh sb="0" eb="2">
      <t>ホシノ</t>
    </rPh>
    <rPh sb="3" eb="5">
      <t>カズエ</t>
    </rPh>
    <phoneticPr fontId="44"/>
  </si>
  <si>
    <t>多田　直美</t>
    <rPh sb="0" eb="2">
      <t>タダ</t>
    </rPh>
    <rPh sb="3" eb="5">
      <t>ナオミ</t>
    </rPh>
    <phoneticPr fontId="44"/>
  </si>
  <si>
    <t>濱中　明美</t>
    <rPh sb="0" eb="1">
      <t>ハマ</t>
    </rPh>
    <rPh sb="1" eb="2">
      <t>ナカ</t>
    </rPh>
    <rPh sb="3" eb="5">
      <t>アケミ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</si>
  <si>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</si>
  <si>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</si>
  <si>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</si>
  <si>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</si>
  <si>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齋藤　眞弓</t>
    <rPh sb="0" eb="2">
      <t>サイトウ</t>
    </rPh>
    <rPh sb="3" eb="5">
      <t>マユミ</t>
    </rPh>
    <phoneticPr fontId="44"/>
  </si>
  <si>
    <t>佐藤　勇介</t>
    <rPh sb="0" eb="2">
      <t>サトウ</t>
    </rPh>
    <rPh sb="3" eb="5">
      <t>ユウスケ</t>
    </rPh>
    <phoneticPr fontId="44"/>
  </si>
  <si>
    <t>及川　文子</t>
    <rPh sb="0" eb="1">
      <t>オイカワ　　　アヤコ</t>
    </rPh>
    <phoneticPr fontId="44"/>
  </si>
  <si>
    <t>野村　薫</t>
    <rPh sb="0" eb="2">
      <t>ノムラ</t>
    </rPh>
    <rPh sb="3" eb="4">
      <t>カオル</t>
    </rPh>
    <phoneticPr fontId="44"/>
  </si>
  <si>
    <t>菊地　恵子</t>
    <rPh sb="0" eb="2">
      <t>キクチ</t>
    </rPh>
    <rPh sb="3" eb="5">
      <t>ケイコ</t>
    </rPh>
    <phoneticPr fontId="44"/>
  </si>
  <si>
    <t>飛内　侑里</t>
    <rPh sb="0" eb="2">
      <t>トビナイ</t>
    </rPh>
    <rPh sb="3" eb="5">
      <t>ユウリ</t>
    </rPh>
    <phoneticPr fontId="44"/>
  </si>
  <si>
    <t>濱野　雅代</t>
    <rPh sb="0" eb="2">
      <t>ハマノ</t>
    </rPh>
    <rPh sb="3" eb="5">
      <t>マサヨ</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</si>
  <si>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</si>
  <si>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</si>
  <si>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</si>
  <si>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</si>
  <si>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</si>
  <si>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佐藤　豊子</t>
    <rPh sb="0" eb="2">
      <t>サトウ</t>
    </rPh>
    <rPh sb="3" eb="5">
      <t>トヨコ</t>
    </rPh>
    <phoneticPr fontId="44"/>
  </si>
  <si>
    <t>藤垣　祐子</t>
    <rPh sb="0" eb="2">
      <t>フジガキ</t>
    </rPh>
    <rPh sb="3" eb="5">
      <t>ユウコ</t>
    </rPh>
    <phoneticPr fontId="44"/>
  </si>
  <si>
    <t>志小田　舞子</t>
    <rPh sb="0" eb="3">
      <t>シコダ</t>
    </rPh>
    <rPh sb="4" eb="6">
      <t>マイコ</t>
    </rPh>
    <phoneticPr fontId="44"/>
  </si>
  <si>
    <t>41601</t>
  </si>
  <si>
    <t>久光　久美子</t>
    <rPh sb="0" eb="2">
      <t>ヒサミツ</t>
    </rPh>
    <rPh sb="3" eb="6">
      <t>　ク　ミ　　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</si>
  <si>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</si>
  <si>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</si>
  <si>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</si>
  <si>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</si>
  <si>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</si>
  <si>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</si>
  <si>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</si>
  <si>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</si>
  <si>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</si>
  <si>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</si>
  <si>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9"/>
  </si>
  <si>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</si>
  <si>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</si>
  <si>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</si>
  <si>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</si>
  <si>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</si>
  <si>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</si>
  <si>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</si>
  <si>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</si>
  <si>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</si>
  <si>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</si>
  <si>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</si>
  <si>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</si>
  <si>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</si>
  <si>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</si>
  <si>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</si>
  <si>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</si>
  <si>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</si>
  <si>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</si>
  <si>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</si>
  <si>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</si>
  <si>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</si>
  <si>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</si>
  <si>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</si>
  <si>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</si>
  <si>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</si>
  <si>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</si>
  <si>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</si>
  <si>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</si>
  <si>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</si>
  <si>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</si>
  <si>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</si>
  <si>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KIDs-Kan</t>
    <phoneticPr fontId="39"/>
  </si>
  <si>
    <t>小規模保育事業所ココカラ荒巻</t>
  </si>
  <si>
    <t>しらとり保育園</t>
  </si>
  <si>
    <t>時のかけはし保育園</t>
  </si>
  <si>
    <t>太白だんだん保育園</t>
  </si>
  <si>
    <t>みのり保育園</t>
  </si>
  <si>
    <t>保育園レインボーナーサリー田子館</t>
  </si>
  <si>
    <t>フレーベル保育園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</si>
  <si>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</si>
  <si>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</si>
  <si>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</si>
  <si>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</si>
  <si>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</si>
  <si>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</si>
  <si>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</si>
  <si>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</si>
  <si>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</si>
  <si>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</si>
  <si>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</si>
  <si>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</si>
  <si>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</si>
  <si>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</si>
  <si>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新田ナーサリー</t>
  </si>
  <si>
    <t>大野田こころ保育園</t>
  </si>
  <si>
    <t>愛子つぼみ保育園</t>
  </si>
  <si>
    <t>青葉・杜のみらい保育園</t>
  </si>
  <si>
    <t>ハピネス保育園中野栄</t>
    <rPh sb="4" eb="7">
      <t>ホイクエン</t>
    </rPh>
    <rPh sb="7" eb="10">
      <t>ナカノサカエ</t>
    </rPh>
    <phoneticPr fontId="39"/>
  </si>
  <si>
    <t>恵和町いちにいさん保育園</t>
  </si>
  <si>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</si>
  <si>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</si>
  <si>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</si>
  <si>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</si>
  <si>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</si>
  <si>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</si>
  <si>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吉田　一美・皆川　舞</t>
    <rPh sb="0" eb="2">
      <t>ヨシダ</t>
    </rPh>
    <rPh sb="3" eb="5">
      <t>ヒトミ</t>
    </rPh>
    <rPh sb="6" eb="8">
      <t>ミナカワ</t>
    </rPh>
    <rPh sb="9" eb="10">
      <t>マイ</t>
    </rPh>
    <phoneticPr fontId="44"/>
  </si>
  <si>
    <t>こどもの家エミール</t>
  </si>
  <si>
    <t>もりのなかま保育園南大野田園</t>
  </si>
  <si>
    <t>高橋　真由美・鈴木　めぐみ</t>
    <rPh sb="0" eb="2">
      <t>タカハシ</t>
    </rPh>
    <rPh sb="3" eb="6">
      <t>マユミ</t>
    </rPh>
    <phoneticPr fontId="44"/>
  </si>
  <si>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</si>
  <si>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</si>
  <si>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</si>
  <si>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4"/>
  </si>
  <si>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</si>
  <si>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</si>
  <si>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</si>
  <si>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</si>
  <si>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</si>
  <si>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</si>
  <si>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</si>
  <si>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</si>
  <si>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</si>
  <si>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</si>
  <si>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</si>
  <si>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</si>
  <si>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</si>
  <si>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</si>
  <si>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</si>
  <si>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</si>
  <si>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アートチャイルドケア仙台泉中央</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</si>
  <si>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9"/>
  </si>
  <si>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</si>
  <si>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</si>
  <si>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</si>
  <si>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</si>
  <si>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</si>
  <si>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</si>
  <si>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</si>
  <si>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</si>
  <si>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</si>
  <si>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</si>
  <si>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</si>
  <si>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</si>
  <si>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</si>
  <si>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</si>
  <si>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</si>
  <si>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みなみの光保育園</t>
  </si>
  <si>
    <t>アスイク保育園　薬師堂前</t>
  </si>
  <si>
    <t>ミッキー小規模保育園</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</si>
  <si>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</si>
  <si>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</si>
  <si>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</si>
  <si>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栗生ひよこ園</t>
  </si>
  <si>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</si>
  <si>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</si>
  <si>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</si>
  <si>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</si>
  <si>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</si>
  <si>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</si>
  <si>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</si>
  <si>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コープこやぎの保育園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</si>
  <si>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</si>
  <si>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</si>
  <si>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</si>
  <si>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</si>
  <si>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</si>
  <si>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</si>
  <si>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</si>
  <si>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</si>
  <si>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</si>
  <si>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</si>
  <si>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</si>
  <si>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</si>
  <si>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</si>
  <si>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承認型</t>
    <rPh sb="0" eb="2">
      <t>ショウニン</t>
    </rPh>
    <rPh sb="2" eb="3">
      <t>ガタ</t>
    </rPh>
    <phoneticPr fontId="1"/>
  </si>
  <si>
    <t>小規模保育事業Ａ型</t>
  </si>
  <si>
    <t>-</t>
  </si>
  <si>
    <t>東京都千代田区神田駿河台2-9</t>
  </si>
  <si>
    <t>余裕活用型</t>
  </si>
  <si>
    <t>東京都千代田区神田神保町1-14-1-4F</t>
  </si>
  <si>
    <t>一般型</t>
  </si>
  <si>
    <t>仙台市青葉区上杉4丁目5-5</t>
  </si>
  <si>
    <t>一般社団法人　共同保育所ちろりん村</t>
  </si>
  <si>
    <t>株式会社　Ｆ＆Ｓ</t>
  </si>
  <si>
    <t>仙台市青葉区二日町17-17BRAVI北四番丁2F</t>
  </si>
  <si>
    <t>有限会社　カール英会話ほいくえん</t>
  </si>
  <si>
    <t>余裕活用型</t>
    <phoneticPr fontId="2"/>
  </si>
  <si>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</si>
  <si>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</si>
  <si>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</si>
  <si>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</si>
  <si>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</si>
  <si>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</si>
  <si>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</si>
  <si>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</si>
  <si>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</si>
  <si>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</si>
  <si>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</si>
  <si>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t>
    <phoneticPr fontId="2"/>
  </si>
  <si>
    <t>仙台市泉区南光台3丁目17-22</t>
  </si>
  <si>
    <t>合同会社　ゆめぽけっと</t>
  </si>
  <si>
    <t>小規模保育事業Ｂ型</t>
  </si>
  <si>
    <t>一般社団法人　Ｐｌｕｍ</t>
  </si>
  <si>
    <t>宮城野区幸町2丁目16-13</t>
  </si>
  <si>
    <t>一般社団法人　ぽっかぽか</t>
  </si>
  <si>
    <t>KIDs-Kan</t>
  </si>
  <si>
    <t>東京都豊島区東池袋1-44-3　池袋ISPタマビル</t>
  </si>
  <si>
    <t>株式会社　フレンズビジョン</t>
  </si>
  <si>
    <t>事業所内保育事業Ａ型</t>
  </si>
  <si>
    <t>事業所内保育事業Ｂ型</t>
  </si>
  <si>
    <t>宮城中央ヤクルト販売　株式会社</t>
  </si>
  <si>
    <t>南中山すいせん保育園</t>
  </si>
  <si>
    <t>キッズ・マークトゥエイン</t>
  </si>
  <si>
    <t>小規模保育事業Ａ型</t>
    <rPh sb="0" eb="3">
      <t>ショウキボ</t>
    </rPh>
    <rPh sb="3" eb="5">
      <t>ホイク</t>
    </rPh>
    <rPh sb="5" eb="7">
      <t>ジギョウ</t>
    </rPh>
    <rPh sb="8" eb="9">
      <t>ガタ</t>
    </rPh>
    <phoneticPr fontId="42"/>
  </si>
  <si>
    <t>給付のおうち保育園</t>
    <rPh sb="0" eb="2">
      <t>キュウフ</t>
    </rPh>
    <rPh sb="6" eb="9">
      <t>ホイクエン</t>
    </rPh>
    <phoneticPr fontId="42"/>
  </si>
  <si>
    <t>仙台市青葉区上杉１丁目10-100</t>
    <rPh sb="0" eb="3">
      <t>センダイシ</t>
    </rPh>
    <rPh sb="3" eb="6">
      <t>アオバク</t>
    </rPh>
    <rPh sb="6" eb="8">
      <t>カミスギ</t>
    </rPh>
    <rPh sb="9" eb="11">
      <t>チョウメ</t>
    </rPh>
    <phoneticPr fontId="42"/>
  </si>
  <si>
    <t>株式会社　かみすぎ</t>
    <rPh sb="0" eb="4">
      <t>カブシキガイシャ</t>
    </rPh>
    <phoneticPr fontId="49"/>
  </si>
  <si>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</si>
  <si>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</si>
  <si>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</si>
  <si>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</si>
  <si>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</si>
  <si>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</si>
  <si>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</si>
  <si>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</si>
  <si>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</si>
  <si>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</si>
  <si>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</si>
  <si>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</si>
  <si>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</si>
  <si>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</si>
  <si>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</si>
  <si>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</si>
  <si>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</si>
  <si>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次に，別表2-1「一時預かり事業計画書（特別支援児童加算分）」を作成します。</t>
    <rPh sb="0" eb="1">
      <t>ツギ</t>
    </rPh>
    <rPh sb="3" eb="4">
      <t>ベツ</t>
    </rPh>
    <rPh sb="4" eb="5">
      <t>ヒョウ</t>
    </rPh>
    <rPh sb="32" eb="34">
      <t>サクセイ</t>
    </rPh>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</si>
  <si>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</si>
  <si>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</si>
  <si>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</si>
  <si>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</si>
  <si>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</si>
  <si>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</si>
  <si>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</si>
  <si>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</si>
  <si>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</si>
  <si>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</si>
  <si>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最後に，申請日，年度，法人名等に間違いがないことを確認して印刷し，様式第4号，様式第4号添書（収支予算書），別表１，別表２，別表２-１，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3" eb="75">
      <t>タイショウ</t>
    </rPh>
    <rPh sb="75" eb="77">
      <t>ジドウ</t>
    </rPh>
    <rPh sb="77" eb="78">
      <t>アリ</t>
    </rPh>
    <rPh sb="79" eb="81">
      <t>バアイ</t>
    </rPh>
    <rPh sb="85" eb="86">
      <t>ジュン</t>
    </rPh>
    <rPh sb="87" eb="88">
      <t>ナラ</t>
    </rPh>
    <rPh sb="90" eb="92">
      <t>オウイン</t>
    </rPh>
    <rPh sb="93" eb="94">
      <t>ウエ</t>
    </rPh>
    <rPh sb="95" eb="97">
      <t>ステイン</t>
    </rPh>
    <rPh sb="99" eb="100">
      <t>ネガ</t>
    </rPh>
    <rPh sb="106" eb="108">
      <t>テイシュツ</t>
    </rPh>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</si>
  <si>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</si>
  <si>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</si>
  <si>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</si>
  <si>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</si>
  <si>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</si>
  <si>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</si>
  <si>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</si>
  <si>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</si>
  <si>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</si>
  <si>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</si>
  <si>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</si>
  <si>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</si>
  <si>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</si>
  <si>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</si>
  <si>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</si>
  <si>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</si>
  <si>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</si>
  <si>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</si>
  <si>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</si>
  <si>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</si>
  <si>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</si>
  <si>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</si>
  <si>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</si>
  <si>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</si>
  <si>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</si>
  <si>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</si>
  <si>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</si>
  <si>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</si>
  <si>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</si>
  <si>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</si>
  <si>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</si>
  <si>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</si>
  <si>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</si>
  <si>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</si>
  <si>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</si>
  <si>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代表取締役　上杉　太郎</t>
    <rPh sb="0" eb="5">
      <t>ダイヒョウトリシマリヤク</t>
    </rPh>
    <rPh sb="6" eb="8">
      <t>カミスギ</t>
    </rPh>
    <rPh sb="9" eb="11">
      <t>タロウ</t>
    </rPh>
    <phoneticPr fontId="2"/>
  </si>
  <si>
    <t>事務局　鈴木</t>
    <rPh sb="0" eb="3">
      <t>ジムキョク</t>
    </rPh>
    <rPh sb="4" eb="6">
      <t>スズキ</t>
    </rPh>
    <phoneticPr fontId="2"/>
  </si>
  <si>
    <t>＊＊＊-＊＊＊＊-＊＊＊＊</t>
    <phoneticPr fontId="2"/>
  </si>
  <si>
    <t>□川　☆美</t>
    <rPh sb="1" eb="2">
      <t>カワ</t>
    </rPh>
    <rPh sb="4" eb="5">
      <t>ミ</t>
    </rPh>
    <phoneticPr fontId="2"/>
  </si>
  <si>
    <t>イズミ　アイコ</t>
    <phoneticPr fontId="2"/>
  </si>
  <si>
    <t>泉　愛子</t>
    <rPh sb="0" eb="1">
      <t>イズミ</t>
    </rPh>
    <rPh sb="2" eb="4">
      <t>アイコ</t>
    </rPh>
    <phoneticPr fontId="2"/>
  </si>
  <si>
    <t>タイハク　ミドリ</t>
    <phoneticPr fontId="2"/>
  </si>
  <si>
    <t>太白　緑</t>
    <rPh sb="0" eb="2">
      <t>タイハク</t>
    </rPh>
    <rPh sb="3" eb="4">
      <t>ミドリ</t>
    </rPh>
    <phoneticPr fontId="2"/>
  </si>
  <si>
    <t>センダイ　タロウ</t>
    <phoneticPr fontId="2"/>
  </si>
  <si>
    <t>仙台　太郎</t>
    <rPh sb="0" eb="2">
      <t>センダイ</t>
    </rPh>
    <rPh sb="3" eb="5">
      <t>タロウ</t>
    </rPh>
    <phoneticPr fontId="2"/>
  </si>
  <si>
    <t>２．減免加算分</t>
    <rPh sb="2" eb="4">
      <t>ゲンメン</t>
    </rPh>
    <rPh sb="4" eb="6">
      <t>カサン</t>
    </rPh>
    <rPh sb="6" eb="7">
      <t>ブン</t>
    </rPh>
    <phoneticPr fontId="2"/>
  </si>
  <si>
    <t>4月～2月分</t>
    <rPh sb="1" eb="2">
      <t>ガツ</t>
    </rPh>
    <rPh sb="4" eb="5">
      <t>ガツ</t>
    </rPh>
    <rPh sb="5" eb="6">
      <t>ブン</t>
    </rPh>
    <phoneticPr fontId="2"/>
  </si>
  <si>
    <t>余裕活用型</t>
    <rPh sb="0" eb="4">
      <t>ヨユウカツヨウ</t>
    </rPh>
    <rPh sb="4" eb="5">
      <t>ガタ</t>
    </rPh>
    <phoneticPr fontId="2"/>
  </si>
  <si>
    <t>余裕活用型用</t>
    <rPh sb="0" eb="5">
      <t>ヨユウカツヨウガタ</t>
    </rPh>
    <rPh sb="5" eb="6">
      <t>ヨウ</t>
    </rPh>
    <phoneticPr fontId="2"/>
  </si>
  <si>
    <t>No</t>
    <phoneticPr fontId="2"/>
  </si>
  <si>
    <t>様式第４号（別表２-１）</t>
    <rPh sb="7" eb="8">
      <t>ヒョウ</t>
    </rPh>
    <phoneticPr fontId="2"/>
  </si>
  <si>
    <t>様式第４号（別表２－２）</t>
    <rPh sb="7" eb="8">
      <t>ヒョウ</t>
    </rPh>
    <phoneticPr fontId="2"/>
  </si>
  <si>
    <t>利用児童の
利用形態</t>
    <phoneticPr fontId="2"/>
  </si>
  <si>
    <t>五十嵐　綾芳</t>
    <rPh sb="0" eb="3">
      <t>イガラシ</t>
    </rPh>
    <rPh sb="4" eb="5">
      <t>アヤ</t>
    </rPh>
    <rPh sb="5" eb="6">
      <t>ホウ</t>
    </rPh>
    <phoneticPr fontId="2"/>
  </si>
  <si>
    <t>ぶんぶん保育園二日町園</t>
    <rPh sb="7" eb="11">
      <t>フツカマチエン</t>
    </rPh>
    <phoneticPr fontId="61"/>
  </si>
  <si>
    <t>パリス榴岡保育園</t>
  </si>
  <si>
    <t>しあわせいっぱい保育園　新田</t>
    <phoneticPr fontId="39"/>
  </si>
  <si>
    <t>りありのきっず仙台郡山</t>
    <rPh sb="9" eb="11">
      <t>コオリヤマ</t>
    </rPh>
    <phoneticPr fontId="2"/>
  </si>
  <si>
    <t>もりのなかま保育園小田原もぐもぐ+</t>
  </si>
  <si>
    <t>31422</t>
  </si>
  <si>
    <t>ビックママランドあすと長町園</t>
  </si>
  <si>
    <t>ピーターパン東勝山園</t>
    <rPh sb="9" eb="10">
      <t>エン</t>
    </rPh>
    <phoneticPr fontId="39"/>
  </si>
  <si>
    <t>31423</t>
  </si>
  <si>
    <t>長町南こころ保育園</t>
  </si>
  <si>
    <t>31424</t>
  </si>
  <si>
    <t>太陽と大地の長町南保育園</t>
  </si>
  <si>
    <t>ビックママランド北目町園</t>
    <rPh sb="8" eb="9">
      <t>キタ</t>
    </rPh>
    <rPh sb="9" eb="10">
      <t>メ</t>
    </rPh>
    <rPh sb="10" eb="11">
      <t>マチ</t>
    </rPh>
    <rPh sb="11" eb="12">
      <t>エン</t>
    </rPh>
    <phoneticPr fontId="45"/>
  </si>
  <si>
    <t>ぶんぶん保育園小田原園</t>
    <rPh sb="7" eb="10">
      <t>オダワラ</t>
    </rPh>
    <rPh sb="10" eb="11">
      <t>エン</t>
    </rPh>
    <phoneticPr fontId="61"/>
  </si>
  <si>
    <t>りありのきっず仙台錦町公園</t>
    <rPh sb="7" eb="9">
      <t>センダイ</t>
    </rPh>
    <rPh sb="9" eb="11">
      <t>ニシキマチ</t>
    </rPh>
    <rPh sb="11" eb="13">
      <t>コウエン</t>
    </rPh>
    <phoneticPr fontId="45"/>
  </si>
  <si>
    <t>ピーターパン北中山園</t>
    <rPh sb="9" eb="10">
      <t>エン</t>
    </rPh>
    <phoneticPr fontId="39"/>
  </si>
  <si>
    <t>りっきーぱーく保育園あすと長町</t>
    <rPh sb="7" eb="10">
      <t>ホイクエン</t>
    </rPh>
    <rPh sb="13" eb="15">
      <t>ナガマチ</t>
    </rPh>
    <phoneticPr fontId="45"/>
  </si>
  <si>
    <t>六郷保育園</t>
    <rPh sb="0" eb="5">
      <t>ロクゴウホイクエン</t>
    </rPh>
    <phoneticPr fontId="2"/>
  </si>
  <si>
    <t>東北大学川内けやき保育園</t>
    <rPh sb="0" eb="2">
      <t>トウホク</t>
    </rPh>
    <rPh sb="2" eb="4">
      <t>ダイガク</t>
    </rPh>
    <rPh sb="4" eb="6">
      <t>カワウチ</t>
    </rPh>
    <rPh sb="9" eb="12">
      <t>ホイクエン</t>
    </rPh>
    <phoneticPr fontId="46"/>
  </si>
  <si>
    <t>4</t>
    <phoneticPr fontId="2"/>
  </si>
  <si>
    <t>仙台市青葉区柏木1丁目3-23</t>
    <rPh sb="0" eb="3">
      <t>センダイシ</t>
    </rPh>
    <rPh sb="3" eb="6">
      <t>アオバク</t>
    </rPh>
    <rPh sb="6" eb="8">
      <t>カシワギ</t>
    </rPh>
    <rPh sb="9" eb="11">
      <t>チョウメ</t>
    </rPh>
    <phoneticPr fontId="62"/>
  </si>
  <si>
    <t>株式会社　アドマイア</t>
    <rPh sb="0" eb="4">
      <t>カブシキガイシャ</t>
    </rPh>
    <phoneticPr fontId="62"/>
  </si>
  <si>
    <t>株式会社　ニチイ学館</t>
    <rPh sb="8" eb="10">
      <t>ガッカン</t>
    </rPh>
    <phoneticPr fontId="62"/>
  </si>
  <si>
    <t>仙台市宮城野区燕沢1丁目15-25</t>
    <rPh sb="0" eb="3">
      <t>センダイシ</t>
    </rPh>
    <rPh sb="3" eb="7">
      <t>ミヤギノク</t>
    </rPh>
    <rPh sb="7" eb="8">
      <t>ツバメ</t>
    </rPh>
    <rPh sb="8" eb="9">
      <t>ザワ</t>
    </rPh>
    <rPh sb="10" eb="12">
      <t>チョウメ</t>
    </rPh>
    <phoneticPr fontId="62"/>
  </si>
  <si>
    <t>学校法人　清野学園</t>
    <rPh sb="5" eb="7">
      <t>セイノ</t>
    </rPh>
    <rPh sb="7" eb="9">
      <t>ガクエン</t>
    </rPh>
    <phoneticPr fontId="62"/>
  </si>
  <si>
    <t>ＷＡＣまごころ保育園</t>
    <rPh sb="7" eb="10">
      <t>ホイクエン</t>
    </rPh>
    <phoneticPr fontId="47"/>
  </si>
  <si>
    <t>仙台市青葉区上杉1-16-4ｾﾝﾁｭﾘｰ青葉601</t>
    <rPh sb="0" eb="3">
      <t>センダイシ</t>
    </rPh>
    <rPh sb="3" eb="6">
      <t>アオバク</t>
    </rPh>
    <rPh sb="6" eb="8">
      <t>カミスギ</t>
    </rPh>
    <rPh sb="20" eb="22">
      <t>アオバ</t>
    </rPh>
    <phoneticPr fontId="62"/>
  </si>
  <si>
    <t>特定非営利活動法人　WACまごころサービスみやぎ</t>
    <rPh sb="0" eb="2">
      <t>トクテイ</t>
    </rPh>
    <rPh sb="2" eb="5">
      <t>ヒエイリ</t>
    </rPh>
    <rPh sb="5" eb="7">
      <t>カツドウ</t>
    </rPh>
    <rPh sb="7" eb="9">
      <t>ホウジン</t>
    </rPh>
    <phoneticPr fontId="62"/>
  </si>
  <si>
    <t>特定非営利活動法人　フローレンス</t>
    <rPh sb="0" eb="2">
      <t>トクテイ</t>
    </rPh>
    <rPh sb="2" eb="3">
      <t>ヒ</t>
    </rPh>
    <rPh sb="3" eb="5">
      <t>エイリ</t>
    </rPh>
    <rPh sb="5" eb="7">
      <t>カツドウ</t>
    </rPh>
    <rPh sb="7" eb="9">
      <t>ホウジン</t>
    </rPh>
    <phoneticPr fontId="63"/>
  </si>
  <si>
    <t>おひさま原っぱ保育園</t>
    <rPh sb="4" eb="5">
      <t>ハラ</t>
    </rPh>
    <rPh sb="7" eb="10">
      <t>ホイクエン</t>
    </rPh>
    <phoneticPr fontId="62"/>
  </si>
  <si>
    <t>仙台市青葉区角五郎1丁目9-5</t>
    <rPh sb="0" eb="3">
      <t>センダイシ</t>
    </rPh>
    <rPh sb="3" eb="6">
      <t>アオバク</t>
    </rPh>
    <rPh sb="6" eb="7">
      <t>カク</t>
    </rPh>
    <rPh sb="7" eb="9">
      <t>ゴロウ</t>
    </rPh>
    <rPh sb="10" eb="12">
      <t>チョウメ</t>
    </rPh>
    <phoneticPr fontId="63"/>
  </si>
  <si>
    <t>一般社団法人　おひさま原っぱ保育園</t>
    <rPh sb="0" eb="2">
      <t>イッパン</t>
    </rPh>
    <rPh sb="2" eb="4">
      <t>シャダン</t>
    </rPh>
    <rPh sb="4" eb="6">
      <t>ホウジン</t>
    </rPh>
    <rPh sb="11" eb="12">
      <t>ハラ</t>
    </rPh>
    <rPh sb="14" eb="17">
      <t>ホイクエン</t>
    </rPh>
    <phoneticPr fontId="63"/>
  </si>
  <si>
    <t>おうち保育園木町どおり</t>
    <rPh sb="3" eb="6">
      <t>ホイクエン</t>
    </rPh>
    <rPh sb="6" eb="8">
      <t>キマチ</t>
    </rPh>
    <phoneticPr fontId="63"/>
  </si>
  <si>
    <t>東京都千代田区神田神保町1-14-1-4F</t>
    <rPh sb="0" eb="3">
      <t>トウキョウト</t>
    </rPh>
    <rPh sb="3" eb="7">
      <t>チヨダク</t>
    </rPh>
    <rPh sb="7" eb="9">
      <t>カンダ</t>
    </rPh>
    <rPh sb="9" eb="12">
      <t>ジンボウチョウ</t>
    </rPh>
    <phoneticPr fontId="62"/>
  </si>
  <si>
    <t>小規模保育事業所ココカラ荒巻</t>
    <rPh sb="0" eb="3">
      <t>ショウキボ</t>
    </rPh>
    <rPh sb="3" eb="5">
      <t>ホイク</t>
    </rPh>
    <rPh sb="5" eb="7">
      <t>ジギョウ</t>
    </rPh>
    <rPh sb="7" eb="8">
      <t>ショ</t>
    </rPh>
    <rPh sb="12" eb="14">
      <t>アラマキ</t>
    </rPh>
    <phoneticPr fontId="63"/>
  </si>
  <si>
    <t>福島県郡山市開成4-9-17 あさか102</t>
    <rPh sb="0" eb="3">
      <t>フクシマケン</t>
    </rPh>
    <rPh sb="3" eb="6">
      <t>コオリヤマシ</t>
    </rPh>
    <rPh sb="6" eb="8">
      <t>カイセイ</t>
    </rPh>
    <phoneticPr fontId="63"/>
  </si>
  <si>
    <t>株式会社　ピーエイケア</t>
    <rPh sb="0" eb="2">
      <t>カブシキ</t>
    </rPh>
    <rPh sb="2" eb="4">
      <t>カイシャ</t>
    </rPh>
    <phoneticPr fontId="63"/>
  </si>
  <si>
    <t>みのり保育園</t>
    <rPh sb="3" eb="6">
      <t>ホイクエン</t>
    </rPh>
    <phoneticPr fontId="64"/>
  </si>
  <si>
    <t>仙台市青葉区木町通2-3-39</t>
    <rPh sb="0" eb="3">
      <t>センダイシ</t>
    </rPh>
    <rPh sb="3" eb="6">
      <t>アオバク</t>
    </rPh>
    <rPh sb="6" eb="8">
      <t>キマチ</t>
    </rPh>
    <rPh sb="8" eb="9">
      <t>ツウ</t>
    </rPh>
    <phoneticPr fontId="63"/>
  </si>
  <si>
    <t>学校法人　曽根学園</t>
    <rPh sb="5" eb="7">
      <t>ソネ</t>
    </rPh>
    <rPh sb="7" eb="9">
      <t>ガクエン</t>
    </rPh>
    <phoneticPr fontId="63"/>
  </si>
  <si>
    <t>かみすぎさくら保育園</t>
    <rPh sb="7" eb="10">
      <t>ホイクエン</t>
    </rPh>
    <phoneticPr fontId="64"/>
  </si>
  <si>
    <t>有限会社　グローアップ</t>
    <rPh sb="0" eb="2">
      <t>ユウゲン</t>
    </rPh>
    <rPh sb="2" eb="4">
      <t>カイシャ</t>
    </rPh>
    <phoneticPr fontId="63"/>
  </si>
  <si>
    <t>すまいる立町保育園</t>
    <rPh sb="4" eb="6">
      <t>タチマチ</t>
    </rPh>
    <rPh sb="6" eb="9">
      <t>ホイクエン</t>
    </rPh>
    <phoneticPr fontId="64"/>
  </si>
  <si>
    <t>神奈川県横浜市西区平沼1-13-14</t>
    <rPh sb="0" eb="3">
      <t>カナガワ</t>
    </rPh>
    <rPh sb="3" eb="4">
      <t>ケン</t>
    </rPh>
    <rPh sb="4" eb="7">
      <t>ヨコハマシ</t>
    </rPh>
    <rPh sb="7" eb="9">
      <t>ニシク</t>
    </rPh>
    <rPh sb="9" eb="11">
      <t>ヒラヌマ</t>
    </rPh>
    <phoneticPr fontId="63"/>
  </si>
  <si>
    <t>株式会社　スマイルクルー</t>
    <rPh sb="0" eb="2">
      <t>カブシキ</t>
    </rPh>
    <rPh sb="2" eb="4">
      <t>カイシャ</t>
    </rPh>
    <phoneticPr fontId="63"/>
  </si>
  <si>
    <t>ぷりえ～る保育園あらまき</t>
    <rPh sb="5" eb="8">
      <t>ホイクエン</t>
    </rPh>
    <phoneticPr fontId="64"/>
  </si>
  <si>
    <t>仙台市泉区南中山4-27-16</t>
    <rPh sb="0" eb="3">
      <t>センダイシ</t>
    </rPh>
    <rPh sb="3" eb="4">
      <t>イズミ</t>
    </rPh>
    <rPh sb="4" eb="5">
      <t>ク</t>
    </rPh>
    <rPh sb="5" eb="6">
      <t>ミナミ</t>
    </rPh>
    <rPh sb="6" eb="8">
      <t>ナカヤマ</t>
    </rPh>
    <phoneticPr fontId="63"/>
  </si>
  <si>
    <t>株式会社　オードリー</t>
    <rPh sb="0" eb="2">
      <t>カブシキ</t>
    </rPh>
    <rPh sb="2" eb="4">
      <t>カイシャ</t>
    </rPh>
    <phoneticPr fontId="63"/>
  </si>
  <si>
    <t>ぶんぶん保育園二日町園</t>
  </si>
  <si>
    <t>仙台市青葉区中央2丁目5-9</t>
    <rPh sb="0" eb="3">
      <t>センダイシ</t>
    </rPh>
    <rPh sb="3" eb="6">
      <t>アオバク</t>
    </rPh>
    <rPh sb="6" eb="8">
      <t>チュウオウ</t>
    </rPh>
    <rPh sb="9" eb="11">
      <t>チョウメ</t>
    </rPh>
    <phoneticPr fontId="63"/>
  </si>
  <si>
    <t>株式会社　庄文堂</t>
    <rPh sb="5" eb="6">
      <t>ショウ</t>
    </rPh>
    <rPh sb="6" eb="7">
      <t>ブン</t>
    </rPh>
    <rPh sb="7" eb="8">
      <t>ドウ</t>
    </rPh>
    <phoneticPr fontId="63"/>
  </si>
  <si>
    <t>仙台市青葉区柏木1-1-36</t>
    <rPh sb="0" eb="3">
      <t>センダイシ</t>
    </rPh>
    <rPh sb="3" eb="6">
      <t>アオバク</t>
    </rPh>
    <rPh sb="6" eb="7">
      <t>カシワ</t>
    </rPh>
    <rPh sb="7" eb="8">
      <t>キ</t>
    </rPh>
    <phoneticPr fontId="63"/>
  </si>
  <si>
    <t>社会福祉法人　柏木福祉会</t>
    <rPh sb="0" eb="2">
      <t>シャカイ</t>
    </rPh>
    <rPh sb="2" eb="4">
      <t>フクシ</t>
    </rPh>
    <rPh sb="4" eb="6">
      <t>ホウジン</t>
    </rPh>
    <rPh sb="7" eb="9">
      <t>カシワギ</t>
    </rPh>
    <rPh sb="9" eb="11">
      <t>フクシ</t>
    </rPh>
    <rPh sb="11" eb="12">
      <t>カイ</t>
    </rPh>
    <phoneticPr fontId="63"/>
  </si>
  <si>
    <t>青葉・杜のみらい保育園</t>
    <rPh sb="0" eb="2">
      <t>アオバ</t>
    </rPh>
    <rPh sb="3" eb="4">
      <t>モリ</t>
    </rPh>
    <rPh sb="8" eb="11">
      <t>ホイクエン</t>
    </rPh>
    <phoneticPr fontId="63"/>
  </si>
  <si>
    <t>共同保育所ちろりん村</t>
    <rPh sb="0" eb="2">
      <t>キョウドウ</t>
    </rPh>
    <rPh sb="2" eb="4">
      <t>ホイク</t>
    </rPh>
    <rPh sb="4" eb="5">
      <t>ショ</t>
    </rPh>
    <rPh sb="9" eb="10">
      <t>ムラ</t>
    </rPh>
    <phoneticPr fontId="64"/>
  </si>
  <si>
    <t>仙台市青葉区東勝山1-19-7</t>
    <rPh sb="0" eb="3">
      <t>センダイシ</t>
    </rPh>
    <rPh sb="3" eb="6">
      <t>アオバク</t>
    </rPh>
    <rPh sb="6" eb="7">
      <t>ヒガシ</t>
    </rPh>
    <rPh sb="7" eb="9">
      <t>カツヤマ</t>
    </rPh>
    <phoneticPr fontId="64"/>
  </si>
  <si>
    <t>きまちこころ保育園</t>
    <rPh sb="6" eb="9">
      <t>ホイクエン</t>
    </rPh>
    <phoneticPr fontId="64"/>
  </si>
  <si>
    <t>仙台市青葉区木町通2-4-16</t>
    <rPh sb="0" eb="3">
      <t>センダイシ</t>
    </rPh>
    <rPh sb="3" eb="6">
      <t>アオバク</t>
    </rPh>
    <rPh sb="6" eb="8">
      <t>キマチ</t>
    </rPh>
    <rPh sb="8" eb="9">
      <t>トオリ</t>
    </rPh>
    <phoneticPr fontId="64"/>
  </si>
  <si>
    <t>こどもの家エミール</t>
    <rPh sb="4" eb="5">
      <t>イエ</t>
    </rPh>
    <phoneticPr fontId="64"/>
  </si>
  <si>
    <t>株式会社　エミール</t>
    <rPh sb="0" eb="4">
      <t>カブシキガイシャ</t>
    </rPh>
    <phoneticPr fontId="65"/>
  </si>
  <si>
    <t>朝市っ子保育園</t>
    <rPh sb="0" eb="2">
      <t>アサイチ</t>
    </rPh>
    <rPh sb="3" eb="4">
      <t>コ</t>
    </rPh>
    <rPh sb="4" eb="7">
      <t>ホイクエン</t>
    </rPh>
    <phoneticPr fontId="64"/>
  </si>
  <si>
    <t>仙台市青葉区中央4-3-28-3F</t>
    <rPh sb="0" eb="3">
      <t>センダイシ</t>
    </rPh>
    <phoneticPr fontId="64"/>
  </si>
  <si>
    <t>特定非営利活動法人　朝市センター保育園</t>
    <rPh sb="0" eb="2">
      <t>トクテイ</t>
    </rPh>
    <rPh sb="2" eb="5">
      <t>ヒエイリ</t>
    </rPh>
    <rPh sb="5" eb="7">
      <t>カツドウ</t>
    </rPh>
    <rPh sb="7" eb="9">
      <t>ホウジン</t>
    </rPh>
    <rPh sb="10" eb="12">
      <t>アサイチ</t>
    </rPh>
    <rPh sb="16" eb="19">
      <t>ホイクエン</t>
    </rPh>
    <phoneticPr fontId="65"/>
  </si>
  <si>
    <t>かみすぎさくら第2保育園</t>
    <rPh sb="7" eb="8">
      <t>ダイ</t>
    </rPh>
    <rPh sb="9" eb="12">
      <t>ホイクエン</t>
    </rPh>
    <phoneticPr fontId="64"/>
  </si>
  <si>
    <t>有限会社　グローアップ</t>
    <rPh sb="0" eb="4">
      <t>ユウゲンガイシャ</t>
    </rPh>
    <phoneticPr fontId="65"/>
  </si>
  <si>
    <t>さくらっこ保育園</t>
    <rPh sb="5" eb="8">
      <t>ホイクエン</t>
    </rPh>
    <phoneticPr fontId="64"/>
  </si>
  <si>
    <t>東京都立川市砂川町2-36-13</t>
    <rPh sb="0" eb="3">
      <t>トウキョウト</t>
    </rPh>
    <rPh sb="3" eb="6">
      <t>タチカワシ</t>
    </rPh>
    <rPh sb="6" eb="7">
      <t>スナ</t>
    </rPh>
    <rPh sb="7" eb="8">
      <t>カワ</t>
    </rPh>
    <rPh sb="8" eb="9">
      <t>マチ</t>
    </rPh>
    <phoneticPr fontId="64"/>
  </si>
  <si>
    <t>一般社団法人　ほっとステーション</t>
    <rPh sb="0" eb="2">
      <t>イッパン</t>
    </rPh>
    <rPh sb="2" eb="4">
      <t>シャダン</t>
    </rPh>
    <rPh sb="4" eb="6">
      <t>ホウジン</t>
    </rPh>
    <phoneticPr fontId="65"/>
  </si>
  <si>
    <t>ピーターパン東勝山園</t>
    <rPh sb="6" eb="7">
      <t>ヒガシ</t>
    </rPh>
    <rPh sb="7" eb="9">
      <t>カツヤマ</t>
    </rPh>
    <rPh sb="9" eb="10">
      <t>エン</t>
    </rPh>
    <phoneticPr fontId="64"/>
  </si>
  <si>
    <t>栃木県宇都宮市南大通2-6-1KIDS 1ST BLD</t>
    <rPh sb="0" eb="3">
      <t>トチギケン</t>
    </rPh>
    <rPh sb="3" eb="7">
      <t>ウツノミヤシ</t>
    </rPh>
    <rPh sb="7" eb="8">
      <t>ミナミ</t>
    </rPh>
    <rPh sb="8" eb="9">
      <t>オオ</t>
    </rPh>
    <rPh sb="9" eb="10">
      <t>トオリ</t>
    </rPh>
    <phoneticPr fontId="64"/>
  </si>
  <si>
    <t>株式会社　キッズコーポレーション</t>
    <rPh sb="0" eb="4">
      <t>カブシキガイシャ</t>
    </rPh>
    <phoneticPr fontId="65"/>
  </si>
  <si>
    <t>たっこの家</t>
    <rPh sb="4" eb="5">
      <t>イエ</t>
    </rPh>
    <phoneticPr fontId="63"/>
  </si>
  <si>
    <t>仙台市青葉区西花苑1丁目10-7</t>
    <rPh sb="0" eb="3">
      <t>センダイシ</t>
    </rPh>
    <rPh sb="3" eb="6">
      <t>アオバク</t>
    </rPh>
    <rPh sb="6" eb="7">
      <t>ニシ</t>
    </rPh>
    <rPh sb="7" eb="8">
      <t>ハナ</t>
    </rPh>
    <rPh sb="8" eb="9">
      <t>エン</t>
    </rPh>
    <rPh sb="10" eb="12">
      <t>チョウメ</t>
    </rPh>
    <phoneticPr fontId="63"/>
  </si>
  <si>
    <t>合同会社　Ｔ．Ｋ</t>
    <rPh sb="0" eb="2">
      <t>ゴウドウ</t>
    </rPh>
    <rPh sb="2" eb="4">
      <t>カイシャ</t>
    </rPh>
    <phoneticPr fontId="62"/>
  </si>
  <si>
    <t>仙台市青葉区高松1丁目11番13号</t>
    <rPh sb="0" eb="3">
      <t>センダイシ</t>
    </rPh>
    <phoneticPr fontId="63"/>
  </si>
  <si>
    <t>愛児園　株式会社</t>
    <rPh sb="0" eb="2">
      <t>アイジ</t>
    </rPh>
    <rPh sb="2" eb="3">
      <t>エン</t>
    </rPh>
    <rPh sb="4" eb="8">
      <t>カブシキガイシャ</t>
    </rPh>
    <phoneticPr fontId="63"/>
  </si>
  <si>
    <t>カール高松ナーサリー</t>
    <rPh sb="3" eb="4">
      <t>タカ</t>
    </rPh>
    <phoneticPr fontId="64"/>
  </si>
  <si>
    <t>仙台市若林区卸町3丁目1-4</t>
    <rPh sb="0" eb="3">
      <t>センダイシ</t>
    </rPh>
    <rPh sb="3" eb="6">
      <t>ワカバヤシク</t>
    </rPh>
    <rPh sb="6" eb="8">
      <t>オロシマチ</t>
    </rPh>
    <rPh sb="9" eb="11">
      <t>チョウメ</t>
    </rPh>
    <phoneticPr fontId="63"/>
  </si>
  <si>
    <t>有限会社　カール英会話ほいくえん</t>
    <rPh sb="0" eb="4">
      <t>ユウゲンガイシャ</t>
    </rPh>
    <rPh sb="8" eb="11">
      <t>エイカイワ</t>
    </rPh>
    <phoneticPr fontId="65"/>
  </si>
  <si>
    <t>ぶんぶん保育園小田原園</t>
  </si>
  <si>
    <t>仙台市宮城野区萩野町3-8-11-1F</t>
    <rPh sb="0" eb="3">
      <t>センダイシ</t>
    </rPh>
    <phoneticPr fontId="63"/>
  </si>
  <si>
    <t>一般社団法人　アイルアーク</t>
    <rPh sb="0" eb="2">
      <t>イッパン</t>
    </rPh>
    <rPh sb="2" eb="4">
      <t>シャダン</t>
    </rPh>
    <rPh sb="4" eb="6">
      <t>ホウジン</t>
    </rPh>
    <phoneticPr fontId="63"/>
  </si>
  <si>
    <t>仙台市宮城野区中野字阿弥陀堂39</t>
    <rPh sb="0" eb="3">
      <t>センダイシ</t>
    </rPh>
    <rPh sb="7" eb="9">
      <t>ナカノ</t>
    </rPh>
    <rPh sb="9" eb="10">
      <t>アザ</t>
    </rPh>
    <rPh sb="10" eb="13">
      <t>アミダ</t>
    </rPh>
    <rPh sb="13" eb="14">
      <t>ドウ</t>
    </rPh>
    <phoneticPr fontId="63"/>
  </si>
  <si>
    <t>学校法人　中埜山学園</t>
    <rPh sb="5" eb="7">
      <t>ナカノ</t>
    </rPh>
    <rPh sb="7" eb="8">
      <t>ヤマ</t>
    </rPh>
    <rPh sb="8" eb="10">
      <t>ガクエン</t>
    </rPh>
    <phoneticPr fontId="63"/>
  </si>
  <si>
    <t>もりのなかま保育園宮城野園</t>
    <rPh sb="6" eb="9">
      <t>ホイクエン</t>
    </rPh>
    <rPh sb="9" eb="12">
      <t>ミヤギノ</t>
    </rPh>
    <rPh sb="12" eb="13">
      <t>エン</t>
    </rPh>
    <phoneticPr fontId="63"/>
  </si>
  <si>
    <t>仙台市青葉区花京院2-1-65-6F</t>
    <rPh sb="6" eb="7">
      <t>カ</t>
    </rPh>
    <rPh sb="7" eb="8">
      <t>キョウ</t>
    </rPh>
    <rPh sb="8" eb="9">
      <t>イン</t>
    </rPh>
    <phoneticPr fontId="63"/>
  </si>
  <si>
    <t>株式会社　Lateral Kids</t>
    <rPh sb="0" eb="2">
      <t>カブシキ</t>
    </rPh>
    <rPh sb="2" eb="4">
      <t>カイシャ</t>
    </rPh>
    <phoneticPr fontId="63"/>
  </si>
  <si>
    <t>ハニー保育園</t>
    <rPh sb="3" eb="6">
      <t>ホイクエン</t>
    </rPh>
    <phoneticPr fontId="64"/>
  </si>
  <si>
    <t>仙台市宮城野区萩野町3丁目8-12</t>
    <rPh sb="0" eb="3">
      <t>センダイシ</t>
    </rPh>
    <rPh sb="3" eb="7">
      <t>ミヤギノク</t>
    </rPh>
    <rPh sb="7" eb="9">
      <t>ハギノ</t>
    </rPh>
    <rPh sb="9" eb="10">
      <t>マチ</t>
    </rPh>
    <rPh sb="11" eb="13">
      <t>チョウメ</t>
    </rPh>
    <phoneticPr fontId="63"/>
  </si>
  <si>
    <t>株式会社　ハニー保育園</t>
    <rPh sb="0" eb="2">
      <t>カブシキ</t>
    </rPh>
    <rPh sb="2" eb="4">
      <t>カイシャ</t>
    </rPh>
    <rPh sb="8" eb="11">
      <t>ホイクエン</t>
    </rPh>
    <phoneticPr fontId="63"/>
  </si>
  <si>
    <t>スクルドエンジェル保育園仙台宮城野原園</t>
    <rPh sb="9" eb="12">
      <t>ホイクエン</t>
    </rPh>
    <rPh sb="12" eb="14">
      <t>センダイ</t>
    </rPh>
    <rPh sb="14" eb="18">
      <t>ミヤギノハラ</t>
    </rPh>
    <rPh sb="18" eb="19">
      <t>エン</t>
    </rPh>
    <phoneticPr fontId="63"/>
  </si>
  <si>
    <t>東京都新宿区西新宿6-14-1新宿グリーンタワービル20階</t>
    <rPh sb="15" eb="17">
      <t>シンジュク</t>
    </rPh>
    <rPh sb="28" eb="29">
      <t>カイ</t>
    </rPh>
    <phoneticPr fontId="64"/>
  </si>
  <si>
    <t>株式会社　スクルドアンドカンパニー</t>
    <rPh sb="0" eb="2">
      <t>カブシキ</t>
    </rPh>
    <rPh sb="2" eb="4">
      <t>カイシャ</t>
    </rPh>
    <phoneticPr fontId="63"/>
  </si>
  <si>
    <t>ちゃいるどらんど岩切駅前保育園</t>
    <rPh sb="8" eb="12">
      <t>イワキリエキマエ</t>
    </rPh>
    <phoneticPr fontId="64"/>
  </si>
  <si>
    <t>仙台市若林区六丁の目西町3-41</t>
    <rPh sb="0" eb="3">
      <t>センダイシ</t>
    </rPh>
    <rPh sb="3" eb="6">
      <t>ワカバヤシク</t>
    </rPh>
    <rPh sb="6" eb="8">
      <t>ロクチョウ</t>
    </rPh>
    <rPh sb="9" eb="10">
      <t>メ</t>
    </rPh>
    <rPh sb="10" eb="11">
      <t>ニシ</t>
    </rPh>
    <rPh sb="11" eb="12">
      <t>マチ</t>
    </rPh>
    <phoneticPr fontId="63"/>
  </si>
  <si>
    <t>株式会社　ちゃいるどらんど</t>
    <rPh sb="0" eb="2">
      <t>カブシキ</t>
    </rPh>
    <rPh sb="2" eb="4">
      <t>カイシャ</t>
    </rPh>
    <phoneticPr fontId="62"/>
  </si>
  <si>
    <t>仙台市宮城野区白鳥2-11-24</t>
    <rPh sb="0" eb="3">
      <t>センダイシ</t>
    </rPh>
    <rPh sb="3" eb="7">
      <t>ミヤギノク</t>
    </rPh>
    <rPh sb="7" eb="9">
      <t>シラトリ</t>
    </rPh>
    <phoneticPr fontId="62"/>
  </si>
  <si>
    <t>学校法人　蒲生学園</t>
    <rPh sb="5" eb="7">
      <t>ガモウ</t>
    </rPh>
    <rPh sb="7" eb="9">
      <t>ガクエン</t>
    </rPh>
    <phoneticPr fontId="62"/>
  </si>
  <si>
    <t>仙台市宮城野区田子2-10-2</t>
    <rPh sb="0" eb="3">
      <t>センダイシ</t>
    </rPh>
    <phoneticPr fontId="63"/>
  </si>
  <si>
    <t>株式会社　エコエネルギー普及協会</t>
    <rPh sb="0" eb="2">
      <t>カブシキ</t>
    </rPh>
    <rPh sb="2" eb="4">
      <t>カイシャ</t>
    </rPh>
    <rPh sb="12" eb="14">
      <t>フキュウ</t>
    </rPh>
    <rPh sb="14" eb="16">
      <t>キョウカイ</t>
    </rPh>
    <phoneticPr fontId="63"/>
  </si>
  <si>
    <t>仙台市宮城野区出花1-3-10</t>
    <rPh sb="7" eb="9">
      <t>イデカ</t>
    </rPh>
    <phoneticPr fontId="63"/>
  </si>
  <si>
    <t>株式会社　さくらんぼ保育園</t>
    <rPh sb="0" eb="2">
      <t>カブシキ</t>
    </rPh>
    <rPh sb="2" eb="4">
      <t>カイシャ</t>
    </rPh>
    <rPh sb="10" eb="13">
      <t>ホイクエン</t>
    </rPh>
    <phoneticPr fontId="63"/>
  </si>
  <si>
    <t>キッズフィールド新田東園</t>
    <rPh sb="8" eb="10">
      <t>シンデン</t>
    </rPh>
    <rPh sb="10" eb="11">
      <t>ヒガシ</t>
    </rPh>
    <rPh sb="11" eb="12">
      <t>エン</t>
    </rPh>
    <phoneticPr fontId="6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</si>
  <si>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64"/>
  </si>
  <si>
    <t>つつじがおか保育園</t>
    <rPh sb="6" eb="9">
      <t>ホイクエン</t>
    </rPh>
    <phoneticPr fontId="64"/>
  </si>
  <si>
    <t>仙台市宮城野区萩野町3丁目8-11</t>
    <rPh sb="3" eb="7">
      <t>ミヤギノク</t>
    </rPh>
    <rPh sb="7" eb="9">
      <t>ハギノ</t>
    </rPh>
    <rPh sb="9" eb="10">
      <t>マチ</t>
    </rPh>
    <rPh sb="11" eb="13">
      <t>チョウメ</t>
    </rPh>
    <phoneticPr fontId="64"/>
  </si>
  <si>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64"/>
  </si>
  <si>
    <t>株式会社　ペンギンエデュケーション</t>
    <rPh sb="0" eb="2">
      <t>カブシキ</t>
    </rPh>
    <rPh sb="2" eb="4">
      <t>カイシャ</t>
    </rPh>
    <phoneticPr fontId="64"/>
  </si>
  <si>
    <t>新田ナーサリー</t>
    <rPh sb="0" eb="2">
      <t>シンデン</t>
    </rPh>
    <phoneticPr fontId="64"/>
  </si>
  <si>
    <t>仙台市宮城野区新田東1-8-4　クリアフォレスト1階</t>
    <rPh sb="0" eb="3">
      <t>センダイシ</t>
    </rPh>
    <phoneticPr fontId="64"/>
  </si>
  <si>
    <t>仙台ナーサリー　株式会社</t>
    <rPh sb="0" eb="2">
      <t>センダイ</t>
    </rPh>
    <rPh sb="8" eb="10">
      <t>カブシキ</t>
    </rPh>
    <rPh sb="10" eb="12">
      <t>ガイシャ</t>
    </rPh>
    <phoneticPr fontId="65"/>
  </si>
  <si>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</si>
  <si>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64"/>
  </si>
  <si>
    <t>株式会社　エルプレイス</t>
    <rPh sb="0" eb="4">
      <t>カブシキガイシャ</t>
    </rPh>
    <phoneticPr fontId="65"/>
  </si>
  <si>
    <t>苦竹ナーサリー</t>
  </si>
  <si>
    <t>仙台市宮城野区新田東1-8-4　クリアフォレスト1階</t>
  </si>
  <si>
    <t>仙台ナーサリー　株式会社</t>
  </si>
  <si>
    <t>パリス榴岡保育園</t>
    <rPh sb="3" eb="5">
      <t>ツツジガオカ</t>
    </rPh>
    <rPh sb="5" eb="7">
      <t>ホイク</t>
    </rPh>
    <rPh sb="7" eb="8">
      <t>エン</t>
    </rPh>
    <phoneticPr fontId="64"/>
  </si>
  <si>
    <t>山形県新庄市金沢字金沢山1917-7</t>
    <rPh sb="0" eb="3">
      <t>ヤマガタケン</t>
    </rPh>
    <rPh sb="3" eb="6">
      <t>シンジョウシ</t>
    </rPh>
    <rPh sb="6" eb="8">
      <t>カナザワ</t>
    </rPh>
    <rPh sb="8" eb="9">
      <t>アザ</t>
    </rPh>
    <rPh sb="9" eb="11">
      <t>カナザワ</t>
    </rPh>
    <rPh sb="11" eb="12">
      <t>ヤマ</t>
    </rPh>
    <phoneticPr fontId="64"/>
  </si>
  <si>
    <t>社会福祉法人　みらい</t>
  </si>
  <si>
    <t>しあわせいっぱい保育園　新田</t>
    <rPh sb="8" eb="10">
      <t>ホイク</t>
    </rPh>
    <rPh sb="10" eb="11">
      <t>エン</t>
    </rPh>
    <rPh sb="12" eb="14">
      <t>シンデン</t>
    </rPh>
    <phoneticPr fontId="64"/>
  </si>
  <si>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64"/>
  </si>
  <si>
    <t>株式会社ハンドシェイク</t>
    <rPh sb="0" eb="2">
      <t>カブシキ</t>
    </rPh>
    <rPh sb="2" eb="4">
      <t>カイシャ</t>
    </rPh>
    <phoneticPr fontId="64"/>
  </si>
  <si>
    <t>もりのなかま保育園小田原もぐもぐ＋</t>
    <rPh sb="9" eb="12">
      <t>オダワラ</t>
    </rPh>
    <phoneticPr fontId="64"/>
  </si>
  <si>
    <t>仙台市青葉区花京院2-1-65-6F</t>
  </si>
  <si>
    <t>ライクアカデミー　株式会社</t>
    <rPh sb="9" eb="10">
      <t>カブ</t>
    </rPh>
    <rPh sb="10" eb="11">
      <t>シキ</t>
    </rPh>
    <rPh sb="11" eb="13">
      <t>ガイシャ</t>
    </rPh>
    <phoneticPr fontId="64"/>
  </si>
  <si>
    <t>小規模保育事業所ココカラ五橋</t>
    <rPh sb="0" eb="3">
      <t>ショウキボ</t>
    </rPh>
    <rPh sb="3" eb="5">
      <t>ホイク</t>
    </rPh>
    <rPh sb="5" eb="7">
      <t>ジギョウ</t>
    </rPh>
    <rPh sb="7" eb="8">
      <t>ショ</t>
    </rPh>
    <rPh sb="12" eb="14">
      <t>イツツバシ</t>
    </rPh>
    <phoneticPr fontId="63"/>
  </si>
  <si>
    <t>すまいる新寺保育園</t>
    <rPh sb="4" eb="5">
      <t>シン</t>
    </rPh>
    <rPh sb="5" eb="6">
      <t>テラ</t>
    </rPh>
    <rPh sb="6" eb="9">
      <t>ホイクエン</t>
    </rPh>
    <phoneticPr fontId="64"/>
  </si>
  <si>
    <t>ろりぽっぷ小規模保育園おほしさま館</t>
    <rPh sb="5" eb="8">
      <t>ショウキボ</t>
    </rPh>
    <rPh sb="8" eb="11">
      <t>ホイクエン</t>
    </rPh>
    <rPh sb="16" eb="17">
      <t>カン</t>
    </rPh>
    <phoneticPr fontId="64"/>
  </si>
  <si>
    <t>仙台市若林区沖野字高野南197-1</t>
    <rPh sb="0" eb="3">
      <t>センダイシ</t>
    </rPh>
    <rPh sb="3" eb="6">
      <t>ワカバヤシク</t>
    </rPh>
    <rPh sb="6" eb="8">
      <t>オキノ</t>
    </rPh>
    <rPh sb="8" eb="9">
      <t>アザ</t>
    </rPh>
    <rPh sb="9" eb="11">
      <t>タカノ</t>
    </rPh>
    <rPh sb="11" eb="12">
      <t>ミナミ</t>
    </rPh>
    <phoneticPr fontId="63"/>
  </si>
  <si>
    <t>学校法人　ろりぽっぷ学園</t>
    <rPh sb="0" eb="2">
      <t>ガッコウ</t>
    </rPh>
    <rPh sb="2" eb="4">
      <t>ホウジン</t>
    </rPh>
    <rPh sb="10" eb="12">
      <t>ガクエン</t>
    </rPh>
    <phoneticPr fontId="63"/>
  </si>
  <si>
    <t>仙台市若林区若林1丁目6-17</t>
    <rPh sb="0" eb="3">
      <t>センダイシ</t>
    </rPh>
    <rPh sb="3" eb="6">
      <t>ワカバヤシク</t>
    </rPh>
    <rPh sb="6" eb="8">
      <t>ワカバヤシ</t>
    </rPh>
    <rPh sb="9" eb="11">
      <t>チョウメ</t>
    </rPh>
    <phoneticPr fontId="63"/>
  </si>
  <si>
    <t>株式会社　ちびっこひろば保育園</t>
    <rPh sb="12" eb="15">
      <t>ホイクエン</t>
    </rPh>
    <phoneticPr fontId="62"/>
  </si>
  <si>
    <t>バイリンガル保育園なないろの里</t>
    <rPh sb="6" eb="9">
      <t>ホイクエン</t>
    </rPh>
    <rPh sb="14" eb="15">
      <t>サト</t>
    </rPh>
    <phoneticPr fontId="64"/>
  </si>
  <si>
    <t>宮城県大崎市古川穂波3-8-50</t>
    <rPh sb="0" eb="3">
      <t>ミヤギケン</t>
    </rPh>
    <rPh sb="3" eb="5">
      <t>オオサキ</t>
    </rPh>
    <rPh sb="5" eb="6">
      <t>シ</t>
    </rPh>
    <rPh sb="6" eb="8">
      <t>フルカワ</t>
    </rPh>
    <rPh sb="8" eb="9">
      <t>ホ</t>
    </rPh>
    <rPh sb="9" eb="10">
      <t>ナミ</t>
    </rPh>
    <phoneticPr fontId="64"/>
  </si>
  <si>
    <t>カラマンディ　株式会社</t>
    <rPh sb="7" eb="11">
      <t>カブシキガイシャ</t>
    </rPh>
    <phoneticPr fontId="65"/>
  </si>
  <si>
    <t>空飛ぶくぢら保育所</t>
    <rPh sb="0" eb="1">
      <t>ソラ</t>
    </rPh>
    <rPh sb="1" eb="2">
      <t>ト</t>
    </rPh>
    <rPh sb="6" eb="8">
      <t>ホイク</t>
    </rPh>
    <rPh sb="8" eb="9">
      <t>ショ</t>
    </rPh>
    <phoneticPr fontId="64"/>
  </si>
  <si>
    <t>仙台市若林区木ノ下4-8-6</t>
    <rPh sb="0" eb="3">
      <t>センダイシ</t>
    </rPh>
    <rPh sb="3" eb="6">
      <t>ワカバヤシク</t>
    </rPh>
    <rPh sb="6" eb="7">
      <t>キ</t>
    </rPh>
    <rPh sb="8" eb="9">
      <t>シタ</t>
    </rPh>
    <phoneticPr fontId="64"/>
  </si>
  <si>
    <t>ろりぽっぷ第2小規模保育園おひさま館</t>
    <rPh sb="5" eb="6">
      <t>ダイ</t>
    </rPh>
    <rPh sb="7" eb="10">
      <t>ショウキボ</t>
    </rPh>
    <rPh sb="10" eb="13">
      <t>ホイクエン</t>
    </rPh>
    <rPh sb="17" eb="18">
      <t>カン</t>
    </rPh>
    <phoneticPr fontId="64"/>
  </si>
  <si>
    <t>仙台市若林区沖野字高野南197-1</t>
    <rPh sb="0" eb="3">
      <t>センダイシ</t>
    </rPh>
    <rPh sb="3" eb="6">
      <t>ワカバヤシク</t>
    </rPh>
    <rPh sb="6" eb="8">
      <t>オキノ</t>
    </rPh>
    <rPh sb="8" eb="9">
      <t>アザ</t>
    </rPh>
    <rPh sb="9" eb="11">
      <t>タカノ</t>
    </rPh>
    <rPh sb="11" eb="12">
      <t>ミナミ</t>
    </rPh>
    <phoneticPr fontId="64"/>
  </si>
  <si>
    <t>グレース保育園</t>
    <rPh sb="4" eb="7">
      <t>ホイクエン</t>
    </rPh>
    <phoneticPr fontId="64"/>
  </si>
  <si>
    <t>宮城県岩沼市桜3-8-15</t>
    <rPh sb="0" eb="3">
      <t>ミヤギケン</t>
    </rPh>
    <rPh sb="3" eb="6">
      <t>イワヌマシ</t>
    </rPh>
    <rPh sb="6" eb="7">
      <t>サクラ</t>
    </rPh>
    <phoneticPr fontId="64"/>
  </si>
  <si>
    <t>六丁の目保育園中町園</t>
    <rPh sb="0" eb="2">
      <t>ロクチョウ</t>
    </rPh>
    <rPh sb="3" eb="4">
      <t>メ</t>
    </rPh>
    <rPh sb="4" eb="7">
      <t>ホイクエン</t>
    </rPh>
    <rPh sb="7" eb="9">
      <t>ナカマチ</t>
    </rPh>
    <rPh sb="9" eb="10">
      <t>エン</t>
    </rPh>
    <phoneticPr fontId="64"/>
  </si>
  <si>
    <t>仙台市若林区六丁の目東町3-17</t>
    <rPh sb="3" eb="6">
      <t>ワカバヤシク</t>
    </rPh>
    <rPh sb="6" eb="8">
      <t>ロクチョウ</t>
    </rPh>
    <rPh sb="9" eb="10">
      <t>メ</t>
    </rPh>
    <rPh sb="10" eb="11">
      <t>ヒガシ</t>
    </rPh>
    <rPh sb="11" eb="12">
      <t>マチ</t>
    </rPh>
    <phoneticPr fontId="64"/>
  </si>
  <si>
    <t>一般社団法人　六丁の目保育園</t>
    <rPh sb="0" eb="2">
      <t>イッパン</t>
    </rPh>
    <rPh sb="2" eb="4">
      <t>シャダン</t>
    </rPh>
    <rPh sb="4" eb="6">
      <t>ホウジン</t>
    </rPh>
    <rPh sb="7" eb="9">
      <t>ロクチョウ</t>
    </rPh>
    <rPh sb="10" eb="11">
      <t>メ</t>
    </rPh>
    <rPh sb="11" eb="14">
      <t>ホイクエン</t>
    </rPh>
    <phoneticPr fontId="64"/>
  </si>
  <si>
    <t>アスイク保育園　薬師堂前</t>
    <rPh sb="4" eb="7">
      <t>ホイクエン</t>
    </rPh>
    <rPh sb="8" eb="11">
      <t>ヤクシドウ</t>
    </rPh>
    <rPh sb="11" eb="12">
      <t>マエ</t>
    </rPh>
    <phoneticPr fontId="6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</si>
  <si>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64"/>
  </si>
  <si>
    <t>六郷保育園</t>
    <rPh sb="0" eb="2">
      <t>ロクゴウ</t>
    </rPh>
    <rPh sb="2" eb="5">
      <t>ホイクエン</t>
    </rPh>
    <phoneticPr fontId="64"/>
  </si>
  <si>
    <t>仙台市若林区六郷7番10号</t>
    <rPh sb="6" eb="8">
      <t>ロクゴウ</t>
    </rPh>
    <rPh sb="9" eb="10">
      <t>バン</t>
    </rPh>
    <rPh sb="12" eb="13">
      <t>ゴウ</t>
    </rPh>
    <phoneticPr fontId="64"/>
  </si>
  <si>
    <t>一般社団法人　保育アートラボ</t>
    <rPh sb="0" eb="2">
      <t>イッパン</t>
    </rPh>
    <rPh sb="2" eb="4">
      <t>シャダン</t>
    </rPh>
    <rPh sb="4" eb="6">
      <t>ホウジン</t>
    </rPh>
    <rPh sb="7" eb="9">
      <t>ホイク</t>
    </rPh>
    <phoneticPr fontId="2"/>
  </si>
  <si>
    <t>仙台市泉区上谷刈1-6-30</t>
    <rPh sb="0" eb="3">
      <t>センダイシ</t>
    </rPh>
    <rPh sb="3" eb="4">
      <t>イズミ</t>
    </rPh>
    <rPh sb="4" eb="5">
      <t>ク</t>
    </rPh>
    <rPh sb="5" eb="7">
      <t>ウエタニ</t>
    </rPh>
    <rPh sb="7" eb="8">
      <t>カリ</t>
    </rPh>
    <phoneticPr fontId="62"/>
  </si>
  <si>
    <t>特定非営利活動法人　こどもステーション・MIYAGI</t>
    <rPh sb="0" eb="2">
      <t>トクテイ</t>
    </rPh>
    <rPh sb="2" eb="5">
      <t>ヒエイリ</t>
    </rPh>
    <rPh sb="5" eb="7">
      <t>カツドウ</t>
    </rPh>
    <rPh sb="7" eb="9">
      <t>ホウジン</t>
    </rPh>
    <phoneticPr fontId="62"/>
  </si>
  <si>
    <t>札幌市豊平区月寒東5条10-3-3</t>
    <rPh sb="0" eb="3">
      <t>サッポロシ</t>
    </rPh>
    <rPh sb="3" eb="5">
      <t>トヨヒラ</t>
    </rPh>
    <rPh sb="5" eb="6">
      <t>ク</t>
    </rPh>
    <rPh sb="6" eb="7">
      <t>ツキ</t>
    </rPh>
    <rPh sb="7" eb="8">
      <t>サム</t>
    </rPh>
    <rPh sb="8" eb="9">
      <t>ヒガシ</t>
    </rPh>
    <rPh sb="10" eb="11">
      <t>ジョウ</t>
    </rPh>
    <phoneticPr fontId="62"/>
  </si>
  <si>
    <t>スクルドエンジェル保育園仙台長町園</t>
    <rPh sb="9" eb="12">
      <t>ホイクエン</t>
    </rPh>
    <rPh sb="12" eb="14">
      <t>センダイ</t>
    </rPh>
    <rPh sb="14" eb="16">
      <t>ナガマチ</t>
    </rPh>
    <rPh sb="16" eb="17">
      <t>エン</t>
    </rPh>
    <phoneticPr fontId="63"/>
  </si>
  <si>
    <t>東京都新宿区西新宿6-14-1新宿グリーンタワービル20階</t>
  </si>
  <si>
    <t>星の子保育園</t>
    <rPh sb="0" eb="1">
      <t>ホシ</t>
    </rPh>
    <rPh sb="2" eb="3">
      <t>コ</t>
    </rPh>
    <rPh sb="3" eb="6">
      <t>ホイクエン</t>
    </rPh>
    <phoneticPr fontId="63"/>
  </si>
  <si>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63"/>
  </si>
  <si>
    <t>株式会社　星の子保育園</t>
    <rPh sb="5" eb="6">
      <t>ホシ</t>
    </rPh>
    <rPh sb="7" eb="8">
      <t>コ</t>
    </rPh>
    <rPh sb="8" eb="11">
      <t>ホイクエン</t>
    </rPh>
    <phoneticPr fontId="62"/>
  </si>
  <si>
    <t>バンビのおうち保育園</t>
    <rPh sb="7" eb="10">
      <t>ホイクエン</t>
    </rPh>
    <phoneticPr fontId="64"/>
  </si>
  <si>
    <t>仙台市太白区中田4丁目1-3-1</t>
    <rPh sb="0" eb="3">
      <t>センダイシ</t>
    </rPh>
    <rPh sb="3" eb="6">
      <t>タイハクク</t>
    </rPh>
    <rPh sb="6" eb="8">
      <t>ナカタ</t>
    </rPh>
    <rPh sb="9" eb="11">
      <t>チョウメ</t>
    </rPh>
    <phoneticPr fontId="63"/>
  </si>
  <si>
    <t>社会福祉法人　銀杏の会</t>
    <rPh sb="0" eb="2">
      <t>シャカイ</t>
    </rPh>
    <rPh sb="2" eb="4">
      <t>フクシ</t>
    </rPh>
    <rPh sb="4" eb="6">
      <t>ホウジン</t>
    </rPh>
    <rPh sb="7" eb="9">
      <t>イチョウ</t>
    </rPh>
    <rPh sb="10" eb="11">
      <t>カイ</t>
    </rPh>
    <phoneticPr fontId="63"/>
  </si>
  <si>
    <t>アテナ保育園</t>
    <rPh sb="3" eb="6">
      <t>ホイクエン</t>
    </rPh>
    <phoneticPr fontId="64"/>
  </si>
  <si>
    <t>宮城県岩沼市桜3-8-15</t>
    <rPh sb="0" eb="3">
      <t>ミヤギケン</t>
    </rPh>
    <rPh sb="3" eb="6">
      <t>イワヌマシ</t>
    </rPh>
    <rPh sb="6" eb="7">
      <t>サクラ</t>
    </rPh>
    <phoneticPr fontId="63"/>
  </si>
  <si>
    <t>学校法人　岩沼学園</t>
    <rPh sb="0" eb="2">
      <t>ガッコウ</t>
    </rPh>
    <rPh sb="2" eb="4">
      <t>ホウジン</t>
    </rPh>
    <rPh sb="5" eb="7">
      <t>イワヌマ</t>
    </rPh>
    <rPh sb="7" eb="9">
      <t>ガクエン</t>
    </rPh>
    <phoneticPr fontId="65"/>
  </si>
  <si>
    <t>砂押こころ保育園</t>
    <rPh sb="0" eb="2">
      <t>スナオシ</t>
    </rPh>
    <rPh sb="5" eb="8">
      <t>ホイクエン</t>
    </rPh>
    <phoneticPr fontId="64"/>
  </si>
  <si>
    <t>仙台市青葉区木町通2-4-16</t>
    <rPh sb="3" eb="6">
      <t>アオバク</t>
    </rPh>
    <rPh sb="6" eb="8">
      <t>キマチ</t>
    </rPh>
    <rPh sb="8" eb="9">
      <t>ドオ</t>
    </rPh>
    <phoneticPr fontId="64"/>
  </si>
  <si>
    <t>株式会社　F＆S</t>
    <rPh sb="0" eb="4">
      <t>カブシキカイシャ</t>
    </rPh>
    <phoneticPr fontId="64"/>
  </si>
  <si>
    <t>時のかけはし保育園</t>
    <rPh sb="0" eb="1">
      <t>トキ</t>
    </rPh>
    <rPh sb="6" eb="9">
      <t>ホイクエン</t>
    </rPh>
    <phoneticPr fontId="64"/>
  </si>
  <si>
    <t>仙台市若林区六丁の目西町3-41-201</t>
    <rPh sb="3" eb="6">
      <t>ワカバヤシク</t>
    </rPh>
    <rPh sb="6" eb="8">
      <t>ロクチョウ</t>
    </rPh>
    <rPh sb="9" eb="10">
      <t>メ</t>
    </rPh>
    <rPh sb="10" eb="11">
      <t>ニシ</t>
    </rPh>
    <rPh sb="11" eb="12">
      <t>マチ</t>
    </rPh>
    <phoneticPr fontId="64"/>
  </si>
  <si>
    <t>袋原ちびっこひろば保育園</t>
    <rPh sb="0" eb="1">
      <t>フクロ</t>
    </rPh>
    <rPh sb="1" eb="2">
      <t>ハラ</t>
    </rPh>
    <rPh sb="9" eb="12">
      <t>ホイクエン</t>
    </rPh>
    <phoneticPr fontId="64"/>
  </si>
  <si>
    <t>仙台市若林区若林1丁目6-17</t>
    <rPh sb="3" eb="6">
      <t>ワカバヤシク</t>
    </rPh>
    <rPh sb="6" eb="8">
      <t>ワカバヤシ</t>
    </rPh>
    <rPh sb="9" eb="11">
      <t>チョウメ</t>
    </rPh>
    <phoneticPr fontId="64"/>
  </si>
  <si>
    <t>こぶたの城おおのだ保育園</t>
    <rPh sb="4" eb="5">
      <t>シロ</t>
    </rPh>
    <rPh sb="9" eb="12">
      <t>ホイクエン</t>
    </rPh>
    <phoneticPr fontId="64"/>
  </si>
  <si>
    <t>仙台市太白区あすと長町3丁目2-23</t>
    <rPh sb="9" eb="11">
      <t>ナガマチ</t>
    </rPh>
    <rPh sb="12" eb="14">
      <t>チョウメ</t>
    </rPh>
    <phoneticPr fontId="64"/>
  </si>
  <si>
    <t>株式会社　ラヴィエール</t>
    <rPh sb="0" eb="2">
      <t>カブシキ</t>
    </rPh>
    <rPh sb="2" eb="4">
      <t>カイシャ</t>
    </rPh>
    <phoneticPr fontId="64"/>
  </si>
  <si>
    <t>杜のぽかぽか保育園</t>
    <rPh sb="0" eb="1">
      <t>モリ</t>
    </rPh>
    <rPh sb="6" eb="9">
      <t>ホイクエン</t>
    </rPh>
    <phoneticPr fontId="64"/>
  </si>
  <si>
    <t>仙台市太白区大野田5-30-1</t>
    <rPh sb="0" eb="3">
      <t>センダイシ</t>
    </rPh>
    <rPh sb="3" eb="6">
      <t>タイハクク</t>
    </rPh>
    <rPh sb="6" eb="9">
      <t>オオノダ</t>
    </rPh>
    <phoneticPr fontId="64"/>
  </si>
  <si>
    <t>合同会社　もりぽか舎</t>
    <rPh sb="0" eb="2">
      <t>ゴウドウ</t>
    </rPh>
    <rPh sb="2" eb="4">
      <t>カイシャ</t>
    </rPh>
    <rPh sb="9" eb="10">
      <t>シャ</t>
    </rPh>
    <phoneticPr fontId="64"/>
  </si>
  <si>
    <t>富沢こころ保育園</t>
    <rPh sb="0" eb="2">
      <t>トミザワ</t>
    </rPh>
    <rPh sb="5" eb="8">
      <t>ホイクエン</t>
    </rPh>
    <phoneticPr fontId="64"/>
  </si>
  <si>
    <t>仙台市青葉区木町通2丁目4-16</t>
    <rPh sb="0" eb="3">
      <t>センダイシ</t>
    </rPh>
    <rPh sb="3" eb="6">
      <t>アオバク</t>
    </rPh>
    <rPh sb="6" eb="8">
      <t>キマチ</t>
    </rPh>
    <rPh sb="8" eb="9">
      <t>ドオリ</t>
    </rPh>
    <rPh sb="10" eb="12">
      <t>チョウメ</t>
    </rPh>
    <phoneticPr fontId="64"/>
  </si>
  <si>
    <t>大野田こころ保育園</t>
    <rPh sb="0" eb="3">
      <t>オオノダ</t>
    </rPh>
    <rPh sb="6" eb="9">
      <t>ホイクエン</t>
    </rPh>
    <phoneticPr fontId="2"/>
  </si>
  <si>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</si>
  <si>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2"/>
  </si>
  <si>
    <t>株式会社　いちにいさん</t>
    <rPh sb="0" eb="4">
      <t>カブシキガイシャ</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</si>
  <si>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</si>
  <si>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
  </si>
  <si>
    <t>株式会社　リアリノ</t>
    <rPh sb="0" eb="2">
      <t>カブシキ</t>
    </rPh>
    <rPh sb="2" eb="4">
      <t>カイシャ</t>
    </rPh>
    <phoneticPr fontId="2"/>
  </si>
  <si>
    <t>キッズフィールド富沢園</t>
    <rPh sb="8" eb="10">
      <t>トミザワ</t>
    </rPh>
    <rPh sb="10" eb="11">
      <t>エン</t>
    </rPh>
    <phoneticPr fontId="64"/>
  </si>
  <si>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</si>
  <si>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66"/>
  </si>
  <si>
    <t>宮城県大崎市古川穂波3-8-50</t>
  </si>
  <si>
    <t>カラマンディ　株式会社</t>
  </si>
  <si>
    <t>ビッグママランドあすと長町園</t>
    <rPh sb="11" eb="13">
      <t>ナガマチ</t>
    </rPh>
    <rPh sb="13" eb="14">
      <t>エン</t>
    </rPh>
    <phoneticPr fontId="64"/>
  </si>
  <si>
    <t>仙台市若林区東八番丁183BM本社ビル２階</t>
  </si>
  <si>
    <t>株式会社　ビック・ママ</t>
  </si>
  <si>
    <t>長町南こころ保育園</t>
    <rPh sb="0" eb="2">
      <t>ナガマチ</t>
    </rPh>
    <rPh sb="2" eb="3">
      <t>ミナミ</t>
    </rPh>
    <rPh sb="6" eb="8">
      <t>ホイク</t>
    </rPh>
    <rPh sb="8" eb="9">
      <t>エン</t>
    </rPh>
    <phoneticPr fontId="64"/>
  </si>
  <si>
    <t>太陽と大地の長町南保育園</t>
    <rPh sb="0" eb="2">
      <t>タイヨウ</t>
    </rPh>
    <rPh sb="3" eb="5">
      <t>ダイチ</t>
    </rPh>
    <rPh sb="6" eb="8">
      <t>ナガマチ</t>
    </rPh>
    <rPh sb="8" eb="9">
      <t>ミナミ</t>
    </rPh>
    <rPh sb="9" eb="11">
      <t>ホイク</t>
    </rPh>
    <rPh sb="11" eb="12">
      <t>エン</t>
    </rPh>
    <phoneticPr fontId="64"/>
  </si>
  <si>
    <t>仙台市青葉区北山3-9-20</t>
    <rPh sb="0" eb="3">
      <t>センダイシ</t>
    </rPh>
    <rPh sb="3" eb="6">
      <t>アオバク</t>
    </rPh>
    <rPh sb="6" eb="8">
      <t>キタヤマ</t>
    </rPh>
    <phoneticPr fontId="64"/>
  </si>
  <si>
    <t>株式会社　明和</t>
    <rPh sb="0" eb="2">
      <t>カブシキ</t>
    </rPh>
    <rPh sb="2" eb="4">
      <t>カイシャ</t>
    </rPh>
    <rPh sb="5" eb="7">
      <t>メイワ</t>
    </rPh>
    <phoneticPr fontId="64"/>
  </si>
  <si>
    <t>サン・キッズ保育園</t>
    <rPh sb="6" eb="9">
      <t>ホイクエン</t>
    </rPh>
    <phoneticPr fontId="63"/>
  </si>
  <si>
    <t>仙台市泉区将監10丁目33-17</t>
    <rPh sb="0" eb="3">
      <t>センダイシ</t>
    </rPh>
    <rPh sb="9" eb="11">
      <t>チョウメ</t>
    </rPh>
    <phoneticPr fontId="63"/>
  </si>
  <si>
    <t>特定非営利活動法人　サン・キッズ保育園</t>
    <rPh sb="0" eb="2">
      <t>トクテイ</t>
    </rPh>
    <rPh sb="2" eb="5">
      <t>ヒエイリ</t>
    </rPh>
    <rPh sb="5" eb="7">
      <t>カツドウ</t>
    </rPh>
    <rPh sb="7" eb="9">
      <t>ホウジン</t>
    </rPh>
    <rPh sb="16" eb="19">
      <t>ホイクエン</t>
    </rPh>
    <phoneticPr fontId="63"/>
  </si>
  <si>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63"/>
  </si>
  <si>
    <t>社会福祉法人　やまとみらい福祉会</t>
    <rPh sb="13" eb="15">
      <t>フクシ</t>
    </rPh>
    <rPh sb="15" eb="16">
      <t>カイ</t>
    </rPh>
    <phoneticPr fontId="63"/>
  </si>
  <si>
    <t>アートチャイルドケア仙台泉中央</t>
    <rPh sb="10" eb="12">
      <t>センダイ</t>
    </rPh>
    <rPh sb="12" eb="13">
      <t>イズミ</t>
    </rPh>
    <rPh sb="13" eb="15">
      <t>チュウオウ</t>
    </rPh>
    <phoneticPr fontId="64"/>
  </si>
  <si>
    <t>東京都品川区東品川1-3-10アートコーポレーション東京オフィス3F</t>
    <rPh sb="0" eb="3">
      <t>トウキョウト</t>
    </rPh>
    <rPh sb="3" eb="6">
      <t>シナガワク</t>
    </rPh>
    <rPh sb="6" eb="9">
      <t>ヒガシシナガワ</t>
    </rPh>
    <rPh sb="26" eb="28">
      <t>トウキョウ</t>
    </rPh>
    <phoneticPr fontId="63"/>
  </si>
  <si>
    <t>アートチャイルドケア　株式会社</t>
    <rPh sb="11" eb="13">
      <t>カブシキ</t>
    </rPh>
    <rPh sb="13" eb="15">
      <t>カイシャ</t>
    </rPh>
    <phoneticPr fontId="63"/>
  </si>
  <si>
    <t>リコリコ保育園</t>
    <rPh sb="4" eb="7">
      <t>ホイクエン</t>
    </rPh>
    <phoneticPr fontId="64"/>
  </si>
  <si>
    <t>仙台市泉区泉中央1-45-3</t>
    <rPh sb="0" eb="3">
      <t>センダイシ</t>
    </rPh>
    <rPh sb="3" eb="5">
      <t>イズミク</t>
    </rPh>
    <rPh sb="5" eb="8">
      <t>イズミチュウオウ</t>
    </rPh>
    <phoneticPr fontId="63"/>
  </si>
  <si>
    <t>一般社団法人　みらいとわ</t>
    <rPh sb="0" eb="2">
      <t>イッパン</t>
    </rPh>
    <rPh sb="2" eb="4">
      <t>シャダン</t>
    </rPh>
    <rPh sb="4" eb="6">
      <t>ホウジン</t>
    </rPh>
    <phoneticPr fontId="63"/>
  </si>
  <si>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63"/>
  </si>
  <si>
    <t>株式会社　森のプーさん保育園</t>
    <rPh sb="5" eb="6">
      <t>モリ</t>
    </rPh>
    <rPh sb="11" eb="14">
      <t>ホイクエン</t>
    </rPh>
    <phoneticPr fontId="62"/>
  </si>
  <si>
    <t>ハピネス保育園南光台東</t>
    <rPh sb="4" eb="7">
      <t>ホイクエン</t>
    </rPh>
    <rPh sb="7" eb="9">
      <t>ナンコウ</t>
    </rPh>
    <rPh sb="9" eb="10">
      <t>ダイ</t>
    </rPh>
    <rPh sb="10" eb="11">
      <t>ヒガシ</t>
    </rPh>
    <phoneticPr fontId="64"/>
  </si>
  <si>
    <t>ピーターパン北中山園</t>
    <rPh sb="6" eb="7">
      <t>キタ</t>
    </rPh>
    <rPh sb="7" eb="9">
      <t>ナカヤマ</t>
    </rPh>
    <rPh sb="9" eb="10">
      <t>エン</t>
    </rPh>
    <phoneticPr fontId="64"/>
  </si>
  <si>
    <t>泉中央さんさん保育室</t>
    <rPh sb="0" eb="3">
      <t>イズミチュウオウ</t>
    </rPh>
    <rPh sb="7" eb="10">
      <t>ホイクシツ</t>
    </rPh>
    <phoneticPr fontId="64"/>
  </si>
  <si>
    <t>仙台市泉区将監13-1-1</t>
    <rPh sb="0" eb="3">
      <t>センダイシ</t>
    </rPh>
    <rPh sb="3" eb="5">
      <t>イズミク</t>
    </rPh>
    <rPh sb="5" eb="7">
      <t>ショウゲン</t>
    </rPh>
    <phoneticPr fontId="64"/>
  </si>
  <si>
    <t>学校法人　庄司学園</t>
    <rPh sb="0" eb="2">
      <t>ガッコウ</t>
    </rPh>
    <rPh sb="2" eb="4">
      <t>ホウジン</t>
    </rPh>
    <rPh sb="5" eb="7">
      <t>ショウジ</t>
    </rPh>
    <rPh sb="7" eb="9">
      <t>ガクエン</t>
    </rPh>
    <phoneticPr fontId="65"/>
  </si>
  <si>
    <t>みなみの光保育園</t>
    <rPh sb="4" eb="5">
      <t>ヒカリ</t>
    </rPh>
    <rPh sb="5" eb="8">
      <t>ホイクエン</t>
    </rPh>
    <phoneticPr fontId="64"/>
  </si>
  <si>
    <t>ミッキー小規模保育園</t>
    <rPh sb="4" eb="7">
      <t>ショウキボ</t>
    </rPh>
    <rPh sb="7" eb="10">
      <t>ホイクエン</t>
    </rPh>
    <phoneticPr fontId="64"/>
  </si>
  <si>
    <t>仙台市青葉区昭和町3-15-529</t>
    <rPh sb="0" eb="3">
      <t>センダイシ</t>
    </rPh>
    <rPh sb="3" eb="6">
      <t>アオバク</t>
    </rPh>
    <rPh sb="6" eb="8">
      <t>ショウワ</t>
    </rPh>
    <rPh sb="8" eb="9">
      <t>マチ</t>
    </rPh>
    <phoneticPr fontId="64"/>
  </si>
  <si>
    <t>株式会社　ウェルフェア</t>
    <rPh sb="0" eb="4">
      <t>カブシキガイシャ</t>
    </rPh>
    <phoneticPr fontId="65"/>
  </si>
  <si>
    <t>第2紫山いちにいさん保育園</t>
  </si>
  <si>
    <t>仙台市泉区紫山4-20-2</t>
  </si>
  <si>
    <t>株式会社　いちにいさん</t>
  </si>
  <si>
    <t>泉ヶ丘保育園</t>
    <rPh sb="0" eb="3">
      <t>イズミガオカ</t>
    </rPh>
    <rPh sb="3" eb="6">
      <t>ホイクエン</t>
    </rPh>
    <phoneticPr fontId="64"/>
  </si>
  <si>
    <t>宮城県富谷市上桜木2丁目1-9</t>
    <rPh sb="0" eb="3">
      <t>ミヤギケン</t>
    </rPh>
    <rPh sb="3" eb="5">
      <t>トミヤ</t>
    </rPh>
    <rPh sb="5" eb="6">
      <t>シ</t>
    </rPh>
    <rPh sb="6" eb="7">
      <t>ウエ</t>
    </rPh>
    <rPh sb="7" eb="8">
      <t>サクラ</t>
    </rPh>
    <rPh sb="8" eb="9">
      <t>キ</t>
    </rPh>
    <rPh sb="10" eb="11">
      <t>チョウ</t>
    </rPh>
    <rPh sb="11" eb="12">
      <t>メ</t>
    </rPh>
    <phoneticPr fontId="63"/>
  </si>
  <si>
    <t>社会福祉法人　三矢会</t>
    <rPh sb="0" eb="2">
      <t>シャカイ</t>
    </rPh>
    <rPh sb="2" eb="4">
      <t>フクシ</t>
    </rPh>
    <rPh sb="4" eb="6">
      <t>ホウジン</t>
    </rPh>
    <rPh sb="7" eb="9">
      <t>ミツヤ</t>
    </rPh>
    <rPh sb="9" eb="10">
      <t>カイ</t>
    </rPh>
    <phoneticPr fontId="63"/>
  </si>
  <si>
    <t>仙台市太白区長町7-19-23　TK7ビル3階</t>
    <rPh sb="0" eb="3">
      <t>センダイシ</t>
    </rPh>
    <rPh sb="3" eb="6">
      <t>タイハクク</t>
    </rPh>
    <rPh sb="6" eb="8">
      <t>ナガマチ</t>
    </rPh>
    <rPh sb="22" eb="23">
      <t>カイ</t>
    </rPh>
    <phoneticPr fontId="63"/>
  </si>
  <si>
    <t>特定非営利活動法人　ひよこ会</t>
    <rPh sb="0" eb="2">
      <t>トクテイ</t>
    </rPh>
    <rPh sb="2" eb="5">
      <t>ヒエイリ</t>
    </rPh>
    <rPh sb="5" eb="7">
      <t>カツドウ</t>
    </rPh>
    <rPh sb="7" eb="9">
      <t>ホウジン</t>
    </rPh>
    <rPh sb="13" eb="14">
      <t>カイ</t>
    </rPh>
    <phoneticPr fontId="65"/>
  </si>
  <si>
    <t>仙台市青葉区落合2-6-8</t>
    <rPh sb="0" eb="3">
      <t>センダイシ</t>
    </rPh>
    <rPh sb="3" eb="6">
      <t>アオバク</t>
    </rPh>
    <rPh sb="6" eb="8">
      <t>オチアイ</t>
    </rPh>
    <phoneticPr fontId="62"/>
  </si>
  <si>
    <t>株式会社　スプラウト</t>
    <rPh sb="0" eb="2">
      <t>カブシキ</t>
    </rPh>
    <rPh sb="2" eb="4">
      <t>カイシャ</t>
    </rPh>
    <phoneticPr fontId="62"/>
  </si>
  <si>
    <t>仙台市青葉区錦町1-12-1</t>
    <rPh sb="0" eb="3">
      <t>センダイシ</t>
    </rPh>
    <rPh sb="3" eb="6">
      <t>アオバク</t>
    </rPh>
    <rPh sb="6" eb="8">
      <t>ニシキチョウ</t>
    </rPh>
    <phoneticPr fontId="63"/>
  </si>
  <si>
    <t>ひよこ保育園</t>
    <rPh sb="3" eb="6">
      <t>ホイクエン</t>
    </rPh>
    <phoneticPr fontId="63"/>
  </si>
  <si>
    <t>仙台市青葉区大町2-7-20-102</t>
    <rPh sb="0" eb="3">
      <t>センダイシ</t>
    </rPh>
    <rPh sb="3" eb="6">
      <t>アオバク</t>
    </rPh>
    <rPh sb="6" eb="8">
      <t>オオマチ</t>
    </rPh>
    <phoneticPr fontId="63"/>
  </si>
  <si>
    <t>株式会社　ひよこ保育園</t>
    <rPh sb="8" eb="10">
      <t>ホイク</t>
    </rPh>
    <rPh sb="10" eb="11">
      <t>エン</t>
    </rPh>
    <phoneticPr fontId="63"/>
  </si>
  <si>
    <t>まんまる保育園</t>
    <rPh sb="4" eb="7">
      <t>ホイクエン</t>
    </rPh>
    <phoneticPr fontId="64"/>
  </si>
  <si>
    <t>仙台市若林区若林6丁目10番35号</t>
    <rPh sb="0" eb="3">
      <t>センダイシ</t>
    </rPh>
    <rPh sb="3" eb="5">
      <t>ワカバヤシ</t>
    </rPh>
    <rPh sb="5" eb="6">
      <t>ク</t>
    </rPh>
    <rPh sb="6" eb="8">
      <t>ワカバヤシ</t>
    </rPh>
    <rPh sb="9" eb="11">
      <t>チョウメ</t>
    </rPh>
    <rPh sb="13" eb="14">
      <t>バン</t>
    </rPh>
    <rPh sb="16" eb="17">
      <t>ゴウ</t>
    </rPh>
    <phoneticPr fontId="63"/>
  </si>
  <si>
    <t>一般社団法人　アンサンブル</t>
    <rPh sb="0" eb="2">
      <t>イッパン</t>
    </rPh>
    <rPh sb="2" eb="4">
      <t>シャダン</t>
    </rPh>
    <rPh sb="4" eb="6">
      <t>ホウジン</t>
    </rPh>
    <phoneticPr fontId="63"/>
  </si>
  <si>
    <t>仙台市青葉区中江2丁目9-7</t>
    <rPh sb="0" eb="3">
      <t>センダイシ</t>
    </rPh>
    <rPh sb="3" eb="6">
      <t>アオバク</t>
    </rPh>
    <rPh sb="6" eb="8">
      <t>ナカエ</t>
    </rPh>
    <rPh sb="9" eb="11">
      <t>チョウメ</t>
    </rPh>
    <phoneticPr fontId="63"/>
  </si>
  <si>
    <t>一般社団法人　アンファンソレイユ</t>
    <rPh sb="0" eb="2">
      <t>イッパン</t>
    </rPh>
    <rPh sb="2" eb="4">
      <t>シャダン</t>
    </rPh>
    <rPh sb="4" eb="6">
      <t>ホウジン</t>
    </rPh>
    <phoneticPr fontId="62"/>
  </si>
  <si>
    <t>仙台市宮城野区岩切字洞ノ口43-1</t>
    <rPh sb="0" eb="3">
      <t>センダイシ</t>
    </rPh>
    <phoneticPr fontId="63"/>
  </si>
  <si>
    <t>株式会社　にこにこハウス</t>
    <rPh sb="0" eb="2">
      <t>カブシキ</t>
    </rPh>
    <rPh sb="2" eb="4">
      <t>カイシャ</t>
    </rPh>
    <phoneticPr fontId="63"/>
  </si>
  <si>
    <t>ぽっかぽか彩保育園</t>
    <rPh sb="5" eb="6">
      <t>アヤ</t>
    </rPh>
    <rPh sb="6" eb="9">
      <t>ホイクエン</t>
    </rPh>
    <phoneticPr fontId="64"/>
  </si>
  <si>
    <t>仙台市若林区木ノ下1-20-21</t>
  </si>
  <si>
    <t>株式会社　きっずかん</t>
  </si>
  <si>
    <t>特定非営利活動法人　ワーカーズコープ</t>
    <rPh sb="0" eb="2">
      <t>トクテイ</t>
    </rPh>
    <rPh sb="2" eb="5">
      <t>ヒエイリ</t>
    </rPh>
    <rPh sb="5" eb="7">
      <t>カツドウ</t>
    </rPh>
    <rPh sb="7" eb="9">
      <t>ホウジン</t>
    </rPh>
    <phoneticPr fontId="63"/>
  </si>
  <si>
    <t>仙台市泉区将監11-7-3</t>
    <rPh sb="0" eb="3">
      <t>センダイシ</t>
    </rPh>
    <rPh sb="3" eb="4">
      <t>イズミ</t>
    </rPh>
    <rPh sb="4" eb="5">
      <t>ク</t>
    </rPh>
    <rPh sb="5" eb="7">
      <t>ショウゲン</t>
    </rPh>
    <phoneticPr fontId="63"/>
  </si>
  <si>
    <t>仙台市泉区高森3丁目4-169</t>
    <rPh sb="0" eb="3">
      <t>センダイシ</t>
    </rPh>
    <rPh sb="3" eb="4">
      <t>イズミ</t>
    </rPh>
    <rPh sb="4" eb="5">
      <t>ク</t>
    </rPh>
    <rPh sb="5" eb="7">
      <t>タカモリ</t>
    </rPh>
    <rPh sb="8" eb="10">
      <t>チョウメ</t>
    </rPh>
    <phoneticPr fontId="63"/>
  </si>
  <si>
    <t>一般社団法人　小羊園</t>
    <rPh sb="0" eb="2">
      <t>イッパン</t>
    </rPh>
    <rPh sb="2" eb="4">
      <t>シャダン</t>
    </rPh>
    <rPh sb="4" eb="6">
      <t>ホウジン</t>
    </rPh>
    <rPh sb="7" eb="8">
      <t>ショウ</t>
    </rPh>
    <rPh sb="8" eb="9">
      <t>ヒツジ</t>
    </rPh>
    <rPh sb="9" eb="10">
      <t>エン</t>
    </rPh>
    <phoneticPr fontId="63"/>
  </si>
  <si>
    <t>パパママ保育園</t>
    <rPh sb="4" eb="7">
      <t>ホイクエン</t>
    </rPh>
    <phoneticPr fontId="64"/>
  </si>
  <si>
    <t>仙台市泉区山の寺3丁目27-10</t>
    <rPh sb="0" eb="3">
      <t>センダイシ</t>
    </rPh>
    <rPh sb="5" eb="6">
      <t>ヤマ</t>
    </rPh>
    <rPh sb="7" eb="8">
      <t>テラ</t>
    </rPh>
    <rPh sb="9" eb="11">
      <t>チョウメ</t>
    </rPh>
    <phoneticPr fontId="63"/>
  </si>
  <si>
    <t>合同会社　パパママ保育園</t>
    <rPh sb="0" eb="2">
      <t>ゴウドウ</t>
    </rPh>
    <rPh sb="2" eb="4">
      <t>ガイシャ</t>
    </rPh>
    <rPh sb="9" eb="12">
      <t>ホイクエン</t>
    </rPh>
    <phoneticPr fontId="65"/>
  </si>
  <si>
    <t>愛子つぼみ保育園</t>
    <rPh sb="0" eb="2">
      <t>アヤシ</t>
    </rPh>
    <rPh sb="5" eb="8">
      <t>ホイクエン</t>
    </rPh>
    <phoneticPr fontId="63"/>
  </si>
  <si>
    <t>仙台市青葉区郷六字沼田45-6</t>
    <rPh sb="0" eb="3">
      <t>センダイシ</t>
    </rPh>
    <rPh sb="3" eb="6">
      <t>アオバク</t>
    </rPh>
    <rPh sb="6" eb="7">
      <t>ゴウ</t>
    </rPh>
    <rPh sb="7" eb="8">
      <t>ロク</t>
    </rPh>
    <rPh sb="8" eb="9">
      <t>アザ</t>
    </rPh>
    <rPh sb="9" eb="11">
      <t>ヌマタ</t>
    </rPh>
    <phoneticPr fontId="63"/>
  </si>
  <si>
    <t>特定非営利活動法人　つぼみっこ</t>
    <rPh sb="0" eb="2">
      <t>トクテイ</t>
    </rPh>
    <rPh sb="2" eb="5">
      <t>ヒエイリ</t>
    </rPh>
    <rPh sb="5" eb="7">
      <t>カツドウ</t>
    </rPh>
    <rPh sb="7" eb="9">
      <t>ホウジン</t>
    </rPh>
    <phoneticPr fontId="63"/>
  </si>
  <si>
    <t>小規模保育事業Ｃ型</t>
    <rPh sb="0" eb="3">
      <t>ショウキボ</t>
    </rPh>
    <rPh sb="3" eb="5">
      <t>ホイク</t>
    </rPh>
    <rPh sb="5" eb="7">
      <t>ジギョウ</t>
    </rPh>
    <rPh sb="8" eb="9">
      <t>ガタ</t>
    </rPh>
    <phoneticPr fontId="41"/>
  </si>
  <si>
    <t>吉田　一美・皆川　舞</t>
  </si>
  <si>
    <t>吉田　一美</t>
  </si>
  <si>
    <t>高橋　真由美・鈴木　めぐみ</t>
    <rPh sb="0" eb="2">
      <t>タカハシ</t>
    </rPh>
    <rPh sb="3" eb="6">
      <t>マユミ</t>
    </rPh>
    <phoneticPr fontId="67"/>
  </si>
  <si>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</si>
  <si>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</si>
  <si>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</si>
  <si>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</si>
  <si>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</si>
  <si>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</si>
  <si>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</si>
  <si>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</si>
  <si>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</si>
  <si>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</si>
  <si>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</si>
  <si>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rPh sb="0" eb="7">
      <t>カテイテキホイクジギョウ</t>
    </rPh>
    <phoneticPr fontId="41"/>
  </si>
  <si>
    <t>石川　信子</t>
  </si>
  <si>
    <t>東海林　美代子</t>
  </si>
  <si>
    <t>木村　和子</t>
  </si>
  <si>
    <t>和家庭保育室　木村　和子</t>
  </si>
  <si>
    <t>濱中　明美</t>
  </si>
  <si>
    <t>佐藤　弘美</t>
  </si>
  <si>
    <t>野村　薫</t>
  </si>
  <si>
    <t>小出　美知子</t>
  </si>
  <si>
    <t>土井　悦子</t>
  </si>
  <si>
    <t>鈴木　史子</t>
  </si>
  <si>
    <t>仲　　恵美</t>
    <rPh sb="0" eb="1">
      <t>ナカ</t>
    </rPh>
    <rPh sb="3" eb="5">
      <t>エミ</t>
    </rPh>
    <phoneticPr fontId="67"/>
  </si>
  <si>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</si>
  <si>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</si>
  <si>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</si>
  <si>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</si>
  <si>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</si>
  <si>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</si>
  <si>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</si>
  <si>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</si>
  <si>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</si>
  <si>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</si>
  <si>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</si>
  <si>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</si>
  <si>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</si>
  <si>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</si>
  <si>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</si>
  <si>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家庭的保育事業　髙橋　加奈</t>
  </si>
  <si>
    <t>佐藤　恵美子</t>
  </si>
  <si>
    <t>伊藤　由美子</t>
  </si>
  <si>
    <t>宇佐美　恵子</t>
  </si>
  <si>
    <t>多田　直美</t>
  </si>
  <si>
    <t>小林　希</t>
  </si>
  <si>
    <t>子育てサポート　ばんそうこう　小林　希</t>
  </si>
  <si>
    <t>及川　文子</t>
  </si>
  <si>
    <t>濱野　雅代</t>
  </si>
  <si>
    <t>鈴木　明子</t>
  </si>
  <si>
    <t>志小田　舞子</t>
  </si>
  <si>
    <t>村田　寿恵</t>
  </si>
  <si>
    <t>伊藤　美樹</t>
  </si>
  <si>
    <t>久光　久美子</t>
    <rPh sb="0" eb="2">
      <t>ヒサミツ</t>
    </rPh>
    <rPh sb="3" eb="6">
      <t>　ク　ミ　　コ</t>
    </rPh>
    <phoneticPr fontId="67"/>
  </si>
  <si>
    <t>久光　久美子</t>
  </si>
  <si>
    <t>佐藤　礼子</t>
  </si>
  <si>
    <t>佐藤　かおり</t>
  </si>
  <si>
    <t>佐藤　久美子</t>
  </si>
  <si>
    <t>五十嵐　綾芳</t>
  </si>
  <si>
    <t>ビックママランド北目町園</t>
    <rPh sb="8" eb="9">
      <t>キタ</t>
    </rPh>
    <rPh sb="9" eb="10">
      <t>メ</t>
    </rPh>
    <rPh sb="10" eb="11">
      <t>マチ</t>
    </rPh>
    <rPh sb="11" eb="12">
      <t>エン</t>
    </rPh>
    <phoneticPr fontId="68"/>
  </si>
  <si>
    <t>ワタキュー保育園北四番丁園</t>
  </si>
  <si>
    <t>京都府綴喜郡井出町大字多賀小字茶臼塚12-2</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</si>
  <si>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</si>
  <si>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</si>
  <si>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</si>
  <si>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</si>
  <si>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</si>
  <si>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</si>
  <si>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</si>
  <si>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</si>
  <si>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</si>
  <si>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</si>
  <si>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</si>
  <si>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りっきーぱーく保育園あすと長町</t>
    <rPh sb="7" eb="10">
      <t>ホイクエン</t>
    </rPh>
    <rPh sb="13" eb="15">
      <t>ナガマチ</t>
    </rPh>
    <phoneticPr fontId="68"/>
  </si>
  <si>
    <t>仙台市太白区長町7-19-39　ＣＯＭビル101</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</si>
  <si>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</si>
  <si>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</si>
  <si>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</si>
  <si>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</si>
  <si>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</si>
  <si>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</si>
  <si>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</si>
  <si>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</si>
  <si>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</si>
  <si>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</si>
  <si>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2"/>
  </si>
  <si>
    <t>エスパルキッズ保育園</t>
  </si>
  <si>
    <t>仙台市青葉区中央1-1-1</t>
  </si>
  <si>
    <t>仙台ターミナルビル　株式会社</t>
  </si>
  <si>
    <t>東北大学川内けやき保育園</t>
    <rPh sb="0" eb="2">
      <t>トウホク</t>
    </rPh>
    <rPh sb="2" eb="4">
      <t>ダイガク</t>
    </rPh>
    <rPh sb="4" eb="6">
      <t>カワウチ</t>
    </rPh>
    <rPh sb="9" eb="11">
      <t>ホイク</t>
    </rPh>
    <rPh sb="11" eb="12">
      <t>エン</t>
    </rPh>
    <phoneticPr fontId="64"/>
  </si>
  <si>
    <t>仙台市青葉区片平2-1-1</t>
    <rPh sb="0" eb="3">
      <t>センダイシ</t>
    </rPh>
    <rPh sb="3" eb="6">
      <t>アオバク</t>
    </rPh>
    <rPh sb="6" eb="8">
      <t>カタヒラ</t>
    </rPh>
    <phoneticPr fontId="64"/>
  </si>
  <si>
    <t>国立大学法人　東北大学</t>
    <rPh sb="0" eb="2">
      <t>コクリツ</t>
    </rPh>
    <rPh sb="2" eb="4">
      <t>ダイガク</t>
    </rPh>
    <rPh sb="4" eb="6">
      <t>ホウジン</t>
    </rPh>
    <rPh sb="7" eb="9">
      <t>トウホク</t>
    </rPh>
    <rPh sb="9" eb="11">
      <t>ダイガク</t>
    </rPh>
    <phoneticPr fontId="64"/>
  </si>
  <si>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</si>
  <si>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</si>
  <si>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</si>
  <si>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</si>
  <si>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</si>
  <si>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</si>
  <si>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</si>
  <si>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せせらぎ保育園</t>
  </si>
  <si>
    <t>仙台市青葉区芋沢字横前1-1</t>
  </si>
  <si>
    <t>社会福祉法人　陽光福祉会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</si>
</sst>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69"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color theme="1"/>
      <name val="ＭＳ Ｐゴシック"/>
      <family val="2"/>
      <charset val="128"/>
      <scheme val="minor"/>
    </font>
    <font>
      <sz val="11"/>
      <color rgb="FF00B0F0"/>
      <name val="ＭＳ 明朝"/>
      <family val="1"/>
      <charset val="128"/>
    </font>
    <font>
      <sz val="26"/>
      <color theme="1"/>
      <name val="游ゴシック"/>
      <family val="3"/>
      <charset val="128"/>
    </font>
    <font>
      <sz val="11"/>
      <color rgb="FFFF0000"/>
      <name val="游ゴシック"/>
      <family val="3"/>
      <charset val="128"/>
    </font>
    <font>
      <b/>
      <sz val="11"/>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4"/>
      <color theme="8" tint="-0.499984740745262"/>
      <name val="游ゴシック"/>
      <family val="3"/>
      <charset val="128"/>
    </font>
    <font>
      <sz val="24"/>
      <color theme="8" tint="-0.499984740745262"/>
      <name val="游ゴシック"/>
      <family val="3"/>
      <charset val="128"/>
    </font>
    <font>
      <b/>
      <sz val="12"/>
      <color indexed="81"/>
      <name val="游ゴシック"/>
      <family val="3"/>
      <charset val="128"/>
    </font>
    <font>
      <b/>
      <sz val="11"/>
      <color theme="3"/>
      <name val="ＭＳ Ｐゴシック"/>
      <family val="2"/>
      <charset val="128"/>
    </font>
    <font>
      <b/>
      <sz val="11"/>
      <color theme="1"/>
      <name val="HGSｺﾞｼｯｸM"/>
      <family val="3"/>
      <charset val="128"/>
    </font>
    <font>
      <sz val="11"/>
      <color rgb="FFC00000"/>
      <name val="HGSｺﾞｼｯｸM"/>
      <family val="3"/>
      <charset val="128"/>
    </font>
    <font>
      <sz val="12"/>
      <name val="ＭＳ Ｐゴシック"/>
      <family val="3"/>
      <charset val="128"/>
    </font>
    <font>
      <sz val="14"/>
      <name val="HGSｺﾞｼｯｸM"/>
      <family val="3"/>
      <charset val="128"/>
    </font>
    <font>
      <b/>
      <sz val="11"/>
      <name val="HGSｺﾞｼｯｸM"/>
      <family val="3"/>
      <charset val="128"/>
    </font>
    <font>
      <sz val="11"/>
      <color rgb="FF000000"/>
      <name val="HGSｺﾞｼｯｸM"/>
      <family val="3"/>
      <charset val="128"/>
    </font>
    <font>
      <b/>
      <sz val="26"/>
      <name val="HGｺﾞｼｯｸM"/>
      <family val="3"/>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48">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style="hair">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8" fillId="0" borderId="0">
      <alignment vertical="center"/>
    </xf>
    <xf numFmtId="0" fontId="1" fillId="0" borderId="0">
      <alignment vertical="center"/>
    </xf>
  </cellStyleXfs>
  <cellXfs count="627">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11" xfId="5" applyFont="1" applyFill="1" applyBorder="1" applyAlignment="1" applyProtection="1">
      <alignment horizontal="left" vertical="center" shrinkToFit="1"/>
    </xf>
    <xf numFmtId="0" fontId="41" fillId="0" borderId="0" xfId="5" applyFont="1">
      <alignment vertical="center"/>
    </xf>
    <xf numFmtId="0" fontId="41" fillId="0" borderId="0" xfId="5" applyFont="1" applyProtection="1">
      <alignment vertical="center"/>
    </xf>
    <xf numFmtId="179" fontId="43" fillId="0" borderId="0" xfId="0" applyNumberFormat="1" applyFont="1" applyFill="1" applyBorder="1" applyAlignment="1" applyProtection="1">
      <alignment horizontal="left" vertical="center" shrinkToFit="1"/>
    </xf>
    <xf numFmtId="0" fontId="40" fillId="0" borderId="0" xfId="0" applyFont="1" applyAlignment="1">
      <alignment vertical="center" shrinkToFit="1"/>
    </xf>
    <xf numFmtId="0" fontId="40" fillId="0" borderId="0" xfId="0" applyFont="1" applyAlignment="1">
      <alignment vertical="center"/>
    </xf>
    <xf numFmtId="0" fontId="40" fillId="2" borderId="112" xfId="0" applyFont="1" applyFill="1" applyBorder="1" applyAlignment="1">
      <alignment horizontal="center" vertical="center" shrinkToFit="1"/>
    </xf>
    <xf numFmtId="0" fontId="40" fillId="2" borderId="120" xfId="0" applyFont="1" applyFill="1" applyBorder="1" applyAlignment="1">
      <alignment horizontal="center" vertical="center" shrinkToFit="1"/>
    </xf>
    <xf numFmtId="0" fontId="41" fillId="0" borderId="0" xfId="5" applyFont="1" applyFill="1" applyBorder="1" applyAlignment="1" applyProtection="1">
      <alignment horizontal="center" vertical="center"/>
    </xf>
    <xf numFmtId="0" fontId="41" fillId="0" borderId="0" xfId="5" applyFont="1" applyBorder="1" applyProtection="1">
      <alignment vertical="center"/>
    </xf>
    <xf numFmtId="0" fontId="41" fillId="0" borderId="0" xfId="5" applyNumberFormat="1" applyFont="1" applyFill="1" applyBorder="1" applyAlignment="1" applyProtection="1">
      <alignment horizontal="center" vertical="center"/>
    </xf>
    <xf numFmtId="0" fontId="41" fillId="0" borderId="0" xfId="5" applyFont="1" applyFill="1" applyBorder="1" applyProtection="1">
      <alignment vertical="center"/>
    </xf>
    <xf numFmtId="49" fontId="6" fillId="9" borderId="3" xfId="5" applyNumberFormat="1" applyFont="1" applyFill="1" applyBorder="1" applyAlignment="1">
      <alignment horizontal="left" vertical="center" shrinkToFit="1"/>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21" xfId="5" applyFont="1" applyBorder="1" applyAlignment="1">
      <alignment vertical="center" shrinkToFit="1"/>
    </xf>
    <xf numFmtId="0" fontId="4" fillId="0" borderId="122" xfId="5" applyFont="1" applyBorder="1" applyAlignment="1">
      <alignment horizontal="center" vertical="center" shrinkToFit="1"/>
    </xf>
    <xf numFmtId="0" fontId="4" fillId="0" borderId="123" xfId="5" applyFont="1" applyBorder="1" applyAlignment="1">
      <alignment vertical="center" shrinkToFit="1"/>
    </xf>
    <xf numFmtId="0" fontId="4" fillId="0" borderId="123" xfId="5" applyFont="1" applyBorder="1" applyAlignment="1">
      <alignment horizontal="center" vertical="center" shrinkToFit="1"/>
    </xf>
    <xf numFmtId="0" fontId="4" fillId="0" borderId="124" xfId="5" applyFont="1" applyBorder="1" applyAlignment="1">
      <alignment vertical="center" shrinkToFit="1"/>
    </xf>
    <xf numFmtId="0" fontId="4" fillId="0" borderId="125" xfId="5" applyFont="1" applyBorder="1" applyAlignment="1">
      <alignment vertical="center" shrinkToFit="1"/>
    </xf>
    <xf numFmtId="0" fontId="4" fillId="0" borderId="122" xfId="5" applyFont="1" applyBorder="1" applyAlignment="1">
      <alignment vertical="center" shrinkToFit="1"/>
    </xf>
    <xf numFmtId="0" fontId="4" fillId="0" borderId="123" xfId="5" applyFont="1" applyFill="1" applyBorder="1" applyAlignment="1">
      <alignment vertical="center" shrinkToFit="1"/>
    </xf>
    <xf numFmtId="0" fontId="4" fillId="0" borderId="122" xfId="5" applyFont="1" applyFill="1" applyBorder="1" applyAlignment="1">
      <alignment vertical="center" shrinkToFit="1"/>
    </xf>
    <xf numFmtId="0" fontId="4" fillId="0" borderId="0" xfId="5" applyFont="1" applyFill="1" applyAlignment="1">
      <alignment vertical="center" shrinkToFit="1"/>
    </xf>
    <xf numFmtId="0" fontId="4" fillId="4" borderId="124" xfId="5" applyNumberFormat="1" applyFont="1" applyFill="1" applyBorder="1" applyAlignment="1">
      <alignment horizontal="center" vertical="center" shrinkToFit="1"/>
    </xf>
    <xf numFmtId="49" fontId="4" fillId="4" borderId="124" xfId="5" applyNumberFormat="1" applyFont="1" applyFill="1" applyBorder="1" applyAlignment="1">
      <alignment horizontal="left" vertical="center" shrinkToFit="1"/>
    </xf>
    <xf numFmtId="49" fontId="4" fillId="4" borderId="124" xfId="5" applyNumberFormat="1" applyFont="1" applyFill="1" applyBorder="1" applyAlignment="1">
      <alignment vertical="center" shrinkToFit="1"/>
    </xf>
    <xf numFmtId="0" fontId="4" fillId="4" borderId="124" xfId="5" applyFont="1" applyFill="1" applyBorder="1" applyAlignment="1">
      <alignment vertical="center" shrinkToFit="1"/>
    </xf>
    <xf numFmtId="0" fontId="4" fillId="4" borderId="124" xfId="5" applyFont="1" applyFill="1" applyBorder="1" applyAlignment="1">
      <alignment horizontal="center" vertical="center" shrinkToFit="1"/>
    </xf>
    <xf numFmtId="49" fontId="4" fillId="0" borderId="0" xfId="5" applyNumberFormat="1" applyFont="1" applyAlignment="1">
      <alignment horizontal="center"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50"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26"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56" fillId="3" borderId="0" xfId="0" applyNumberFormat="1" applyFont="1" applyFill="1" applyAlignment="1" applyProtection="1">
      <alignment horizontal="center" vertical="center" shrinkToFit="1"/>
      <protection locked="0"/>
    </xf>
    <xf numFmtId="0" fontId="41" fillId="0" borderId="0" xfId="5" applyFont="1" applyFill="1" applyBorder="1" applyAlignment="1">
      <alignment horizontal="center" vertical="center" shrinkToFit="1"/>
    </xf>
    <xf numFmtId="0" fontId="4" fillId="0" borderId="124" xfId="5" applyFont="1" applyBorder="1" applyAlignment="1">
      <alignment horizontal="center" vertical="center" shrinkToFit="1"/>
    </xf>
    <xf numFmtId="0" fontId="4" fillId="0" borderId="121" xfId="5" applyFont="1" applyBorder="1" applyAlignment="1">
      <alignment horizontal="center" vertical="center" shrinkToFit="1"/>
    </xf>
    <xf numFmtId="0" fontId="4" fillId="0" borderId="124" xfId="5" applyFont="1" applyFill="1" applyBorder="1" applyAlignment="1">
      <alignment vertical="center" shrinkToFit="1"/>
    </xf>
    <xf numFmtId="179" fontId="43" fillId="0" borderId="0" xfId="0" applyNumberFormat="1" applyFont="1" applyFill="1" applyBorder="1" applyAlignment="1" applyProtection="1">
      <alignment horizontal="left" vertical="center" shrinkToFit="1"/>
    </xf>
    <xf numFmtId="0" fontId="41" fillId="0" borderId="0" xfId="5" applyFont="1" applyFill="1" applyBorder="1" applyAlignment="1">
      <alignment horizontal="left" vertical="center" shrinkToFit="1"/>
    </xf>
    <xf numFmtId="0" fontId="41" fillId="0" borderId="109" xfId="5" applyFont="1" applyBorder="1" applyAlignment="1">
      <alignment horizontal="left" vertical="center" shrinkToFit="1"/>
    </xf>
    <xf numFmtId="0" fontId="41" fillId="0" borderId="110" xfId="5" applyFont="1" applyBorder="1" applyAlignment="1">
      <alignment horizontal="left" vertical="center" shrinkToFit="1"/>
    </xf>
    <xf numFmtId="0" fontId="41" fillId="0" borderId="111" xfId="5" applyFont="1" applyBorder="1" applyAlignment="1">
      <alignment horizontal="left" vertical="center" shrinkToFit="1"/>
    </xf>
    <xf numFmtId="0" fontId="41" fillId="0" borderId="0" xfId="5" applyFont="1" applyFill="1" applyBorder="1" applyAlignment="1" applyProtection="1">
      <alignment horizontal="left" vertical="center" shrinkToFit="1"/>
    </xf>
    <xf numFmtId="0" fontId="41" fillId="4" borderId="109" xfId="5" applyFont="1" applyFill="1" applyBorder="1" applyAlignment="1" applyProtection="1">
      <alignment horizontal="left" vertical="center" shrinkToFit="1"/>
    </xf>
    <xf numFmtId="0" fontId="41" fillId="4" borderId="110" xfId="5" applyFont="1" applyFill="1" applyBorder="1" applyAlignment="1" applyProtection="1">
      <alignment horizontal="left" vertical="center" shrinkToFit="1"/>
    </xf>
    <xf numFmtId="0" fontId="41" fillId="4" borderId="116" xfId="5" applyFont="1" applyFill="1" applyBorder="1" applyAlignment="1">
      <alignment horizontal="left" vertical="center" shrinkToFit="1"/>
    </xf>
    <xf numFmtId="0" fontId="41" fillId="4" borderId="117" xfId="5" applyFont="1" applyFill="1" applyBorder="1" applyAlignment="1">
      <alignment horizontal="left" vertical="center" shrinkToFit="1"/>
    </xf>
    <xf numFmtId="0" fontId="41" fillId="8" borderId="109" xfId="5" applyFont="1" applyFill="1" applyBorder="1" applyAlignment="1">
      <alignment horizontal="center" vertical="center"/>
    </xf>
    <xf numFmtId="0" fontId="41" fillId="8" borderId="110" xfId="5" applyFont="1" applyFill="1" applyBorder="1" applyAlignment="1">
      <alignment horizontal="center" vertical="center"/>
    </xf>
    <xf numFmtId="0" fontId="41" fillId="8" borderId="111" xfId="5" applyFont="1" applyFill="1" applyBorder="1" applyAlignment="1">
      <alignment horizontal="center" vertical="center"/>
    </xf>
    <xf numFmtId="0" fontId="38" fillId="7" borderId="0" xfId="5" applyFont="1" applyFill="1" applyBorder="1" applyAlignment="1" applyProtection="1">
      <alignment horizontal="left" vertical="center"/>
    </xf>
    <xf numFmtId="0" fontId="5" fillId="2" borderId="30" xfId="0" applyNumberFormat="1" applyFont="1" applyFill="1" applyBorder="1" applyAlignment="1" applyProtection="1">
      <alignment horizontal="center" vertical="center" shrinkToFit="1"/>
      <protection locked="0"/>
    </xf>
    <xf numFmtId="0" fontId="5" fillId="2" borderId="31" xfId="0" applyNumberFormat="1" applyFont="1" applyFill="1" applyBorder="1" applyAlignment="1" applyProtection="1">
      <alignment horizontal="center" vertical="center" shrinkToFit="1"/>
      <protection locked="0"/>
    </xf>
    <xf numFmtId="0"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28" fillId="0" borderId="0" xfId="0" applyFont="1" applyAlignment="1">
      <alignment horizontal="left" vertical="top" wrapText="1"/>
    </xf>
    <xf numFmtId="0" fontId="11" fillId="0" borderId="0" xfId="4"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56"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1" fillId="0" borderId="41" xfId="4" applyFont="1" applyBorder="1" applyAlignment="1">
      <alignment vertical="center"/>
    </xf>
    <xf numFmtId="0" fontId="11" fillId="0" borderId="42" xfId="4" applyFont="1" applyBorder="1" applyAlignment="1">
      <alignment vertical="center"/>
    </xf>
    <xf numFmtId="0" fontId="11" fillId="0" borderId="43" xfId="4" applyFont="1" applyBorder="1" applyAlignment="1">
      <alignment vertical="center"/>
    </xf>
    <xf numFmtId="0" fontId="11" fillId="0" borderId="34" xfId="4" applyFont="1" applyBorder="1" applyAlignment="1">
      <alignment vertical="center"/>
    </xf>
    <xf numFmtId="177" fontId="57" fillId="3" borderId="23" xfId="4" applyNumberFormat="1" applyFont="1" applyFill="1" applyBorder="1" applyAlignment="1" applyProtection="1">
      <alignment horizontal="right" vertical="center" shrinkToFit="1"/>
      <protection locked="0"/>
    </xf>
    <xf numFmtId="177" fontId="57" fillId="3" borderId="35" xfId="4" applyNumberFormat="1" applyFont="1" applyFill="1" applyBorder="1" applyAlignment="1" applyProtection="1">
      <alignment horizontal="right" shrinkToFit="1"/>
      <protection locked="0"/>
    </xf>
    <xf numFmtId="177" fontId="57" fillId="3" borderId="39" xfId="4" applyNumberFormat="1" applyFont="1" applyFill="1" applyBorder="1" applyAlignment="1" applyProtection="1">
      <alignment horizontal="right" vertical="center" shrinkToFit="1"/>
      <protection locked="0"/>
    </xf>
    <xf numFmtId="177" fontId="57" fillId="3" borderId="40" xfId="4" applyNumberFormat="1" applyFont="1" applyFill="1" applyBorder="1" applyAlignment="1" applyProtection="1">
      <alignment horizontal="right" shrinkToFit="1"/>
      <protection locked="0"/>
    </xf>
    <xf numFmtId="0" fontId="4" fillId="6" borderId="0" xfId="4" applyFont="1" applyFill="1" applyBorder="1" applyAlignment="1">
      <alignment horizontal="center" vertical="center"/>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shrinkToFit="1"/>
      <protection locked="0"/>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0" fontId="11" fillId="0" borderId="37" xfId="4" applyFont="1" applyFill="1" applyBorder="1" applyAlignment="1">
      <alignment horizontal="center" vertical="center"/>
    </xf>
    <xf numFmtId="0" fontId="11" fillId="0" borderId="38" xfId="4" applyFont="1" applyFill="1" applyBorder="1"/>
    <xf numFmtId="0" fontId="11" fillId="3" borderId="43" xfId="4" applyFont="1" applyFill="1" applyBorder="1" applyAlignment="1" applyProtection="1">
      <alignment vertical="center" shrinkToFit="1"/>
      <protection locked="0"/>
    </xf>
    <xf numFmtId="0" fontId="11" fillId="3" borderId="34" xfId="4" applyFont="1" applyFill="1" applyBorder="1" applyAlignment="1" applyProtection="1">
      <alignment vertical="center" shrinkToFit="1"/>
      <protection locked="0"/>
    </xf>
    <xf numFmtId="0" fontId="11" fillId="3" borderId="50" xfId="4" applyFont="1" applyFill="1" applyBorder="1" applyAlignment="1" applyProtection="1">
      <alignment vertical="center" shrinkToFit="1"/>
      <protection locked="0"/>
    </xf>
    <xf numFmtId="0" fontId="11" fillId="3" borderId="51" xfId="4" applyFont="1" applyFill="1" applyBorder="1" applyAlignment="1" applyProtection="1">
      <alignment vertical="center" shrinkToFit="1"/>
      <protection locked="0"/>
    </xf>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177" fontId="5" fillId="3" borderId="45" xfId="4" applyNumberFormat="1" applyFont="1" applyFill="1" applyBorder="1" applyAlignment="1" applyProtection="1">
      <alignment horizontal="right" vertical="center" shrinkToFit="1"/>
      <protection locked="0"/>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7" fillId="3" borderId="67" xfId="0" applyFont="1" applyFill="1" applyBorder="1" applyAlignment="1" applyProtection="1">
      <alignment horizontal="center" vertical="center"/>
      <protection locked="0"/>
    </xf>
    <xf numFmtId="0" fontId="37" fillId="3" borderId="20" xfId="0" applyFont="1" applyFill="1" applyBorder="1" applyAlignment="1" applyProtection="1">
      <alignment horizontal="center" vertical="center"/>
      <protection locked="0"/>
    </xf>
    <xf numFmtId="0" fontId="37" fillId="3" borderId="64" xfId="0" applyFont="1" applyFill="1" applyBorder="1" applyAlignment="1" applyProtection="1">
      <alignment horizontal="center" vertical="center"/>
      <protection locked="0"/>
    </xf>
    <xf numFmtId="0" fontId="37" fillId="3" borderId="57" xfId="0" applyFont="1" applyFill="1" applyBorder="1" applyAlignment="1" applyProtection="1">
      <alignment horizontal="center" vertical="center"/>
      <protection locked="0"/>
    </xf>
    <xf numFmtId="0" fontId="37" fillId="3" borderId="54" xfId="0" applyFont="1" applyFill="1" applyBorder="1" applyAlignment="1" applyProtection="1">
      <alignment horizontal="center" vertical="center"/>
      <protection locked="0"/>
    </xf>
    <xf numFmtId="0" fontId="37" fillId="3" borderId="58" xfId="0" applyFont="1" applyFill="1" applyBorder="1" applyAlignment="1" applyProtection="1">
      <alignment horizontal="center" vertical="center"/>
      <protection locked="0"/>
    </xf>
    <xf numFmtId="3" fontId="37" fillId="0" borderId="68" xfId="0" applyNumberFormat="1" applyFont="1" applyFill="1" applyBorder="1" applyAlignment="1">
      <alignment horizontal="center" vertical="center"/>
    </xf>
    <xf numFmtId="0" fontId="37" fillId="0" borderId="69" xfId="0" applyFont="1" applyFill="1" applyBorder="1" applyAlignment="1">
      <alignment horizontal="center"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177" fontId="37" fillId="0" borderId="70" xfId="0" applyNumberFormat="1" applyFont="1" applyFill="1" applyBorder="1" applyAlignment="1">
      <alignment horizontal="right" vertical="center"/>
    </xf>
    <xf numFmtId="177" fontId="37" fillId="0" borderId="71" xfId="0" applyNumberFormat="1" applyFont="1" applyFill="1" applyBorder="1" applyAlignment="1">
      <alignment horizontal="right" vertical="center"/>
    </xf>
    <xf numFmtId="0" fontId="4" fillId="0" borderId="5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7" fillId="0" borderId="5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56" xfId="0" applyFont="1" applyFill="1" applyBorder="1" applyAlignment="1">
      <alignment horizontal="center" vertical="center"/>
    </xf>
    <xf numFmtId="0" fontId="37" fillId="0" borderId="57" xfId="0" applyFont="1" applyFill="1" applyBorder="1" applyAlignment="1">
      <alignment horizontal="center" vertical="center"/>
    </xf>
    <xf numFmtId="0" fontId="37" fillId="0" borderId="54" xfId="0" applyFont="1" applyFill="1" applyBorder="1" applyAlignment="1">
      <alignment horizontal="center" vertical="center"/>
    </xf>
    <xf numFmtId="0" fontId="37" fillId="0" borderId="58" xfId="0" applyFont="1" applyFill="1" applyBorder="1" applyAlignment="1">
      <alignment horizontal="center" vertical="center"/>
    </xf>
    <xf numFmtId="3" fontId="37" fillId="6" borderId="59" xfId="0" applyNumberFormat="1" applyFont="1" applyFill="1" applyBorder="1" applyAlignment="1">
      <alignment horizontal="center" vertical="center"/>
    </xf>
    <xf numFmtId="3" fontId="37" fillId="6" borderId="60" xfId="0" applyNumberFormat="1" applyFont="1" applyFill="1" applyBorder="1" applyAlignment="1">
      <alignment horizontal="center" vertical="center"/>
    </xf>
    <xf numFmtId="177" fontId="37" fillId="6" borderId="55" xfId="0" applyNumberFormat="1" applyFont="1" applyFill="1" applyBorder="1" applyAlignment="1">
      <alignment horizontal="right" vertical="center"/>
    </xf>
    <xf numFmtId="177" fontId="37" fillId="6" borderId="61" xfId="0" applyNumberFormat="1" applyFont="1" applyFill="1" applyBorder="1" applyAlignment="1">
      <alignment horizontal="right" vertical="center"/>
    </xf>
    <xf numFmtId="177" fontId="37" fillId="6" borderId="57" xfId="0" applyNumberFormat="1" applyFont="1" applyFill="1" applyBorder="1" applyAlignment="1">
      <alignment horizontal="right" vertical="center"/>
    </xf>
    <xf numFmtId="177" fontId="37" fillId="6" borderId="62" xfId="0" applyNumberFormat="1" applyFont="1" applyFill="1" applyBorder="1" applyAlignment="1">
      <alignment horizontal="right" vertical="center"/>
    </xf>
    <xf numFmtId="0" fontId="4" fillId="0" borderId="64"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58" fillId="3" borderId="67" xfId="0" applyFont="1" applyFill="1" applyBorder="1" applyAlignment="1" applyProtection="1">
      <alignment horizontal="center" vertical="center"/>
      <protection locked="0"/>
    </xf>
    <xf numFmtId="0" fontId="58" fillId="3" borderId="20" xfId="0" applyFont="1" applyFill="1" applyBorder="1" applyAlignment="1" applyProtection="1">
      <alignment horizontal="center" vertical="center"/>
      <protection locked="0"/>
    </xf>
    <xf numFmtId="0" fontId="58" fillId="3" borderId="64" xfId="0" applyFont="1" applyFill="1" applyBorder="1" applyAlignment="1" applyProtection="1">
      <alignment horizontal="center" vertical="center"/>
      <protection locked="0"/>
    </xf>
    <xf numFmtId="0" fontId="58" fillId="3" borderId="76" xfId="0" applyFont="1" applyFill="1" applyBorder="1" applyAlignment="1" applyProtection="1">
      <alignment horizontal="center" vertical="center"/>
      <protection locked="0"/>
    </xf>
    <xf numFmtId="0" fontId="58" fillId="3" borderId="2" xfId="0" applyFont="1" applyFill="1" applyBorder="1" applyAlignment="1" applyProtection="1">
      <alignment horizontal="center" vertical="center"/>
      <protection locked="0"/>
    </xf>
    <xf numFmtId="0" fontId="58" fillId="3" borderId="66" xfId="0" applyFont="1" applyFill="1" applyBorder="1" applyAlignment="1" applyProtection="1">
      <alignment horizontal="center" vertical="center"/>
      <protection locked="0"/>
    </xf>
    <xf numFmtId="0" fontId="37" fillId="0" borderId="27" xfId="0" applyFont="1" applyFill="1" applyBorder="1" applyAlignment="1">
      <alignment horizontal="center" vertical="center"/>
    </xf>
    <xf numFmtId="0" fontId="58" fillId="3" borderId="55" xfId="0" applyFont="1" applyFill="1" applyBorder="1" applyAlignment="1" applyProtection="1">
      <alignment horizontal="center" vertical="center"/>
      <protection locked="0"/>
    </xf>
    <xf numFmtId="0" fontId="58" fillId="3" borderId="0" xfId="0" applyFont="1" applyFill="1" applyBorder="1" applyAlignment="1" applyProtection="1">
      <alignment horizontal="center" vertical="center"/>
      <protection locked="0"/>
    </xf>
    <xf numFmtId="0" fontId="58" fillId="3" borderId="56" xfId="0" applyFont="1" applyFill="1" applyBorder="1" applyAlignment="1" applyProtection="1">
      <alignment horizontal="center" vertical="center"/>
      <protection locked="0"/>
    </xf>
    <xf numFmtId="0" fontId="12"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58" fillId="3" borderId="74" xfId="0" applyFont="1" applyFill="1" applyBorder="1" applyAlignment="1" applyProtection="1">
      <alignment horizontal="center" vertical="center"/>
      <protection locked="0"/>
    </xf>
    <xf numFmtId="0" fontId="58" fillId="3" borderId="75" xfId="0" applyFont="1" applyFill="1" applyBorder="1" applyAlignment="1" applyProtection="1">
      <alignment horizontal="center" vertical="center"/>
      <protection locked="0"/>
    </xf>
    <xf numFmtId="0" fontId="58" fillId="3" borderId="73" xfId="0"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177" fontId="37" fillId="0" borderId="77" xfId="0" applyNumberFormat="1" applyFont="1" applyFill="1" applyBorder="1" applyAlignment="1">
      <alignment horizontal="right" vertical="center"/>
    </xf>
    <xf numFmtId="177" fontId="37" fillId="0" borderId="78"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28" fillId="3" borderId="70" xfId="0" applyFont="1" applyFill="1" applyBorder="1" applyAlignment="1" applyProtection="1">
      <alignment horizontal="center" vertical="center" shrinkToFit="1"/>
      <protection locked="0"/>
    </xf>
    <xf numFmtId="0" fontId="28" fillId="3" borderId="7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4" borderId="70" xfId="0" applyFont="1" applyFill="1" applyBorder="1" applyAlignment="1" applyProtection="1">
      <alignment horizontal="center" vertical="center" shrinkToFit="1"/>
      <protection locked="0"/>
    </xf>
    <xf numFmtId="0" fontId="28" fillId="4" borderId="80"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3" borderId="71"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9" xfId="0" applyFont="1" applyFill="1" applyBorder="1" applyAlignment="1" applyProtection="1">
      <alignment horizontal="center" vertical="center" shrinkToFit="1"/>
      <protection locked="0"/>
    </xf>
    <xf numFmtId="0" fontId="28" fillId="3" borderId="82"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53" fillId="3" borderId="76" xfId="0" applyFont="1" applyFill="1" applyBorder="1" applyAlignment="1" applyProtection="1">
      <alignment horizontal="center" vertical="center" shrinkToFit="1"/>
      <protection locked="0"/>
    </xf>
    <xf numFmtId="0" fontId="53" fillId="3" borderId="2" xfId="0" applyFont="1" applyFill="1" applyBorder="1" applyAlignment="1" applyProtection="1">
      <alignment horizontal="center" vertical="center" shrinkToFit="1"/>
      <protection locked="0"/>
    </xf>
    <xf numFmtId="0" fontId="53" fillId="3" borderId="66" xfId="0" applyFont="1" applyFill="1" applyBorder="1" applyAlignment="1" applyProtection="1">
      <alignment horizontal="center" vertical="center" shrinkToFit="1"/>
      <protection locked="0"/>
    </xf>
    <xf numFmtId="0" fontId="15" fillId="3" borderId="76"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15" fillId="0" borderId="56" xfId="0" applyFont="1" applyBorder="1" applyAlignment="1" applyProtection="1">
      <alignment horizontal="center" vertical="center"/>
    </xf>
    <xf numFmtId="0" fontId="54" fillId="3" borderId="68"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27" xfId="0" applyFont="1" applyBorder="1" applyAlignment="1" applyProtection="1">
      <alignment horizontal="center" vertical="center" shrinkToFit="1"/>
    </xf>
    <xf numFmtId="0" fontId="14" fillId="0" borderId="128"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29" xfId="0" applyFont="1" applyBorder="1" applyAlignment="1" applyProtection="1">
      <alignment horizontal="center" vertical="center" shrinkToFit="1"/>
    </xf>
    <xf numFmtId="0" fontId="4" fillId="0" borderId="130"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57" fontId="55" fillId="3" borderId="3" xfId="0" applyNumberFormat="1" applyFont="1" applyFill="1" applyBorder="1" applyAlignment="1" applyProtection="1">
      <alignment horizontal="center" vertical="center" shrinkToFit="1"/>
      <protection locked="0"/>
    </xf>
    <xf numFmtId="180" fontId="55" fillId="3" borderId="3" xfId="0" applyNumberFormat="1" applyFont="1" applyFill="1" applyBorder="1" applyAlignment="1" applyProtection="1">
      <alignment horizontal="center" vertical="center" shrinkToFit="1"/>
      <protection locked="0"/>
    </xf>
    <xf numFmtId="0" fontId="55" fillId="3" borderId="124" xfId="0" applyFont="1" applyFill="1" applyBorder="1" applyAlignment="1" applyProtection="1">
      <alignment horizontal="center" vertical="center" shrinkToFit="1"/>
      <protection locked="0"/>
    </xf>
    <xf numFmtId="0" fontId="15" fillId="8" borderId="0" xfId="0" applyFont="1" applyFill="1" applyAlignment="1" applyProtection="1">
      <alignment horizontal="center" vertical="center" shrinkToFit="1"/>
      <protection locked="0"/>
    </xf>
    <xf numFmtId="0" fontId="14" fillId="3" borderId="68" xfId="0" applyFont="1" applyFill="1" applyBorder="1" applyAlignment="1" applyProtection="1">
      <alignment horizontal="center" vertical="center" shrinkToFit="1"/>
      <protection locked="0"/>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4" fillId="3" borderId="124" xfId="0" applyFont="1" applyFill="1" applyBorder="1" applyAlignment="1" applyProtection="1">
      <alignment horizontal="center" vertical="center" shrinkToFit="1"/>
      <protection locked="0"/>
    </xf>
    <xf numFmtId="0" fontId="14" fillId="0" borderId="68" xfId="0" applyFont="1" applyBorder="1" applyAlignment="1" applyProtection="1">
      <alignment horizontal="center" vertical="center" shrinkToFit="1"/>
    </xf>
    <xf numFmtId="0" fontId="4" fillId="0" borderId="124" xfId="0" applyFont="1" applyBorder="1" applyAlignment="1" applyProtection="1">
      <alignment horizontal="center" vertical="center" shrinkToFi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180" fontId="17" fillId="0" borderId="72" xfId="0" applyNumberFormat="1" applyFont="1" applyBorder="1" applyAlignment="1" applyProtection="1">
      <alignment horizontal="center" vertical="center"/>
    </xf>
    <xf numFmtId="180" fontId="17" fillId="0" borderId="81" xfId="0" applyNumberFormat="1" applyFont="1" applyBorder="1" applyAlignment="1" applyProtection="1">
      <alignment horizontal="center" vertical="center"/>
    </xf>
    <xf numFmtId="180" fontId="17" fillId="0" borderId="53" xfId="0" applyNumberFormat="1" applyFont="1" applyBorder="1" applyAlignment="1" applyProtection="1">
      <alignment horizontal="center" vertical="center"/>
    </xf>
    <xf numFmtId="180" fontId="17"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2" xfId="0" applyNumberFormat="1" applyFont="1" applyBorder="1" applyAlignment="1" applyProtection="1">
      <alignment horizontal="center" vertical="center"/>
    </xf>
    <xf numFmtId="181" fontId="17" fillId="0" borderId="81" xfId="0" applyNumberFormat="1" applyFont="1" applyBorder="1" applyAlignment="1" applyProtection="1">
      <alignment horizontal="center" vertical="center"/>
    </xf>
    <xf numFmtId="181" fontId="17" fillId="0" borderId="53" xfId="0" applyNumberFormat="1" applyFont="1" applyBorder="1" applyAlignment="1" applyProtection="1">
      <alignment horizontal="center" vertical="center"/>
    </xf>
    <xf numFmtId="181" fontId="17" fillId="0" borderId="62"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0" xfId="0" applyFont="1" applyAlignment="1" applyProtection="1">
      <alignment horizontal="center" vertical="center" wrapText="1"/>
    </xf>
    <xf numFmtId="181" fontId="17" fillId="0" borderId="72" xfId="1" applyNumberFormat="1" applyFont="1" applyBorder="1" applyAlignment="1" applyProtection="1">
      <alignment horizontal="center" vertical="center"/>
    </xf>
    <xf numFmtId="181" fontId="17" fillId="0" borderId="75" xfId="1" applyNumberFormat="1" applyFont="1" applyBorder="1" applyAlignment="1" applyProtection="1">
      <alignment horizontal="center" vertical="center"/>
    </xf>
    <xf numFmtId="181" fontId="17" fillId="0" borderId="53" xfId="1" applyNumberFormat="1" applyFont="1" applyBorder="1" applyAlignment="1" applyProtection="1">
      <alignment horizontal="center" vertical="center"/>
    </xf>
    <xf numFmtId="181" fontId="17"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181" fontId="17" fillId="0" borderId="75" xfId="0" applyNumberFormat="1" applyFont="1" applyBorder="1" applyAlignment="1" applyProtection="1">
      <alignment horizontal="center" vertical="center"/>
    </xf>
    <xf numFmtId="181" fontId="17" fillId="0" borderId="54" xfId="0" applyNumberFormat="1" applyFont="1" applyBorder="1" applyAlignment="1" applyProtection="1">
      <alignment horizontal="center" vertical="center"/>
    </xf>
    <xf numFmtId="181" fontId="17" fillId="0" borderId="81" xfId="1" applyNumberFormat="1" applyFont="1" applyBorder="1" applyAlignment="1" applyProtection="1">
      <alignment horizontal="center" vertical="center"/>
    </xf>
    <xf numFmtId="181" fontId="17" fillId="0" borderId="62" xfId="1" applyNumberFormat="1" applyFont="1" applyBorder="1" applyAlignment="1" applyProtection="1">
      <alignment horizontal="center" vertical="center"/>
    </xf>
    <xf numFmtId="0" fontId="24" fillId="0" borderId="3" xfId="0"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0" fontId="24" fillId="0" borderId="85"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177" fontId="59" fillId="3" borderId="67" xfId="0" applyNumberFormat="1" applyFont="1" applyFill="1" applyBorder="1" applyAlignment="1" applyProtection="1">
      <alignment horizontal="center" vertical="center" wrapText="1"/>
      <protection locked="0"/>
    </xf>
    <xf numFmtId="177" fontId="59" fillId="3" borderId="86" xfId="0" applyNumberFormat="1" applyFont="1" applyFill="1" applyBorder="1" applyAlignment="1" applyProtection="1">
      <alignment horizontal="center" vertical="center" wrapText="1"/>
      <protection locked="0"/>
    </xf>
    <xf numFmtId="177" fontId="35" fillId="6" borderId="27" xfId="0" applyNumberFormat="1" applyFont="1" applyFill="1" applyBorder="1" applyAlignment="1">
      <alignment horizontal="right" vertical="center" wrapText="1"/>
    </xf>
    <xf numFmtId="177" fontId="35" fillId="6" borderId="89"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90" xfId="0" applyNumberFormat="1" applyFont="1" applyFill="1" applyBorder="1" applyAlignment="1">
      <alignment horizontal="right" vertical="center" wrapText="1"/>
    </xf>
    <xf numFmtId="177" fontId="35" fillId="6" borderId="87"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177" fontId="35" fillId="3" borderId="25" xfId="0" applyNumberFormat="1" applyFont="1" applyFill="1" applyBorder="1" applyAlignment="1" applyProtection="1">
      <alignment horizontal="center" vertical="center" wrapText="1"/>
      <protection locked="0"/>
    </xf>
    <xf numFmtId="177" fontId="35" fillId="6" borderId="96" xfId="0" applyNumberFormat="1" applyFont="1" applyFill="1" applyBorder="1" applyAlignment="1">
      <alignment horizontal="right" vertical="center" wrapText="1"/>
    </xf>
    <xf numFmtId="177" fontId="35" fillId="6" borderId="97" xfId="0" applyNumberFormat="1" applyFont="1" applyFill="1" applyBorder="1" applyAlignment="1">
      <alignment horizontal="right"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4" xfId="0" applyNumberFormat="1" applyFont="1" applyFill="1" applyBorder="1" applyAlignment="1">
      <alignment horizontal="center" vertical="center" wrapText="1"/>
    </xf>
    <xf numFmtId="177" fontId="35" fillId="0" borderId="95"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84"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0" fontId="20" fillId="0" borderId="72"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52" xfId="0" applyFont="1" applyFill="1" applyBorder="1" applyAlignment="1">
      <alignment horizontal="center" vertical="center"/>
    </xf>
    <xf numFmtId="0" fontId="20" fillId="0" borderId="61" xfId="0" applyFont="1" applyFill="1" applyBorder="1" applyAlignment="1">
      <alignment horizontal="center" vertical="center"/>
    </xf>
    <xf numFmtId="0" fontId="20" fillId="0" borderId="53" xfId="0" applyFont="1" applyFill="1" applyBorder="1" applyAlignment="1">
      <alignment horizontal="center" vertical="center"/>
    </xf>
    <xf numFmtId="0" fontId="20" fillId="0" borderId="62" xfId="0" applyFont="1" applyFill="1" applyBorder="1" applyAlignment="1">
      <alignment horizontal="center" vertical="center"/>
    </xf>
    <xf numFmtId="0" fontId="24" fillId="0" borderId="29"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4" fillId="0" borderId="91" xfId="0" applyFont="1" applyBorder="1" applyAlignment="1">
      <alignment horizontal="center" vertical="center" wrapText="1"/>
    </xf>
    <xf numFmtId="0" fontId="24" fillId="0" borderId="92" xfId="0" applyFont="1" applyBorder="1" applyAlignment="1">
      <alignment horizontal="center" vertical="center" wrapText="1"/>
    </xf>
    <xf numFmtId="0" fontId="20" fillId="0" borderId="107" xfId="0" applyFont="1" applyBorder="1" applyAlignment="1" applyProtection="1">
      <alignment horizontal="center" vertical="center"/>
    </xf>
    <xf numFmtId="0" fontId="20" fillId="0" borderId="108" xfId="0" applyFont="1" applyBorder="1" applyAlignment="1" applyProtection="1">
      <alignment horizontal="center" vertical="center"/>
    </xf>
    <xf numFmtId="177" fontId="23" fillId="0" borderId="108"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0" fontId="23" fillId="0" borderId="98"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3" fillId="0" borderId="100" xfId="0" applyFont="1" applyFill="1" applyBorder="1" applyAlignment="1" applyProtection="1">
      <alignment horizontal="center" vertical="center"/>
    </xf>
    <xf numFmtId="0" fontId="23" fillId="0" borderId="101" xfId="0" applyFont="1" applyFill="1" applyBorder="1" applyAlignment="1" applyProtection="1">
      <alignment horizontal="center" vertical="center"/>
    </xf>
    <xf numFmtId="0" fontId="23" fillId="0" borderId="102" xfId="0" applyFont="1" applyFill="1" applyBorder="1" applyAlignment="1" applyProtection="1">
      <alignment horizontal="center" vertical="center"/>
    </xf>
    <xf numFmtId="177" fontId="35" fillId="0" borderId="103" xfId="0" applyNumberFormat="1" applyFont="1" applyFill="1" applyBorder="1" applyAlignment="1" applyProtection="1">
      <alignment horizontal="right" vertical="center" shrinkToFit="1"/>
    </xf>
    <xf numFmtId="177" fontId="35" fillId="0" borderId="104" xfId="0" applyNumberFormat="1" applyFont="1" applyFill="1" applyBorder="1" applyAlignment="1" applyProtection="1">
      <alignment horizontal="right" vertical="center" shrinkToFit="1"/>
    </xf>
    <xf numFmtId="0" fontId="23" fillId="0" borderId="95" xfId="0" applyFont="1" applyFill="1" applyBorder="1" applyAlignment="1" applyProtection="1">
      <alignment horizontal="center" vertical="center"/>
    </xf>
    <xf numFmtId="177" fontId="35" fillId="0" borderId="105" xfId="0" applyNumberFormat="1" applyFont="1" applyFill="1" applyBorder="1" applyAlignment="1" applyProtection="1">
      <alignment horizontal="right" vertical="center" shrinkToFit="1"/>
    </xf>
    <xf numFmtId="177" fontId="35" fillId="0" borderId="106" xfId="0" applyNumberFormat="1" applyFont="1" applyFill="1" applyBorder="1" applyAlignment="1" applyProtection="1">
      <alignment horizontal="right" vertical="center" shrinkToFit="1"/>
    </xf>
    <xf numFmtId="0" fontId="41" fillId="8" borderId="112" xfId="7" applyFont="1" applyFill="1" applyBorder="1" applyAlignment="1" applyProtection="1">
      <alignment horizontal="center" vertical="center" shrinkToFit="1"/>
      <protection locked="0"/>
    </xf>
    <xf numFmtId="179" fontId="43" fillId="8" borderId="111" xfId="8" applyNumberFormat="1" applyFont="1" applyFill="1" applyBorder="1" applyAlignment="1" applyProtection="1">
      <alignment horizontal="center" vertical="center" shrinkToFit="1"/>
      <protection locked="0"/>
    </xf>
    <xf numFmtId="179" fontId="43" fillId="8" borderId="112" xfId="8" applyNumberFormat="1" applyFont="1" applyFill="1" applyBorder="1" applyAlignment="1" applyProtection="1">
      <alignment horizontal="center" vertical="center" shrinkToFit="1"/>
      <protection locked="0"/>
    </xf>
    <xf numFmtId="0" fontId="41" fillId="0" borderId="0" xfId="7" applyFont="1" applyProtection="1">
      <alignment vertical="center"/>
      <protection locked="0"/>
    </xf>
    <xf numFmtId="0" fontId="41" fillId="0" borderId="0" xfId="9" applyFont="1" applyProtection="1">
      <alignment vertical="center"/>
      <protection locked="0"/>
    </xf>
    <xf numFmtId="0" fontId="41" fillId="2" borderId="112" xfId="7" applyFont="1" applyFill="1" applyBorder="1" applyAlignment="1" applyProtection="1">
      <alignment horizontal="center" vertical="center"/>
      <protection locked="0"/>
    </xf>
    <xf numFmtId="0" fontId="41" fillId="0" borderId="112" xfId="7" applyFont="1" applyFill="1" applyBorder="1" applyAlignment="1" applyProtection="1">
      <alignment horizontal="left" vertical="center"/>
      <protection locked="0"/>
    </xf>
    <xf numFmtId="0" fontId="41" fillId="0" borderId="109" xfId="7" applyFont="1" applyFill="1" applyBorder="1" applyAlignment="1" applyProtection="1">
      <alignment vertical="center"/>
      <protection locked="0"/>
    </xf>
    <xf numFmtId="0" fontId="41" fillId="0" borderId="110" xfId="7" applyFont="1" applyFill="1" applyBorder="1" applyAlignment="1" applyProtection="1">
      <alignment vertical="center"/>
      <protection locked="0"/>
    </xf>
    <xf numFmtId="0" fontId="41" fillId="0" borderId="111" xfId="7" applyFont="1" applyFill="1" applyBorder="1" applyAlignment="1" applyProtection="1">
      <alignment vertical="center"/>
      <protection locked="0"/>
    </xf>
    <xf numFmtId="179" fontId="43" fillId="2" borderId="112" xfId="8" applyNumberFormat="1" applyFont="1" applyFill="1" applyBorder="1" applyAlignment="1" applyProtection="1">
      <alignment horizontal="center" vertical="center" shrinkToFit="1"/>
      <protection locked="0"/>
    </xf>
    <xf numFmtId="179" fontId="43" fillId="0" borderId="112" xfId="8" applyNumberFormat="1" applyFont="1" applyFill="1" applyBorder="1" applyAlignment="1" applyProtection="1">
      <alignment horizontal="left" vertical="center" shrinkToFit="1"/>
      <protection locked="0"/>
    </xf>
    <xf numFmtId="179" fontId="43" fillId="2" borderId="111" xfId="8" applyNumberFormat="1" applyFont="1" applyFill="1" applyBorder="1" applyAlignment="1" applyProtection="1">
      <alignment horizontal="center" vertical="center" shrinkToFit="1"/>
      <protection locked="0"/>
    </xf>
    <xf numFmtId="0" fontId="41" fillId="0" borderId="109" xfId="7" applyFont="1" applyFill="1" applyBorder="1" applyAlignment="1" applyProtection="1">
      <alignment vertical="center"/>
      <protection locked="0"/>
    </xf>
    <xf numFmtId="0" fontId="41" fillId="0" borderId="110" xfId="7" applyFont="1" applyFill="1" applyBorder="1" applyAlignment="1" applyProtection="1">
      <alignment vertical="center"/>
      <protection locked="0"/>
    </xf>
    <xf numFmtId="0" fontId="41" fillId="0" borderId="111" xfId="7" applyFont="1" applyFill="1" applyBorder="1" applyAlignment="1" applyProtection="1">
      <alignment vertical="center"/>
      <protection locked="0"/>
    </xf>
    <xf numFmtId="0" fontId="41" fillId="0" borderId="109" xfId="7" applyFont="1" applyFill="1" applyBorder="1" applyAlignment="1" applyProtection="1">
      <alignment horizontal="left" vertical="center"/>
      <protection locked="0"/>
    </xf>
    <xf numFmtId="0" fontId="41" fillId="0" borderId="110" xfId="7" applyFont="1" applyFill="1" applyBorder="1" applyAlignment="1" applyProtection="1">
      <alignment horizontal="left" vertical="center"/>
      <protection locked="0"/>
    </xf>
    <xf numFmtId="0" fontId="41" fillId="0" borderId="111" xfId="7" applyFont="1" applyFill="1" applyBorder="1" applyAlignment="1" applyProtection="1">
      <alignment horizontal="left" vertical="center"/>
      <protection locked="0"/>
    </xf>
    <xf numFmtId="0" fontId="41" fillId="8" borderId="109" xfId="7" applyFont="1" applyFill="1" applyBorder="1" applyAlignment="1" applyProtection="1">
      <alignment horizontal="center" vertical="center" shrinkToFit="1"/>
      <protection locked="0"/>
    </xf>
    <xf numFmtId="0" fontId="41" fillId="8" borderId="110" xfId="7" applyFont="1" applyFill="1" applyBorder="1" applyAlignment="1" applyProtection="1">
      <alignment horizontal="center" vertical="center" shrinkToFit="1"/>
      <protection locked="0"/>
    </xf>
    <xf numFmtId="0" fontId="41" fillId="8" borderId="111" xfId="7" applyFont="1" applyFill="1" applyBorder="1" applyAlignment="1" applyProtection="1">
      <alignment horizontal="center" vertical="center" shrinkToFit="1"/>
      <protection locked="0"/>
    </xf>
    <xf numFmtId="0" fontId="41" fillId="0" borderId="109" xfId="7" applyFont="1" applyFill="1" applyBorder="1" applyAlignment="1" applyProtection="1">
      <alignment horizontal="left" vertical="center"/>
      <protection locked="0"/>
    </xf>
    <xf numFmtId="0" fontId="41" fillId="0" borderId="110" xfId="7" applyFont="1" applyFill="1" applyBorder="1" applyAlignment="1" applyProtection="1">
      <alignment horizontal="left" vertical="center"/>
      <protection locked="0"/>
    </xf>
    <xf numFmtId="0" fontId="41" fillId="0" borderId="111" xfId="7" applyFont="1" applyFill="1" applyBorder="1" applyAlignment="1" applyProtection="1">
      <alignment horizontal="left" vertical="center"/>
      <protection locked="0"/>
    </xf>
    <xf numFmtId="0" fontId="41" fillId="0" borderId="113" xfId="7" applyFont="1" applyFill="1" applyBorder="1" applyAlignment="1" applyProtection="1">
      <alignment horizontal="center" vertical="center"/>
      <protection locked="0"/>
    </xf>
    <xf numFmtId="0" fontId="41" fillId="0" borderId="114" xfId="7" applyFont="1" applyFill="1" applyBorder="1" applyAlignment="1" applyProtection="1">
      <alignment horizontal="left" vertical="center"/>
      <protection locked="0"/>
    </xf>
    <xf numFmtId="0" fontId="41" fillId="2" borderId="112" xfId="7" applyFont="1" applyFill="1" applyBorder="1" applyAlignment="1" applyProtection="1">
      <alignment horizontal="center" vertical="center" shrinkToFit="1"/>
      <protection locked="0"/>
    </xf>
    <xf numFmtId="0" fontId="41" fillId="0" borderId="112" xfId="7" applyFont="1" applyFill="1" applyBorder="1" applyAlignment="1" applyProtection="1">
      <alignment horizontal="left" vertical="center" shrinkToFit="1"/>
      <protection locked="0"/>
    </xf>
    <xf numFmtId="0" fontId="41" fillId="0" borderId="109" xfId="7" applyFont="1" applyFill="1" applyBorder="1" applyAlignment="1" applyProtection="1">
      <alignment horizontal="left" vertical="center" shrinkToFit="1"/>
      <protection locked="0"/>
    </xf>
    <xf numFmtId="0" fontId="41" fillId="0" borderId="131" xfId="7" applyFont="1" applyFill="1" applyBorder="1" applyAlignment="1" applyProtection="1">
      <alignment horizontal="center" vertical="center"/>
      <protection locked="0"/>
    </xf>
    <xf numFmtId="0" fontId="41" fillId="0" borderId="132" xfId="7" applyFont="1" applyFill="1" applyBorder="1" applyAlignment="1" applyProtection="1">
      <alignment horizontal="left" vertical="center"/>
      <protection locked="0"/>
    </xf>
    <xf numFmtId="0" fontId="41" fillId="0" borderId="133" xfId="7" applyFont="1" applyFill="1" applyBorder="1" applyAlignment="1" applyProtection="1">
      <alignment horizontal="left" vertical="center"/>
      <protection locked="0"/>
    </xf>
    <xf numFmtId="0" fontId="41" fillId="0" borderId="131" xfId="7" applyFont="1" applyFill="1" applyBorder="1" applyAlignment="1" applyProtection="1">
      <alignment horizontal="left" vertical="center"/>
      <protection locked="0"/>
    </xf>
    <xf numFmtId="0" fontId="41" fillId="0" borderId="0" xfId="7" applyFont="1" applyFill="1" applyBorder="1" applyAlignment="1" applyProtection="1">
      <alignment vertical="center"/>
      <protection locked="0"/>
    </xf>
    <xf numFmtId="179" fontId="43" fillId="0" borderId="0" xfId="8" applyNumberFormat="1" applyFont="1" applyFill="1" applyBorder="1" applyAlignment="1" applyProtection="1">
      <alignment horizontal="left" vertical="center" shrinkToFit="1"/>
      <protection locked="0"/>
    </xf>
    <xf numFmtId="0" fontId="40" fillId="0" borderId="112" xfId="7" applyFont="1" applyFill="1" applyBorder="1" applyAlignment="1" applyProtection="1">
      <alignment horizontal="left" vertical="center" shrinkToFit="1"/>
      <protection locked="0"/>
    </xf>
    <xf numFmtId="0" fontId="41" fillId="8" borderId="109" xfId="7" applyFont="1" applyFill="1" applyBorder="1" applyAlignment="1">
      <alignment horizontal="center" vertical="center"/>
    </xf>
    <xf numFmtId="0" fontId="41" fillId="8" borderId="110" xfId="7" applyFont="1" applyFill="1" applyBorder="1" applyAlignment="1">
      <alignment horizontal="center" vertical="center"/>
    </xf>
    <xf numFmtId="0" fontId="41" fillId="8" borderId="111" xfId="7" applyFont="1" applyFill="1" applyBorder="1" applyAlignment="1">
      <alignment horizontal="center" vertical="center"/>
    </xf>
    <xf numFmtId="0" fontId="41" fillId="8" borderId="109" xfId="7" applyFont="1" applyFill="1" applyBorder="1" applyAlignment="1">
      <alignment horizontal="center" vertical="center" shrinkToFit="1"/>
    </xf>
    <xf numFmtId="0" fontId="41" fillId="8" borderId="110" xfId="7" applyFont="1" applyFill="1" applyBorder="1" applyAlignment="1">
      <alignment horizontal="center" vertical="center" shrinkToFit="1"/>
    </xf>
    <xf numFmtId="0" fontId="41" fillId="8" borderId="111" xfId="7" applyFont="1" applyFill="1" applyBorder="1" applyAlignment="1">
      <alignment horizontal="center" vertical="center" shrinkToFit="1"/>
    </xf>
    <xf numFmtId="0" fontId="41" fillId="2" borderId="118" xfId="7" applyFont="1" applyFill="1" applyBorder="1" applyAlignment="1">
      <alignment horizontal="center" vertical="center" shrinkToFit="1"/>
    </xf>
    <xf numFmtId="0" fontId="41" fillId="2" borderId="112" xfId="7" applyFont="1" applyFill="1" applyBorder="1" applyAlignment="1">
      <alignment horizontal="center" vertical="center" shrinkToFit="1"/>
    </xf>
    <xf numFmtId="0" fontId="41" fillId="0" borderId="116" xfId="7" applyFont="1" applyBorder="1" applyAlignment="1">
      <alignment horizontal="left" vertical="center" shrinkToFit="1"/>
    </xf>
    <xf numFmtId="0" fontId="41" fillId="0" borderId="117" xfId="7" applyFont="1" applyBorder="1" applyAlignment="1">
      <alignment horizontal="left" vertical="center" shrinkToFit="1"/>
    </xf>
    <xf numFmtId="0" fontId="41" fillId="0" borderId="119" xfId="7" applyFont="1" applyBorder="1" applyAlignment="1">
      <alignment horizontal="left" vertical="center" shrinkToFit="1"/>
    </xf>
    <xf numFmtId="0" fontId="41" fillId="0" borderId="109" xfId="7" applyFont="1" applyBorder="1" applyAlignment="1">
      <alignment horizontal="left" vertical="center" shrinkToFit="1"/>
    </xf>
    <xf numFmtId="0" fontId="41" fillId="0" borderId="110" xfId="7" applyFont="1" applyBorder="1" applyAlignment="1">
      <alignment horizontal="left" vertical="center" shrinkToFit="1"/>
    </xf>
    <xf numFmtId="0" fontId="41" fillId="0" borderId="111" xfId="7" applyFont="1" applyBorder="1" applyAlignment="1">
      <alignment horizontal="left" vertical="center" shrinkToFit="1"/>
    </xf>
    <xf numFmtId="0" fontId="41" fillId="2" borderId="109" xfId="7" applyFont="1" applyFill="1" applyBorder="1" applyAlignment="1">
      <alignment horizontal="center" vertical="center" shrinkToFit="1"/>
    </xf>
    <xf numFmtId="0" fontId="41" fillId="0" borderId="0" xfId="5" applyFont="1" applyFill="1" applyBorder="1" applyAlignment="1">
      <alignment vertical="center" shrinkToFit="1"/>
    </xf>
    <xf numFmtId="0" fontId="41" fillId="4" borderId="112" xfId="7" applyFont="1" applyFill="1" applyBorder="1" applyAlignment="1" applyProtection="1">
      <alignment horizontal="left" vertical="center" shrinkToFit="1"/>
      <protection locked="0"/>
    </xf>
    <xf numFmtId="0" fontId="41" fillId="0" borderId="109" xfId="7" applyFont="1" applyFill="1" applyBorder="1" applyAlignment="1">
      <alignment horizontal="left" vertical="center" shrinkToFit="1"/>
    </xf>
    <xf numFmtId="0" fontId="41" fillId="0" borderId="110" xfId="7" applyFont="1" applyFill="1" applyBorder="1" applyAlignment="1">
      <alignment horizontal="left" vertical="center" shrinkToFit="1"/>
    </xf>
    <xf numFmtId="0" fontId="41" fillId="0" borderId="111" xfId="7" applyFont="1" applyFill="1" applyBorder="1" applyAlignment="1">
      <alignment horizontal="left" vertical="center" shrinkToFit="1"/>
    </xf>
    <xf numFmtId="49" fontId="40" fillId="2" borderId="112" xfId="0" applyNumberFormat="1" applyFont="1" applyFill="1" applyBorder="1" applyAlignment="1">
      <alignment horizontal="center" vertical="center" shrinkToFit="1"/>
    </xf>
    <xf numFmtId="0" fontId="41" fillId="2" borderId="112" xfId="7" applyNumberFormat="1" applyFont="1" applyFill="1" applyBorder="1" applyAlignment="1" applyProtection="1">
      <alignment horizontal="center" vertical="center"/>
      <protection locked="0"/>
    </xf>
    <xf numFmtId="0" fontId="41" fillId="4" borderId="109" xfId="7" applyFont="1" applyFill="1" applyBorder="1" applyAlignment="1" applyProtection="1">
      <alignment horizontal="left" vertical="center" shrinkToFit="1"/>
    </xf>
    <xf numFmtId="0" fontId="41" fillId="4" borderId="110" xfId="7" applyFont="1" applyFill="1" applyBorder="1" applyAlignment="1" applyProtection="1">
      <alignment horizontal="left" vertical="center" shrinkToFit="1"/>
    </xf>
    <xf numFmtId="0" fontId="41" fillId="4" borderId="111" xfId="7" applyFont="1" applyFill="1" applyBorder="1" applyAlignment="1" applyProtection="1">
      <alignment horizontal="left" vertical="center" shrinkToFit="1"/>
    </xf>
    <xf numFmtId="0" fontId="41" fillId="8" borderId="109" xfId="7" applyFont="1" applyFill="1" applyBorder="1" applyAlignment="1" applyProtection="1">
      <alignment horizontal="center" vertical="center" shrinkToFit="1"/>
    </xf>
    <xf numFmtId="0" fontId="41" fillId="8" borderId="110" xfId="7" applyFont="1" applyFill="1" applyBorder="1" applyAlignment="1" applyProtection="1">
      <alignment horizontal="center" vertical="center" shrinkToFit="1"/>
    </xf>
    <xf numFmtId="0" fontId="41" fillId="8" borderId="111" xfId="7" applyFont="1" applyFill="1" applyBorder="1" applyAlignment="1" applyProtection="1">
      <alignment horizontal="center" vertical="center" shrinkToFit="1"/>
    </xf>
    <xf numFmtId="0" fontId="41" fillId="2" borderId="112" xfId="7" applyFont="1" applyFill="1" applyBorder="1" applyAlignment="1" applyProtection="1">
      <alignment horizontal="center" vertical="center"/>
    </xf>
    <xf numFmtId="0" fontId="41" fillId="0" borderId="109" xfId="7" applyFont="1" applyBorder="1" applyAlignment="1" applyProtection="1">
      <alignment horizontal="left" vertical="center" shrinkToFit="1"/>
    </xf>
    <xf numFmtId="0" fontId="41" fillId="0" borderId="110" xfId="7" applyFont="1" applyBorder="1" applyAlignment="1" applyProtection="1">
      <alignment horizontal="left" vertical="center" shrinkToFit="1"/>
    </xf>
    <xf numFmtId="0" fontId="41" fillId="0" borderId="111" xfId="7" applyFont="1" applyBorder="1" applyAlignment="1" applyProtection="1">
      <alignment horizontal="left" vertical="center" shrinkToFit="1"/>
    </xf>
    <xf numFmtId="0" fontId="41" fillId="2" borderId="120" xfId="7" applyFont="1" applyFill="1" applyBorder="1" applyAlignment="1">
      <alignment horizontal="center" vertical="center" shrinkToFit="1"/>
    </xf>
    <xf numFmtId="49" fontId="41" fillId="2" borderId="112" xfId="7" applyNumberFormat="1" applyFont="1" applyFill="1" applyBorder="1" applyAlignment="1">
      <alignment horizontal="center" vertical="center" shrinkToFit="1"/>
    </xf>
    <xf numFmtId="0" fontId="41" fillId="0" borderId="109" xfId="7" applyFont="1" applyBorder="1" applyAlignment="1" applyProtection="1">
      <alignment horizontal="left" vertical="center"/>
    </xf>
    <xf numFmtId="0" fontId="41" fillId="0" borderId="110" xfId="7" applyFont="1" applyBorder="1" applyAlignment="1" applyProtection="1">
      <alignment horizontal="left" vertical="center"/>
    </xf>
    <xf numFmtId="0" fontId="41" fillId="0" borderId="111" xfId="7" applyFont="1" applyBorder="1" applyAlignment="1" applyProtection="1">
      <alignment horizontal="left" vertical="center"/>
    </xf>
    <xf numFmtId="0" fontId="41" fillId="0" borderId="0" xfId="9" applyFont="1" applyProtection="1">
      <alignment vertical="center"/>
    </xf>
    <xf numFmtId="0" fontId="41" fillId="0" borderId="109" xfId="7" applyFont="1" applyFill="1" applyBorder="1" applyAlignment="1" applyProtection="1">
      <alignment horizontal="left" vertical="center"/>
    </xf>
    <xf numFmtId="0" fontId="41" fillId="0" borderId="110" xfId="7" applyFont="1" applyFill="1" applyBorder="1" applyAlignment="1" applyProtection="1">
      <alignment horizontal="left" vertical="center"/>
    </xf>
    <xf numFmtId="0" fontId="41" fillId="0" borderId="111" xfId="7" applyFont="1" applyFill="1" applyBorder="1" applyAlignment="1" applyProtection="1">
      <alignment horizontal="left" vertical="center"/>
    </xf>
    <xf numFmtId="0" fontId="4" fillId="0" borderId="134" xfId="5" applyNumberFormat="1" applyFont="1" applyBorder="1" applyAlignment="1">
      <alignment horizontal="center" vertical="center" shrinkToFit="1"/>
    </xf>
    <xf numFmtId="0" fontId="4" fillId="0" borderId="119" xfId="5" applyFont="1" applyBorder="1" applyAlignment="1">
      <alignment vertical="center" shrinkToFit="1"/>
    </xf>
    <xf numFmtId="0" fontId="4" fillId="0" borderId="116" xfId="5" applyFont="1" applyBorder="1" applyAlignment="1">
      <alignment vertical="center" shrinkToFit="1"/>
    </xf>
    <xf numFmtId="0" fontId="4" fillId="0" borderId="134" xfId="5" applyFont="1" applyBorder="1" applyAlignment="1">
      <alignment vertical="center" shrinkToFit="1"/>
    </xf>
    <xf numFmtId="0" fontId="4" fillId="0" borderId="135" xfId="5" applyNumberFormat="1" applyFont="1" applyBorder="1" applyAlignment="1">
      <alignment horizontal="center" vertical="center" shrinkToFit="1"/>
    </xf>
    <xf numFmtId="0" fontId="4" fillId="0" borderId="111" xfId="5" applyFont="1" applyBorder="1" applyAlignment="1">
      <alignment vertical="center" shrinkToFit="1"/>
    </xf>
    <xf numFmtId="0" fontId="4" fillId="0" borderId="109" xfId="5" applyFont="1" applyBorder="1" applyAlignment="1">
      <alignment vertical="center" shrinkToFit="1"/>
    </xf>
    <xf numFmtId="0" fontId="4" fillId="0" borderId="135" xfId="5" applyFont="1" applyBorder="1" applyAlignment="1">
      <alignment vertical="center" shrinkToFit="1"/>
    </xf>
    <xf numFmtId="0" fontId="4" fillId="0" borderId="129" xfId="5" applyNumberFormat="1" applyFont="1" applyBorder="1" applyAlignment="1">
      <alignment horizontal="center" vertical="center" shrinkToFit="1"/>
    </xf>
    <xf numFmtId="0" fontId="4" fillId="0" borderId="115" xfId="5" applyFont="1" applyBorder="1" applyAlignment="1">
      <alignment vertical="center" shrinkToFit="1"/>
    </xf>
    <xf numFmtId="0" fontId="4" fillId="0" borderId="113" xfId="5" applyFont="1" applyBorder="1" applyAlignment="1">
      <alignment vertical="center" shrinkToFit="1"/>
    </xf>
    <xf numFmtId="0" fontId="4" fillId="0" borderId="129" xfId="5" applyFont="1" applyBorder="1" applyAlignment="1">
      <alignment vertical="center" shrinkToFit="1"/>
    </xf>
    <xf numFmtId="0" fontId="4" fillId="0" borderId="125" xfId="5" applyFont="1" applyBorder="1" applyAlignment="1">
      <alignment horizontal="center" vertical="center" shrinkToFit="1"/>
    </xf>
    <xf numFmtId="0" fontId="4" fillId="0" borderId="127" xfId="5" applyNumberFormat="1" applyFont="1" applyBorder="1" applyAlignment="1">
      <alignment horizontal="center" vertical="center" shrinkToFit="1"/>
    </xf>
    <xf numFmtId="0" fontId="4" fillId="0" borderId="136" xfId="5" applyFont="1" applyBorder="1" applyAlignment="1">
      <alignment vertical="center" shrinkToFit="1"/>
    </xf>
    <xf numFmtId="0" fontId="4" fillId="0" borderId="137" xfId="5" applyFont="1" applyBorder="1" applyAlignment="1">
      <alignment vertical="center" shrinkToFit="1"/>
    </xf>
    <xf numFmtId="0" fontId="4" fillId="0" borderId="127" xfId="5" applyFont="1" applyBorder="1" applyAlignment="1">
      <alignment vertical="center" shrinkToFit="1"/>
    </xf>
    <xf numFmtId="0" fontId="4" fillId="0" borderId="138" xfId="5" applyNumberFormat="1" applyFont="1" applyBorder="1" applyAlignment="1">
      <alignment horizontal="center" vertical="center" shrinkToFit="1"/>
    </xf>
    <xf numFmtId="0" fontId="4" fillId="0" borderId="139" xfId="5" applyFont="1" applyBorder="1" applyAlignment="1">
      <alignment vertical="center" shrinkToFit="1"/>
    </xf>
    <xf numFmtId="0" fontId="4" fillId="0" borderId="140" xfId="5" applyFont="1" applyBorder="1" applyAlignment="1">
      <alignment vertical="center" shrinkToFit="1"/>
    </xf>
    <xf numFmtId="0" fontId="4" fillId="0" borderId="138" xfId="5" applyFont="1" applyBorder="1" applyAlignment="1">
      <alignment vertical="center" shrinkToFit="1"/>
    </xf>
    <xf numFmtId="0" fontId="4" fillId="0" borderId="141" xfId="5" applyFont="1" applyBorder="1" applyAlignment="1">
      <alignment vertical="center" shrinkToFit="1"/>
    </xf>
    <xf numFmtId="0" fontId="4" fillId="0" borderId="142" xfId="5" applyFont="1" applyBorder="1" applyAlignment="1">
      <alignment vertical="center" shrinkToFit="1"/>
    </xf>
    <xf numFmtId="0" fontId="4" fillId="0" borderId="143" xfId="5" applyFont="1" applyBorder="1" applyAlignment="1">
      <alignment vertical="center" shrinkToFit="1"/>
    </xf>
    <xf numFmtId="0" fontId="4" fillId="0" borderId="144" xfId="5" applyFont="1" applyBorder="1" applyAlignment="1">
      <alignment vertical="center" shrinkToFit="1"/>
    </xf>
    <xf numFmtId="0" fontId="4" fillId="0" borderId="145" xfId="5" applyFont="1" applyBorder="1" applyAlignment="1">
      <alignment vertical="center" shrinkToFit="1"/>
    </xf>
    <xf numFmtId="0" fontId="4" fillId="0" borderId="146" xfId="5" applyFont="1" applyBorder="1" applyAlignment="1">
      <alignment vertical="center" shrinkToFit="1"/>
    </xf>
    <xf numFmtId="0" fontId="4" fillId="0" borderId="147" xfId="5" applyFont="1" applyBorder="1" applyAlignment="1">
      <alignment vertical="center" shrinkToFit="1"/>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381001</xdr:colOff>
      <xdr:row>0</xdr:row>
      <xdr:rowOff>148167</xdr:rowOff>
    </xdr:from>
    <xdr:to>
      <xdr:col>9</xdr:col>
      <xdr:colOff>1105959</xdr:colOff>
      <xdr:row>1</xdr:row>
      <xdr:rowOff>285222</xdr:rowOff>
    </xdr:to>
    <xdr:sp macro="" textlink="">
      <xdr:nvSpPr>
        <xdr:cNvPr id="2" name="AutoShape 8"/>
        <xdr:cNvSpPr>
          <a:spLocks noChangeArrowheads="1"/>
        </xdr:cNvSpPr>
      </xdr:nvSpPr>
      <xdr:spPr bwMode="auto">
        <a:xfrm>
          <a:off x="1682751" y="148167"/>
          <a:ext cx="2640541" cy="528638"/>
        </a:xfrm>
        <a:prstGeom prst="wedgeRoundRectCallout">
          <a:avLst>
            <a:gd name="adj1" fmla="val 57818"/>
            <a:gd name="adj2" fmla="val -2892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867835</xdr:colOff>
      <xdr:row>5</xdr:row>
      <xdr:rowOff>227315</xdr:rowOff>
    </xdr:from>
    <xdr:to>
      <xdr:col>13</xdr:col>
      <xdr:colOff>283899</xdr:colOff>
      <xdr:row>7</xdr:row>
      <xdr:rowOff>201084</xdr:rowOff>
    </xdr:to>
    <xdr:sp macro="" textlink="">
      <xdr:nvSpPr>
        <xdr:cNvPr id="3" name="AutoShape 3"/>
        <xdr:cNvSpPr>
          <a:spLocks noChangeArrowheads="1"/>
        </xdr:cNvSpPr>
      </xdr:nvSpPr>
      <xdr:spPr bwMode="auto">
        <a:xfrm>
          <a:off x="4085168" y="1984148"/>
          <a:ext cx="2845064" cy="608769"/>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14</xdr:col>
      <xdr:colOff>279135</xdr:colOff>
      <xdr:row>11</xdr:row>
      <xdr:rowOff>304800</xdr:rowOff>
    </xdr:from>
    <xdr:to>
      <xdr:col>16</xdr:col>
      <xdr:colOff>287602</xdr:colOff>
      <xdr:row>13</xdr:row>
      <xdr:rowOff>112713</xdr:rowOff>
    </xdr:to>
    <xdr:sp macro="" textlink="">
      <xdr:nvSpPr>
        <xdr:cNvPr id="4" name="AutoShape 6"/>
        <xdr:cNvSpPr>
          <a:spLocks noChangeArrowheads="1"/>
        </xdr:cNvSpPr>
      </xdr:nvSpPr>
      <xdr:spPr bwMode="auto">
        <a:xfrm>
          <a:off x="7359385" y="3966633"/>
          <a:ext cx="876300" cy="442913"/>
        </a:xfrm>
        <a:prstGeom prst="wedgeRoundRectCallout">
          <a:avLst>
            <a:gd name="adj1" fmla="val 76690"/>
            <a:gd name="adj2" fmla="val -4326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10</xdr:col>
      <xdr:colOff>234155</xdr:colOff>
      <xdr:row>17</xdr:row>
      <xdr:rowOff>148167</xdr:rowOff>
    </xdr:from>
    <xdr:to>
      <xdr:col>14</xdr:col>
      <xdr:colOff>222250</xdr:colOff>
      <xdr:row>20</xdr:row>
      <xdr:rowOff>102130</xdr:rowOff>
    </xdr:to>
    <xdr:sp macro="" textlink="">
      <xdr:nvSpPr>
        <xdr:cNvPr id="5" name="AutoShape 6"/>
        <xdr:cNvSpPr>
          <a:spLocks noChangeArrowheads="1"/>
        </xdr:cNvSpPr>
      </xdr:nvSpPr>
      <xdr:spPr bwMode="auto">
        <a:xfrm>
          <a:off x="4689738" y="5884334"/>
          <a:ext cx="2612762" cy="906463"/>
        </a:xfrm>
        <a:prstGeom prst="wedgeRoundRectCallout">
          <a:avLst>
            <a:gd name="adj1" fmla="val -38449"/>
            <a:gd name="adj2" fmla="val 7187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のＩ「補助金所要額」欄の金額が反映されます。</a:t>
          </a:r>
        </a:p>
      </xdr:txBody>
    </xdr:sp>
    <xdr:clientData/>
  </xdr:twoCellAnchor>
  <xdr:twoCellAnchor>
    <xdr:from>
      <xdr:col>8</xdr:col>
      <xdr:colOff>74084</xdr:colOff>
      <xdr:row>32</xdr:row>
      <xdr:rowOff>116416</xdr:rowOff>
    </xdr:from>
    <xdr:to>
      <xdr:col>11</xdr:col>
      <xdr:colOff>898263</xdr:colOff>
      <xdr:row>34</xdr:row>
      <xdr:rowOff>243416</xdr:rowOff>
    </xdr:to>
    <xdr:sp macro="" textlink="">
      <xdr:nvSpPr>
        <xdr:cNvPr id="6" name="AutoShape 6"/>
        <xdr:cNvSpPr>
          <a:spLocks noChangeArrowheads="1"/>
        </xdr:cNvSpPr>
      </xdr:nvSpPr>
      <xdr:spPr bwMode="auto">
        <a:xfrm>
          <a:off x="2762251" y="10540999"/>
          <a:ext cx="3120762" cy="687917"/>
        </a:xfrm>
        <a:prstGeom prst="wedgeRoundRectCallout">
          <a:avLst>
            <a:gd name="adj1" fmla="val 58306"/>
            <a:gd name="adj2" fmla="val 158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担当者連絡先を入力してください。</a:t>
          </a:r>
        </a:p>
      </xdr:txBody>
    </xdr:sp>
    <xdr:clientData/>
  </xdr:twoCellAnchor>
  <xdr:twoCellAnchor>
    <xdr:from>
      <xdr:col>15</xdr:col>
      <xdr:colOff>21165</xdr:colOff>
      <xdr:row>0</xdr:row>
      <xdr:rowOff>243417</xdr:rowOff>
    </xdr:from>
    <xdr:to>
      <xdr:col>18</xdr:col>
      <xdr:colOff>369886</xdr:colOff>
      <xdr:row>2</xdr:row>
      <xdr:rowOff>95251</xdr:rowOff>
    </xdr:to>
    <xdr:sp macro="" textlink="">
      <xdr:nvSpPr>
        <xdr:cNvPr id="7" name="正方形/長方形 6"/>
        <xdr:cNvSpPr/>
      </xdr:nvSpPr>
      <xdr:spPr>
        <a:xfrm>
          <a:off x="7535332" y="243417"/>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95250</xdr:colOff>
      <xdr:row>8</xdr:row>
      <xdr:rowOff>264584</xdr:rowOff>
    </xdr:from>
    <xdr:to>
      <xdr:col>9</xdr:col>
      <xdr:colOff>296334</xdr:colOff>
      <xdr:row>14</xdr:row>
      <xdr:rowOff>31750</xdr:rowOff>
    </xdr:to>
    <xdr:sp macro="" textlink="">
      <xdr:nvSpPr>
        <xdr:cNvPr id="8" name="AutoShape 3"/>
        <xdr:cNvSpPr>
          <a:spLocks noChangeArrowheads="1"/>
        </xdr:cNvSpPr>
      </xdr:nvSpPr>
      <xdr:spPr bwMode="auto">
        <a:xfrm>
          <a:off x="423333" y="2973917"/>
          <a:ext cx="3090334" cy="1672166"/>
        </a:xfrm>
        <a:prstGeom prst="wedgeRoundRectCallout">
          <a:avLst>
            <a:gd name="adj1" fmla="val 60895"/>
            <a:gd name="adj2" fmla="val -1955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型は、設置者所在地が自動入力されませんので、仙台市に債権者登録している住所を直接入力してください。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257175</xdr:rowOff>
    </xdr:from>
    <xdr:to>
      <xdr:col>7</xdr:col>
      <xdr:colOff>888471</xdr:colOff>
      <xdr:row>2</xdr:row>
      <xdr:rowOff>19050</xdr:rowOff>
    </xdr:to>
    <xdr:sp macro="" textlink="">
      <xdr:nvSpPr>
        <xdr:cNvPr id="2" name="正方形/長方形 1"/>
        <xdr:cNvSpPr/>
      </xdr:nvSpPr>
      <xdr:spPr>
        <a:xfrm>
          <a:off x="5334000" y="257175"/>
          <a:ext cx="1536171" cy="581025"/>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531017</xdr:colOff>
      <xdr:row>6</xdr:row>
      <xdr:rowOff>28574</xdr:rowOff>
    </xdr:from>
    <xdr:to>
      <xdr:col>7</xdr:col>
      <xdr:colOff>990600</xdr:colOff>
      <xdr:row>9</xdr:row>
      <xdr:rowOff>238124</xdr:rowOff>
    </xdr:to>
    <xdr:sp macro="" textlink="">
      <xdr:nvSpPr>
        <xdr:cNvPr id="3" name="AutoShape 6"/>
        <xdr:cNvSpPr>
          <a:spLocks noChangeArrowheads="1"/>
        </xdr:cNvSpPr>
      </xdr:nvSpPr>
      <xdr:spPr bwMode="auto">
        <a:xfrm>
          <a:off x="4855367" y="2066924"/>
          <a:ext cx="2116933" cy="962025"/>
        </a:xfrm>
        <a:prstGeom prst="wedgeRoundRectCallout">
          <a:avLst>
            <a:gd name="adj1" fmla="val -40458"/>
            <a:gd name="adj2" fmla="val 6313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I</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5</xdr:col>
      <xdr:colOff>426242</xdr:colOff>
      <xdr:row>12</xdr:row>
      <xdr:rowOff>90488</xdr:rowOff>
    </xdr:from>
    <xdr:to>
      <xdr:col>7</xdr:col>
      <xdr:colOff>1028700</xdr:colOff>
      <xdr:row>14</xdr:row>
      <xdr:rowOff>247650</xdr:rowOff>
    </xdr:to>
    <xdr:sp macro="" textlink="">
      <xdr:nvSpPr>
        <xdr:cNvPr id="4" name="AutoShape 6"/>
        <xdr:cNvSpPr>
          <a:spLocks noChangeArrowheads="1"/>
        </xdr:cNvSpPr>
      </xdr:nvSpPr>
      <xdr:spPr bwMode="auto">
        <a:xfrm>
          <a:off x="4750592" y="3824288"/>
          <a:ext cx="2259808" cy="785812"/>
        </a:xfrm>
        <a:prstGeom prst="wedgeRoundRectCallout">
          <a:avLst>
            <a:gd name="adj1" fmla="val -43790"/>
            <a:gd name="adj2" fmla="val -682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5</xdr:col>
      <xdr:colOff>171449</xdr:colOff>
      <xdr:row>31</xdr:row>
      <xdr:rowOff>195263</xdr:rowOff>
    </xdr:from>
    <xdr:to>
      <xdr:col>7</xdr:col>
      <xdr:colOff>866774</xdr:colOff>
      <xdr:row>34</xdr:row>
      <xdr:rowOff>95250</xdr:rowOff>
    </xdr:to>
    <xdr:sp macro="" textlink="">
      <xdr:nvSpPr>
        <xdr:cNvPr id="5" name="AutoShape 7"/>
        <xdr:cNvSpPr>
          <a:spLocks noChangeArrowheads="1"/>
        </xdr:cNvSpPr>
      </xdr:nvSpPr>
      <xdr:spPr bwMode="auto">
        <a:xfrm>
          <a:off x="4495799" y="9901238"/>
          <a:ext cx="2352675" cy="842962"/>
        </a:xfrm>
        <a:prstGeom prst="wedgeRoundRectCallout">
          <a:avLst>
            <a:gd name="adj1" fmla="val -35248"/>
            <a:gd name="adj2" fmla="val 7346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226219</xdr:colOff>
      <xdr:row>1</xdr:row>
      <xdr:rowOff>11907</xdr:rowOff>
    </xdr:from>
    <xdr:to>
      <xdr:col>10</xdr:col>
      <xdr:colOff>964406</xdr:colOff>
      <xdr:row>3</xdr:row>
      <xdr:rowOff>190500</xdr:rowOff>
    </xdr:to>
    <xdr:sp macro="" textlink="">
      <xdr:nvSpPr>
        <xdr:cNvPr id="2" name="正方形/長方形 1"/>
        <xdr:cNvSpPr/>
      </xdr:nvSpPr>
      <xdr:spPr>
        <a:xfrm>
          <a:off x="9286875" y="250032"/>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500062</xdr:colOff>
      <xdr:row>4</xdr:row>
      <xdr:rowOff>234616</xdr:rowOff>
    </xdr:from>
    <xdr:to>
      <xdr:col>2</xdr:col>
      <xdr:colOff>836562</xdr:colOff>
      <xdr:row>10</xdr:row>
      <xdr:rowOff>179442</xdr:rowOff>
    </xdr:to>
    <xdr:sp macro="" textlink="">
      <xdr:nvSpPr>
        <xdr:cNvPr id="3" name="AutoShape 2"/>
        <xdr:cNvSpPr>
          <a:spLocks noChangeArrowheads="1"/>
        </xdr:cNvSpPr>
      </xdr:nvSpPr>
      <xdr:spPr bwMode="auto">
        <a:xfrm>
          <a:off x="500062" y="1341897"/>
          <a:ext cx="1562844" cy="1575983"/>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944667</xdr:colOff>
      <xdr:row>5</xdr:row>
      <xdr:rowOff>0</xdr:rowOff>
    </xdr:from>
    <xdr:to>
      <xdr:col>4</xdr:col>
      <xdr:colOff>444917</xdr:colOff>
      <xdr:row>10</xdr:row>
      <xdr:rowOff>152040</xdr:rowOff>
    </xdr:to>
    <xdr:sp macro="" textlink="">
      <xdr:nvSpPr>
        <xdr:cNvPr id="4" name="AutoShape 3"/>
        <xdr:cNvSpPr>
          <a:spLocks noChangeArrowheads="1"/>
        </xdr:cNvSpPr>
      </xdr:nvSpPr>
      <xdr:spPr bwMode="auto">
        <a:xfrm>
          <a:off x="2171011" y="1357313"/>
          <a:ext cx="1738625" cy="1533165"/>
        </a:xfrm>
        <a:prstGeom prst="wedgeRoundRectCallout">
          <a:avLst>
            <a:gd name="adj1" fmla="val -24808"/>
            <a:gd name="adj2" fmla="val 62834"/>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541977</xdr:colOff>
      <xdr:row>4</xdr:row>
      <xdr:rowOff>234618</xdr:rowOff>
    </xdr:from>
    <xdr:to>
      <xdr:col>5</xdr:col>
      <xdr:colOff>897627</xdr:colOff>
      <xdr:row>10</xdr:row>
      <xdr:rowOff>67375</xdr:rowOff>
    </xdr:to>
    <xdr:sp macro="" textlink="">
      <xdr:nvSpPr>
        <xdr:cNvPr id="5" name="AutoShape 4"/>
        <xdr:cNvSpPr>
          <a:spLocks noChangeArrowheads="1"/>
        </xdr:cNvSpPr>
      </xdr:nvSpPr>
      <xdr:spPr bwMode="auto">
        <a:xfrm>
          <a:off x="4006696" y="1341899"/>
          <a:ext cx="1474837" cy="1463914"/>
        </a:xfrm>
        <a:prstGeom prst="wedgeRoundRectCallout">
          <a:avLst>
            <a:gd name="adj1" fmla="val 13884"/>
            <a:gd name="adj2" fmla="val 656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498947</xdr:colOff>
      <xdr:row>5</xdr:row>
      <xdr:rowOff>69184</xdr:rowOff>
    </xdr:from>
    <xdr:to>
      <xdr:col>8</xdr:col>
      <xdr:colOff>857250</xdr:colOff>
      <xdr:row>10</xdr:row>
      <xdr:rowOff>130969</xdr:rowOff>
    </xdr:to>
    <xdr:sp macro="" textlink="">
      <xdr:nvSpPr>
        <xdr:cNvPr id="6" name="AutoShape 5"/>
        <xdr:cNvSpPr>
          <a:spLocks noChangeArrowheads="1"/>
        </xdr:cNvSpPr>
      </xdr:nvSpPr>
      <xdr:spPr bwMode="auto">
        <a:xfrm>
          <a:off x="7321228" y="1426497"/>
          <a:ext cx="1477491" cy="1442910"/>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22276</xdr:colOff>
      <xdr:row>16</xdr:row>
      <xdr:rowOff>37836</xdr:rowOff>
    </xdr:from>
    <xdr:to>
      <xdr:col>8</xdr:col>
      <xdr:colOff>684513</xdr:colOff>
      <xdr:row>19</xdr:row>
      <xdr:rowOff>46449</xdr:rowOff>
    </xdr:to>
    <xdr:sp macro="" textlink="">
      <xdr:nvSpPr>
        <xdr:cNvPr id="7" name="AutoShape 6"/>
        <xdr:cNvSpPr>
          <a:spLocks noChangeArrowheads="1"/>
        </xdr:cNvSpPr>
      </xdr:nvSpPr>
      <xdr:spPr bwMode="auto">
        <a:xfrm>
          <a:off x="6844557" y="5002742"/>
          <a:ext cx="1781425" cy="758707"/>
        </a:xfrm>
        <a:prstGeom prst="wedgeRoundRectCallout">
          <a:avLst>
            <a:gd name="adj1" fmla="val 23267"/>
            <a:gd name="adj2" fmla="val -906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1015541</xdr:colOff>
      <xdr:row>5</xdr:row>
      <xdr:rowOff>66300</xdr:rowOff>
    </xdr:from>
    <xdr:to>
      <xdr:col>10</xdr:col>
      <xdr:colOff>595313</xdr:colOff>
      <xdr:row>10</xdr:row>
      <xdr:rowOff>214099</xdr:rowOff>
    </xdr:to>
    <xdr:sp macro="" textlink="">
      <xdr:nvSpPr>
        <xdr:cNvPr id="8" name="AutoShape 6"/>
        <xdr:cNvSpPr>
          <a:spLocks noChangeArrowheads="1"/>
        </xdr:cNvSpPr>
      </xdr:nvSpPr>
      <xdr:spPr bwMode="auto">
        <a:xfrm>
          <a:off x="8957010" y="1423613"/>
          <a:ext cx="1818147" cy="1528924"/>
        </a:xfrm>
        <a:prstGeom prst="wedgeRoundRectCallout">
          <a:avLst>
            <a:gd name="adj1" fmla="val -14111"/>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「一時預かり事業利用料減免分」の減免加算額を記載してください</a:t>
          </a:r>
        </a:p>
      </xdr:txBody>
    </xdr:sp>
    <xdr:clientData/>
  </xdr:twoCellAnchor>
  <xdr:twoCellAnchor>
    <xdr:from>
      <xdr:col>5</xdr:col>
      <xdr:colOff>952500</xdr:colOff>
      <xdr:row>5</xdr:row>
      <xdr:rowOff>0</xdr:rowOff>
    </xdr:from>
    <xdr:to>
      <xdr:col>7</xdr:col>
      <xdr:colOff>345281</xdr:colOff>
      <xdr:row>10</xdr:row>
      <xdr:rowOff>169292</xdr:rowOff>
    </xdr:to>
    <xdr:sp macro="" textlink="">
      <xdr:nvSpPr>
        <xdr:cNvPr id="10" name="AutoShape 5"/>
        <xdr:cNvSpPr>
          <a:spLocks noChangeArrowheads="1"/>
        </xdr:cNvSpPr>
      </xdr:nvSpPr>
      <xdr:spPr bwMode="auto">
        <a:xfrm>
          <a:off x="5536406" y="1357313"/>
          <a:ext cx="1631156" cy="1550417"/>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様式第４号（別表２－１）の特別支援加算合計額を転記してください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179916</xdr:colOff>
      <xdr:row>2</xdr:row>
      <xdr:rowOff>63499</xdr:rowOff>
    </xdr:from>
    <xdr:to>
      <xdr:col>15</xdr:col>
      <xdr:colOff>5292</xdr:colOff>
      <xdr:row>4</xdr:row>
      <xdr:rowOff>63500</xdr:rowOff>
    </xdr:to>
    <xdr:sp macro="" textlink="">
      <xdr:nvSpPr>
        <xdr:cNvPr id="2" name="正方形/長方形 1"/>
        <xdr:cNvSpPr/>
      </xdr:nvSpPr>
      <xdr:spPr>
        <a:xfrm>
          <a:off x="8265583" y="253999"/>
          <a:ext cx="1783292" cy="740834"/>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376767</xdr:colOff>
      <xdr:row>12</xdr:row>
      <xdr:rowOff>105833</xdr:rowOff>
    </xdr:from>
    <xdr:to>
      <xdr:col>10</xdr:col>
      <xdr:colOff>704851</xdr:colOff>
      <xdr:row>16</xdr:row>
      <xdr:rowOff>139700</xdr:rowOff>
    </xdr:to>
    <xdr:sp macro="" textlink="">
      <xdr:nvSpPr>
        <xdr:cNvPr id="3" name="角丸四角形 2"/>
        <xdr:cNvSpPr/>
      </xdr:nvSpPr>
      <xdr:spPr>
        <a:xfrm>
          <a:off x="3477684" y="4191000"/>
          <a:ext cx="3683000" cy="12192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kumimoji="1" lang="ja-JP" altLang="en-US" sz="2800">
              <a:latin typeface="游ゴシック" panose="020B0400000000000000" pitchFamily="50" charset="-128"/>
              <a:ea typeface="游ゴシック" panose="020B0400000000000000" pitchFamily="50" charset="-128"/>
            </a:rPr>
            <a:t>記載不要</a:t>
          </a:r>
        </a:p>
      </xdr:txBody>
    </xdr:sp>
    <xdr:clientData/>
  </xdr:twoCellAnchor>
  <xdr:oneCellAnchor>
    <xdr:from>
      <xdr:col>1</xdr:col>
      <xdr:colOff>423333</xdr:colOff>
      <xdr:row>18</xdr:row>
      <xdr:rowOff>450463</xdr:rowOff>
    </xdr:from>
    <xdr:ext cx="2809256" cy="1073727"/>
    <xdr:sp macro="" textlink="">
      <xdr:nvSpPr>
        <xdr:cNvPr id="4" name="角丸四角形吹き出し 3"/>
        <xdr:cNvSpPr/>
      </xdr:nvSpPr>
      <xdr:spPr>
        <a:xfrm>
          <a:off x="719666" y="6694630"/>
          <a:ext cx="2809256" cy="1073727"/>
        </a:xfrm>
        <a:prstGeom prst="wedgeRoundRectCallout">
          <a:avLst>
            <a:gd name="adj1" fmla="val -3206"/>
            <a:gd name="adj2" fmla="val 71187"/>
            <a:gd name="adj3" fmla="val 16667"/>
          </a:avLst>
        </a:prstGeom>
        <a:solidFill>
          <a:schemeClr val="accent6">
            <a:lumMod val="20000"/>
            <a:lumOff val="8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200">
              <a:solidFill>
                <a:schemeClr val="tx1"/>
              </a:solidFill>
              <a:latin typeface="游ゴシック" panose="020B0400000000000000" pitchFamily="50" charset="-128"/>
              <a:ea typeface="游ゴシック" panose="020B0400000000000000" pitchFamily="50" charset="-128"/>
            </a:rPr>
            <a:t>年間の延べ利用数（見込み）を記入してください。</a:t>
          </a:r>
          <a:endParaRPr kumimoji="1" lang="en-US" altLang="ja-JP" sz="12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9</xdr:col>
      <xdr:colOff>362143</xdr:colOff>
      <xdr:row>26</xdr:row>
      <xdr:rowOff>232833</xdr:rowOff>
    </xdr:from>
    <xdr:ext cx="3394939" cy="1110067"/>
    <xdr:sp macro="" textlink="">
      <xdr:nvSpPr>
        <xdr:cNvPr id="5" name="角丸四角形吹き出し 4"/>
        <xdr:cNvSpPr/>
      </xdr:nvSpPr>
      <xdr:spPr>
        <a:xfrm>
          <a:off x="6003060" y="9175750"/>
          <a:ext cx="3394939" cy="1110067"/>
        </a:xfrm>
        <a:prstGeom prst="wedgeRoundRectCallout">
          <a:avLst>
            <a:gd name="adj1" fmla="val -57613"/>
            <a:gd name="adj2" fmla="val 43528"/>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600">
              <a:solidFill>
                <a:schemeClr val="tx1"/>
              </a:solidFill>
              <a:latin typeface="游ゴシック" panose="020B0400000000000000" pitchFamily="50" charset="-128"/>
              <a:ea typeface="游ゴシック" panose="020B0400000000000000" pitchFamily="50" charset="-128"/>
            </a:rPr>
            <a:t>単価は</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円になります。</a:t>
          </a:r>
          <a:endParaRPr kumimoji="1" lang="en-US" altLang="ja-JP" sz="1600">
            <a:solidFill>
              <a:schemeClr val="tx1"/>
            </a:solidFill>
            <a:latin typeface="游ゴシック" panose="020B0400000000000000" pitchFamily="50" charset="-128"/>
            <a:ea typeface="游ゴシック" panose="020B0400000000000000" pitchFamily="50" charset="-128"/>
          </a:endParaRPr>
        </a:p>
        <a:p>
          <a:pPr algn="l">
            <a:lnSpc>
              <a:spcPts val="2000"/>
            </a:lnSpc>
          </a:pPr>
          <a:r>
            <a:rPr kumimoji="1" lang="en-US" altLang="ja-JP" sz="1600">
              <a:solidFill>
                <a:schemeClr val="tx1"/>
              </a:solidFill>
              <a:latin typeface="游ゴシック" panose="020B0400000000000000" pitchFamily="50" charset="-128"/>
              <a:ea typeface="游ゴシック" panose="020B0400000000000000" pitchFamily="50" charset="-128"/>
            </a:rPr>
            <a:t>210</a:t>
          </a:r>
          <a:r>
            <a:rPr kumimoji="1" lang="ja-JP" altLang="en-US" sz="1600">
              <a:solidFill>
                <a:schemeClr val="tx1"/>
              </a:solidFill>
              <a:latin typeface="游ゴシック" panose="020B0400000000000000" pitchFamily="50" charset="-128"/>
              <a:ea typeface="游ゴシック" panose="020B0400000000000000" pitchFamily="50" charset="-128"/>
            </a:rPr>
            <a:t>人</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a:t>
          </a:r>
          <a:r>
            <a:rPr kumimoji="1" lang="en-US" altLang="ja-JP" sz="1600">
              <a:solidFill>
                <a:schemeClr val="tx1"/>
              </a:solidFill>
              <a:latin typeface="游ゴシック" panose="020B0400000000000000" pitchFamily="50" charset="-128"/>
              <a:ea typeface="游ゴシック" panose="020B0400000000000000" pitchFamily="50" charset="-128"/>
            </a:rPr>
            <a:t>504,000</a:t>
          </a:r>
          <a:r>
            <a:rPr kumimoji="1" lang="ja-JP" altLang="en-US" sz="1600">
              <a:solidFill>
                <a:schemeClr val="tx1"/>
              </a:solidFill>
              <a:latin typeface="游ゴシック" panose="020B0400000000000000" pitchFamily="50" charset="-128"/>
              <a:ea typeface="游ゴシック" panose="020B0400000000000000" pitchFamily="50" charset="-128"/>
            </a:rPr>
            <a:t>円</a:t>
          </a:r>
          <a:endParaRPr kumimoji="1" lang="en-US" altLang="ja-JP" sz="16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416719</xdr:colOff>
      <xdr:row>1</xdr:row>
      <xdr:rowOff>178594</xdr:rowOff>
    </xdr:from>
    <xdr:to>
      <xdr:col>24</xdr:col>
      <xdr:colOff>821531</xdr:colOff>
      <xdr:row>5</xdr:row>
      <xdr:rowOff>107155</xdr:rowOff>
    </xdr:to>
    <xdr:sp macro="" textlink="">
      <xdr:nvSpPr>
        <xdr:cNvPr id="3" name="正方形/長方形 2"/>
        <xdr:cNvSpPr/>
      </xdr:nvSpPr>
      <xdr:spPr>
        <a:xfrm>
          <a:off x="13465969" y="333375"/>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15</xdr:col>
      <xdr:colOff>472129</xdr:colOff>
      <xdr:row>22</xdr:row>
      <xdr:rowOff>223838</xdr:rowOff>
    </xdr:from>
    <xdr:to>
      <xdr:col>24</xdr:col>
      <xdr:colOff>610579</xdr:colOff>
      <xdr:row>24</xdr:row>
      <xdr:rowOff>334286</xdr:rowOff>
    </xdr:to>
    <xdr:sp macro="" textlink="">
      <xdr:nvSpPr>
        <xdr:cNvPr id="4" name="AutoShape 6"/>
        <xdr:cNvSpPr>
          <a:spLocks noChangeArrowheads="1"/>
        </xdr:cNvSpPr>
      </xdr:nvSpPr>
      <xdr:spPr bwMode="auto">
        <a:xfrm>
          <a:off x="9366098" y="7248526"/>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202407</xdr:colOff>
      <xdr:row>2</xdr:row>
      <xdr:rowOff>195492</xdr:rowOff>
    </xdr:from>
    <xdr:to>
      <xdr:col>9</xdr:col>
      <xdr:colOff>509816</xdr:colOff>
      <xdr:row>8</xdr:row>
      <xdr:rowOff>33567</xdr:rowOff>
    </xdr:to>
    <xdr:sp macro="" textlink="">
      <xdr:nvSpPr>
        <xdr:cNvPr id="5" name="AutoShape 6"/>
        <xdr:cNvSpPr>
          <a:spLocks noChangeArrowheads="1"/>
        </xdr:cNvSpPr>
      </xdr:nvSpPr>
      <xdr:spPr bwMode="auto">
        <a:xfrm>
          <a:off x="202407" y="564586"/>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233360</xdr:colOff>
      <xdr:row>15</xdr:row>
      <xdr:rowOff>111468</xdr:rowOff>
    </xdr:from>
    <xdr:to>
      <xdr:col>24</xdr:col>
      <xdr:colOff>792954</xdr:colOff>
      <xdr:row>21</xdr:row>
      <xdr:rowOff>159093</xdr:rowOff>
    </xdr:to>
    <xdr:sp macro="" textlink="">
      <xdr:nvSpPr>
        <xdr:cNvPr id="6" name="AutoShape 6"/>
        <xdr:cNvSpPr>
          <a:spLocks noChangeArrowheads="1"/>
        </xdr:cNvSpPr>
      </xdr:nvSpPr>
      <xdr:spPr bwMode="auto">
        <a:xfrm>
          <a:off x="10532266" y="5326406"/>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12</xdr:col>
      <xdr:colOff>539862</xdr:colOff>
      <xdr:row>1</xdr:row>
      <xdr:rowOff>166688</xdr:rowOff>
    </xdr:from>
    <xdr:to>
      <xdr:col>21</xdr:col>
      <xdr:colOff>554602</xdr:colOff>
      <xdr:row>5</xdr:row>
      <xdr:rowOff>31866</xdr:rowOff>
    </xdr:to>
    <xdr:sp macro="" textlink="">
      <xdr:nvSpPr>
        <xdr:cNvPr id="7" name="AutoShape 6"/>
        <xdr:cNvSpPr>
          <a:spLocks noChangeArrowheads="1"/>
        </xdr:cNvSpPr>
      </xdr:nvSpPr>
      <xdr:spPr bwMode="auto">
        <a:xfrm>
          <a:off x="8231300" y="321469"/>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59530</xdr:colOff>
      <xdr:row>28</xdr:row>
      <xdr:rowOff>162154</xdr:rowOff>
    </xdr:from>
    <xdr:to>
      <xdr:col>24</xdr:col>
      <xdr:colOff>1035843</xdr:colOff>
      <xdr:row>30</xdr:row>
      <xdr:rowOff>126435</xdr:rowOff>
    </xdr:to>
    <xdr:sp macro="" textlink="">
      <xdr:nvSpPr>
        <xdr:cNvPr id="8" name="AutoShape 6"/>
        <xdr:cNvSpPr>
          <a:spLocks noChangeArrowheads="1"/>
        </xdr:cNvSpPr>
      </xdr:nvSpPr>
      <xdr:spPr bwMode="auto">
        <a:xfrm>
          <a:off x="12025311" y="9115654"/>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150018</xdr:colOff>
      <xdr:row>16</xdr:row>
      <xdr:rowOff>305029</xdr:rowOff>
    </xdr:from>
    <xdr:to>
      <xdr:col>10</xdr:col>
      <xdr:colOff>730364</xdr:colOff>
      <xdr:row>20</xdr:row>
      <xdr:rowOff>11906</xdr:rowOff>
    </xdr:to>
    <xdr:sp macro="" textlink="">
      <xdr:nvSpPr>
        <xdr:cNvPr id="9" name="AutoShape 6"/>
        <xdr:cNvSpPr>
          <a:spLocks noChangeArrowheads="1"/>
        </xdr:cNvSpPr>
      </xdr:nvSpPr>
      <xdr:spPr bwMode="auto">
        <a:xfrm>
          <a:off x="971549" y="5686654"/>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5</xdr:col>
      <xdr:colOff>545304</xdr:colOff>
      <xdr:row>25</xdr:row>
      <xdr:rowOff>38329</xdr:rowOff>
    </xdr:from>
    <xdr:to>
      <xdr:col>11</xdr:col>
      <xdr:colOff>959641</xdr:colOff>
      <xdr:row>29</xdr:row>
      <xdr:rowOff>57379</xdr:rowOff>
    </xdr:to>
    <xdr:sp macro="" textlink="">
      <xdr:nvSpPr>
        <xdr:cNvPr id="10" name="AutoShape 6"/>
        <xdr:cNvSpPr>
          <a:spLocks noChangeArrowheads="1"/>
        </xdr:cNvSpPr>
      </xdr:nvSpPr>
      <xdr:spPr bwMode="auto">
        <a:xfrm>
          <a:off x="2771773" y="8122673"/>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301739</xdr:colOff>
      <xdr:row>8</xdr:row>
      <xdr:rowOff>1369219</xdr:rowOff>
    </xdr:from>
    <xdr:to>
      <xdr:col>12</xdr:col>
      <xdr:colOff>563676</xdr:colOff>
      <xdr:row>14</xdr:row>
      <xdr:rowOff>111922</xdr:rowOff>
    </xdr:to>
    <xdr:sp macro="" textlink="">
      <xdr:nvSpPr>
        <xdr:cNvPr id="11" name="AutoShape 6"/>
        <xdr:cNvSpPr>
          <a:spLocks noChangeArrowheads="1"/>
        </xdr:cNvSpPr>
      </xdr:nvSpPr>
      <xdr:spPr bwMode="auto">
        <a:xfrm>
          <a:off x="3135427" y="3071813"/>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7</xdr:col>
      <xdr:colOff>396987</xdr:colOff>
      <xdr:row>30</xdr:row>
      <xdr:rowOff>285750</xdr:rowOff>
    </xdr:from>
    <xdr:to>
      <xdr:col>11</xdr:col>
      <xdr:colOff>1575707</xdr:colOff>
      <xdr:row>33</xdr:row>
      <xdr:rowOff>23813</xdr:rowOff>
    </xdr:to>
    <xdr:sp macro="" textlink="">
      <xdr:nvSpPr>
        <xdr:cNvPr id="12" name="AutoShape 6"/>
        <xdr:cNvSpPr>
          <a:spLocks noChangeArrowheads="1"/>
        </xdr:cNvSpPr>
      </xdr:nvSpPr>
      <xdr:spPr bwMode="auto">
        <a:xfrm>
          <a:off x="3837893" y="9882188"/>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1085850</xdr:colOff>
      <xdr:row>2</xdr:row>
      <xdr:rowOff>114300</xdr:rowOff>
    </xdr:from>
    <xdr:to>
      <xdr:col>13</xdr:col>
      <xdr:colOff>523875</xdr:colOff>
      <xdr:row>6</xdr:row>
      <xdr:rowOff>381000</xdr:rowOff>
    </xdr:to>
    <xdr:sp macro="" textlink="">
      <xdr:nvSpPr>
        <xdr:cNvPr id="2" name="正方形/長方形 1"/>
        <xdr:cNvSpPr/>
      </xdr:nvSpPr>
      <xdr:spPr>
        <a:xfrm>
          <a:off x="13106400" y="609600"/>
          <a:ext cx="2714625" cy="1295400"/>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8</xdr:col>
      <xdr:colOff>495300</xdr:colOff>
      <xdr:row>14</xdr:row>
      <xdr:rowOff>266700</xdr:rowOff>
    </xdr:from>
    <xdr:ext cx="4972050" cy="2095500"/>
    <xdr:sp macro="" textlink="">
      <xdr:nvSpPr>
        <xdr:cNvPr id="6" name="角丸四角形吹き出し 5"/>
        <xdr:cNvSpPr/>
      </xdr:nvSpPr>
      <xdr:spPr>
        <a:xfrm>
          <a:off x="10344150" y="5848350"/>
          <a:ext cx="4972050" cy="2095500"/>
        </a:xfrm>
        <a:prstGeom prst="wedgeRoundRectCallout">
          <a:avLst>
            <a:gd name="adj1" fmla="val -48435"/>
            <a:gd name="adj2" fmla="val 68622"/>
            <a:gd name="adj3" fmla="val 16667"/>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階層への一時預かり利用料減免実施延べ人数（見込み）を記入してください。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4</xdr:col>
      <xdr:colOff>228600</xdr:colOff>
      <xdr:row>36</xdr:row>
      <xdr:rowOff>167985</xdr:rowOff>
    </xdr:from>
    <xdr:ext cx="3007179" cy="1160319"/>
    <xdr:sp macro="" textlink="">
      <xdr:nvSpPr>
        <xdr:cNvPr id="7" name="角丸四角形吹き出し 6"/>
        <xdr:cNvSpPr/>
      </xdr:nvSpPr>
      <xdr:spPr>
        <a:xfrm>
          <a:off x="5314950" y="17027235"/>
          <a:ext cx="3007179" cy="1160319"/>
        </a:xfrm>
        <a:prstGeom prst="wedgeRoundRectCallout">
          <a:avLst>
            <a:gd name="adj1" fmla="val 76929"/>
            <a:gd name="adj2" fmla="val 3282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0</xdr:col>
      <xdr:colOff>342900</xdr:colOff>
      <xdr:row>7</xdr:row>
      <xdr:rowOff>209550</xdr:rowOff>
    </xdr:from>
    <xdr:to>
      <xdr:col>4</xdr:col>
      <xdr:colOff>57150</xdr:colOff>
      <xdr:row>14</xdr:row>
      <xdr:rowOff>209550</xdr:rowOff>
    </xdr:to>
    <xdr:sp macro="" textlink="">
      <xdr:nvSpPr>
        <xdr:cNvPr id="10" name="AutoShape 15"/>
        <xdr:cNvSpPr>
          <a:spLocks noChangeArrowheads="1"/>
        </xdr:cNvSpPr>
      </xdr:nvSpPr>
      <xdr:spPr bwMode="auto">
        <a:xfrm>
          <a:off x="342900" y="2362200"/>
          <a:ext cx="4800600" cy="3429000"/>
        </a:xfrm>
        <a:prstGeom prst="wedgeRoundRectCallout">
          <a:avLst>
            <a:gd name="adj1" fmla="val 38800"/>
            <a:gd name="adj2" fmla="val 630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9"/>
  <sheetViews>
    <sheetView showZeros="0" view="pageBreakPreview" zoomScaleNormal="100" zoomScaleSheetLayoutView="100" workbookViewId="0">
      <selection activeCell="C6" sqref="C6:F6"/>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1" width="9" style="1"/>
    <col min="12" max="12" width="6.75" style="1" customWidth="1"/>
    <col min="13" max="13" width="9.5" style="1" customWidth="1"/>
    <col min="14" max="15" width="9" style="1"/>
    <col min="16" max="16" width="8.75" style="1" customWidth="1"/>
    <col min="17" max="16384" width="9" style="1"/>
  </cols>
  <sheetData>
    <row r="1" spans="1:16" ht="35.25" customHeight="1" x14ac:dyDescent="0.15">
      <c r="A1" s="202" t="s">
        <v>409</v>
      </c>
      <c r="B1" s="202"/>
      <c r="C1" s="202"/>
      <c r="D1" s="202"/>
      <c r="E1" s="202"/>
      <c r="F1" s="202"/>
      <c r="G1" s="202"/>
      <c r="H1" s="202"/>
    </row>
    <row r="2" spans="1:16" x14ac:dyDescent="0.15">
      <c r="A2" s="2"/>
    </row>
    <row r="3" spans="1:16" x14ac:dyDescent="0.15">
      <c r="A3" s="2" t="s">
        <v>72</v>
      </c>
    </row>
    <row r="4" spans="1:16" x14ac:dyDescent="0.15">
      <c r="A4" s="3" t="s">
        <v>122</v>
      </c>
      <c r="B4" s="1" t="s">
        <v>326</v>
      </c>
    </row>
    <row r="5" spans="1:16" ht="8.25" customHeight="1" thickBot="1" x14ac:dyDescent="0.2">
      <c r="A5" s="3"/>
    </row>
    <row r="6" spans="1:16" ht="39.950000000000003" customHeight="1" thickTop="1" thickBot="1" x14ac:dyDescent="0.2">
      <c r="A6" s="3"/>
      <c r="C6" s="253">
        <v>99999</v>
      </c>
      <c r="D6" s="254"/>
      <c r="E6" s="254"/>
      <c r="F6" s="255"/>
    </row>
    <row r="7" spans="1:16" ht="26.25" thickTop="1" x14ac:dyDescent="0.15">
      <c r="A7" s="3"/>
      <c r="C7" s="4"/>
    </row>
    <row r="8" spans="1:16" x14ac:dyDescent="0.15">
      <c r="A8" s="3" t="s">
        <v>82</v>
      </c>
      <c r="B8" s="1" t="s">
        <v>104</v>
      </c>
    </row>
    <row r="9" spans="1:16" ht="6" customHeight="1" thickBot="1" x14ac:dyDescent="0.2">
      <c r="A9" s="3"/>
    </row>
    <row r="10" spans="1:16" ht="39.950000000000003" customHeight="1" thickTop="1" thickBot="1" x14ac:dyDescent="0.2">
      <c r="A10" s="3"/>
      <c r="C10" s="5" t="s">
        <v>481</v>
      </c>
      <c r="O10" s="6"/>
    </row>
    <row r="11" spans="1:16" ht="19.5" thickTop="1" x14ac:dyDescent="0.15">
      <c r="A11" s="3"/>
      <c r="O11" s="6"/>
    </row>
    <row r="12" spans="1:16" ht="18.75" customHeight="1" x14ac:dyDescent="0.15">
      <c r="A12" s="3"/>
      <c r="B12" s="257" t="s">
        <v>125</v>
      </c>
      <c r="C12" s="257"/>
      <c r="D12" s="257"/>
      <c r="E12" s="257"/>
      <c r="F12" s="257"/>
      <c r="G12" s="257"/>
      <c r="H12" s="257"/>
      <c r="I12" s="257"/>
      <c r="J12" s="257"/>
      <c r="K12" s="257"/>
      <c r="L12" s="257"/>
      <c r="M12" s="257"/>
      <c r="N12" s="257"/>
      <c r="O12" s="257"/>
      <c r="P12" s="257"/>
    </row>
    <row r="13" spans="1:16" x14ac:dyDescent="0.15">
      <c r="A13" s="3"/>
      <c r="B13" s="257"/>
      <c r="C13" s="257"/>
      <c r="D13" s="257"/>
      <c r="E13" s="257"/>
      <c r="F13" s="257"/>
      <c r="G13" s="257"/>
      <c r="H13" s="257"/>
      <c r="I13" s="257"/>
      <c r="J13" s="257"/>
      <c r="K13" s="257"/>
      <c r="L13" s="257"/>
      <c r="M13" s="257"/>
      <c r="N13" s="257"/>
      <c r="O13" s="257"/>
      <c r="P13" s="257"/>
    </row>
    <row r="14" spans="1:16" x14ac:dyDescent="0.15">
      <c r="A14" s="3"/>
      <c r="O14" s="6"/>
    </row>
    <row r="15" spans="1:16" ht="18.75" customHeight="1" x14ac:dyDescent="0.15">
      <c r="A15" s="3" t="s">
        <v>83</v>
      </c>
      <c r="B15" s="256" t="s">
        <v>327</v>
      </c>
      <c r="C15" s="256"/>
      <c r="D15" s="256"/>
      <c r="E15" s="256"/>
      <c r="F15" s="256"/>
      <c r="G15" s="256"/>
      <c r="H15" s="256"/>
      <c r="I15" s="256"/>
      <c r="J15" s="256"/>
      <c r="K15" s="256"/>
      <c r="L15" s="256"/>
      <c r="M15" s="256"/>
      <c r="N15" s="256"/>
      <c r="O15" s="256"/>
      <c r="P15" s="256"/>
    </row>
    <row r="16" spans="1:16" x14ac:dyDescent="0.15">
      <c r="A16" s="3"/>
      <c r="O16" s="6"/>
    </row>
    <row r="17" spans="1:16" x14ac:dyDescent="0.15">
      <c r="A17" s="3" t="s">
        <v>123</v>
      </c>
      <c r="B17" s="1" t="s">
        <v>100</v>
      </c>
      <c r="O17" s="6"/>
    </row>
    <row r="18" spans="1:16" x14ac:dyDescent="0.15">
      <c r="A18" s="3"/>
      <c r="B18" s="9" t="s">
        <v>85</v>
      </c>
      <c r="C18" s="1" t="s">
        <v>126</v>
      </c>
    </row>
    <row r="19" spans="1:16" x14ac:dyDescent="0.15">
      <c r="A19" s="3"/>
      <c r="B19" s="9" t="s">
        <v>86</v>
      </c>
      <c r="C19" s="10" t="s">
        <v>127</v>
      </c>
      <c r="D19" s="8"/>
      <c r="E19" s="8"/>
      <c r="F19" s="8"/>
      <c r="G19" s="8"/>
      <c r="H19" s="8"/>
      <c r="I19" s="8"/>
      <c r="J19" s="8"/>
    </row>
    <row r="20" spans="1:16" x14ac:dyDescent="0.15">
      <c r="A20" s="3"/>
      <c r="B20" s="9"/>
      <c r="C20" s="11" t="s">
        <v>128</v>
      </c>
      <c r="D20" s="8"/>
      <c r="E20" s="8"/>
      <c r="F20" s="8"/>
      <c r="G20" s="8"/>
      <c r="H20" s="8"/>
      <c r="I20" s="8"/>
      <c r="J20" s="8"/>
    </row>
    <row r="21" spans="1:16" x14ac:dyDescent="0.15">
      <c r="A21" s="3"/>
    </row>
    <row r="22" spans="1:16" ht="24" customHeight="1" x14ac:dyDescent="0.15">
      <c r="A22" s="12" t="s">
        <v>84</v>
      </c>
      <c r="B22" s="256" t="s">
        <v>129</v>
      </c>
      <c r="C22" s="256"/>
      <c r="D22" s="256"/>
      <c r="E22" s="256"/>
      <c r="F22" s="256"/>
      <c r="G22" s="256"/>
      <c r="H22" s="256"/>
      <c r="I22" s="256"/>
      <c r="J22" s="256"/>
      <c r="K22" s="256"/>
      <c r="L22" s="256"/>
      <c r="M22" s="13"/>
    </row>
    <row r="23" spans="1:16" x14ac:dyDescent="0.15">
      <c r="A23" s="6"/>
      <c r="B23" s="14" t="s">
        <v>85</v>
      </c>
      <c r="C23" s="15" t="s">
        <v>130</v>
      </c>
    </row>
    <row r="24" spans="1:16" x14ac:dyDescent="0.15">
      <c r="A24" s="16"/>
      <c r="B24" s="14" t="s">
        <v>86</v>
      </c>
      <c r="C24" s="15" t="s">
        <v>105</v>
      </c>
      <c r="D24" s="17"/>
      <c r="E24" s="17"/>
      <c r="F24" s="17"/>
      <c r="G24" s="17"/>
      <c r="H24" s="17"/>
      <c r="I24" s="17"/>
      <c r="J24" s="17"/>
      <c r="K24" s="17"/>
      <c r="L24" s="17"/>
    </row>
    <row r="25" spans="1:16" x14ac:dyDescent="0.15">
      <c r="A25" s="16"/>
      <c r="B25" s="14" t="s">
        <v>88</v>
      </c>
      <c r="C25" s="18" t="s">
        <v>131</v>
      </c>
      <c r="D25" s="10"/>
      <c r="E25" s="10"/>
      <c r="F25" s="10"/>
      <c r="G25" s="10"/>
      <c r="H25" s="10"/>
      <c r="I25" s="10"/>
      <c r="J25" s="10"/>
      <c r="K25" s="10"/>
      <c r="L25" s="10"/>
    </row>
    <row r="26" spans="1:16" x14ac:dyDescent="0.15">
      <c r="A26" s="6"/>
      <c r="B26" s="9"/>
      <c r="C26" s="11" t="s">
        <v>132</v>
      </c>
      <c r="D26" s="10"/>
      <c r="E26" s="10"/>
      <c r="F26" s="10"/>
      <c r="G26" s="10"/>
      <c r="H26" s="10"/>
      <c r="I26" s="10"/>
      <c r="J26" s="10"/>
      <c r="K26" s="10"/>
      <c r="L26" s="10"/>
    </row>
    <row r="27" spans="1:16" x14ac:dyDescent="0.15">
      <c r="A27" s="6"/>
      <c r="B27" s="9"/>
      <c r="C27" s="11"/>
      <c r="D27" s="10"/>
      <c r="E27" s="10"/>
      <c r="F27" s="10"/>
      <c r="G27" s="10"/>
      <c r="H27" s="10"/>
      <c r="I27" s="10"/>
      <c r="J27" s="10"/>
      <c r="K27" s="10"/>
      <c r="L27" s="10"/>
    </row>
    <row r="28" spans="1:16" x14ac:dyDescent="0.15">
      <c r="A28" s="12" t="s">
        <v>87</v>
      </c>
      <c r="B28" s="2" t="s">
        <v>396</v>
      </c>
    </row>
    <row r="29" spans="1:16" ht="117" customHeight="1" x14ac:dyDescent="0.15">
      <c r="A29" s="19"/>
      <c r="B29" s="257" t="s">
        <v>397</v>
      </c>
      <c r="C29" s="257"/>
      <c r="D29" s="257"/>
      <c r="E29" s="257"/>
      <c r="F29" s="257"/>
      <c r="G29" s="257"/>
      <c r="H29" s="257"/>
      <c r="I29" s="257"/>
      <c r="J29" s="257"/>
      <c r="K29" s="257"/>
      <c r="L29" s="257"/>
      <c r="M29" s="257"/>
      <c r="N29" s="257"/>
      <c r="O29" s="257"/>
      <c r="P29" s="257"/>
    </row>
    <row r="30" spans="1:16" x14ac:dyDescent="0.15">
      <c r="A30" s="6"/>
      <c r="B30" s="9" t="s">
        <v>328</v>
      </c>
      <c r="C30" s="1" t="s">
        <v>398</v>
      </c>
    </row>
    <row r="31" spans="1:16" x14ac:dyDescent="0.15">
      <c r="A31" s="6"/>
      <c r="B31" s="9"/>
      <c r="C31" s="1" t="s">
        <v>399</v>
      </c>
    </row>
    <row r="32" spans="1:16" x14ac:dyDescent="0.15">
      <c r="A32" s="6"/>
      <c r="B32" s="9"/>
      <c r="C32" s="1" t="s">
        <v>400</v>
      </c>
    </row>
    <row r="33" spans="1:16" x14ac:dyDescent="0.15">
      <c r="A33" s="6"/>
      <c r="B33" s="9" t="s">
        <v>86</v>
      </c>
      <c r="C33" s="1" t="s">
        <v>401</v>
      </c>
    </row>
    <row r="34" spans="1:16" x14ac:dyDescent="0.15">
      <c r="A34" s="6"/>
      <c r="B34" s="9"/>
      <c r="C34" s="198" t="s">
        <v>402</v>
      </c>
    </row>
    <row r="35" spans="1:16" x14ac:dyDescent="0.15">
      <c r="A35" s="6"/>
      <c r="B35" s="9" t="s">
        <v>403</v>
      </c>
      <c r="C35" s="1" t="s">
        <v>404</v>
      </c>
    </row>
    <row r="36" spans="1:16" s="77" customFormat="1" x14ac:dyDescent="0.15">
      <c r="A36" s="199"/>
      <c r="B36" s="200"/>
      <c r="C36" s="201" t="s">
        <v>405</v>
      </c>
    </row>
    <row r="37" spans="1:16" s="77" customFormat="1" x14ac:dyDescent="0.15">
      <c r="A37" s="199"/>
      <c r="B37" s="11" t="s">
        <v>132</v>
      </c>
      <c r="C37" s="201"/>
    </row>
    <row r="38" spans="1:16" x14ac:dyDescent="0.15">
      <c r="A38" s="6"/>
      <c r="B38" s="9"/>
    </row>
    <row r="39" spans="1:16" x14ac:dyDescent="0.15">
      <c r="A39" s="19" t="s">
        <v>89</v>
      </c>
      <c r="B39" s="20" t="s">
        <v>329</v>
      </c>
      <c r="C39" s="15"/>
      <c r="D39" s="15"/>
      <c r="E39" s="15"/>
      <c r="F39" s="15"/>
      <c r="G39" s="15"/>
    </row>
    <row r="40" spans="1:16" s="7" customFormat="1" ht="20.25" customHeight="1" x14ac:dyDescent="0.15">
      <c r="A40" s="21"/>
      <c r="B40" s="22" t="s">
        <v>85</v>
      </c>
      <c r="C40" s="258" t="s">
        <v>330</v>
      </c>
      <c r="D40" s="258"/>
      <c r="E40" s="258"/>
      <c r="F40" s="258"/>
      <c r="G40" s="258"/>
      <c r="H40" s="258"/>
      <c r="I40" s="258"/>
      <c r="J40" s="258"/>
      <c r="K40" s="258"/>
      <c r="L40" s="258"/>
      <c r="M40" s="258"/>
      <c r="N40" s="258"/>
      <c r="O40" s="258"/>
      <c r="P40" s="258"/>
    </row>
    <row r="41" spans="1:16" s="7" customFormat="1" ht="17.25" customHeight="1" x14ac:dyDescent="0.15">
      <c r="A41" s="21"/>
      <c r="B41" s="22"/>
      <c r="C41" s="11" t="s">
        <v>132</v>
      </c>
      <c r="D41" s="8"/>
      <c r="E41" s="8"/>
      <c r="F41" s="8"/>
      <c r="G41" s="8"/>
      <c r="H41" s="8"/>
      <c r="I41" s="8"/>
      <c r="J41" s="8"/>
      <c r="K41" s="8"/>
      <c r="L41" s="8"/>
      <c r="M41" s="23"/>
    </row>
    <row r="42" spans="1:16" ht="17.25" customHeight="1" x14ac:dyDescent="0.15">
      <c r="A42" s="24"/>
      <c r="B42" s="15"/>
      <c r="C42" s="25" t="s">
        <v>133</v>
      </c>
      <c r="D42" s="15"/>
      <c r="E42" s="15"/>
      <c r="F42" s="15"/>
      <c r="G42" s="15"/>
    </row>
    <row r="43" spans="1:16" x14ac:dyDescent="0.15">
      <c r="A43" s="16"/>
      <c r="B43" s="17"/>
      <c r="C43" s="17"/>
      <c r="D43" s="17"/>
      <c r="E43" s="17"/>
      <c r="F43" s="17"/>
      <c r="G43" s="17"/>
    </row>
    <row r="44" spans="1:16" x14ac:dyDescent="0.15">
      <c r="A44" s="3" t="s">
        <v>112</v>
      </c>
      <c r="B44" s="1" t="s">
        <v>134</v>
      </c>
    </row>
    <row r="45" spans="1:16" x14ac:dyDescent="0.15">
      <c r="A45" s="6"/>
      <c r="B45" s="9" t="s">
        <v>85</v>
      </c>
      <c r="C45" s="1" t="s">
        <v>142</v>
      </c>
    </row>
    <row r="46" spans="1:16" ht="18.75" customHeight="1" x14ac:dyDescent="0.15">
      <c r="B46" s="9" t="s">
        <v>86</v>
      </c>
      <c r="C46" s="256" t="s">
        <v>135</v>
      </c>
      <c r="D46" s="256"/>
      <c r="E46" s="256"/>
      <c r="F46" s="256"/>
      <c r="G46" s="256"/>
      <c r="H46" s="256"/>
      <c r="I46" s="256"/>
      <c r="J46" s="256"/>
      <c r="K46" s="256"/>
      <c r="L46" s="256"/>
      <c r="M46" s="256"/>
      <c r="N46" s="256"/>
      <c r="O46" s="256"/>
      <c r="P46" s="256"/>
    </row>
    <row r="47" spans="1:16" x14ac:dyDescent="0.15">
      <c r="A47" s="3"/>
      <c r="C47" s="256"/>
      <c r="D47" s="256"/>
      <c r="E47" s="256"/>
      <c r="F47" s="256"/>
      <c r="G47" s="256"/>
      <c r="H47" s="256"/>
      <c r="I47" s="256"/>
      <c r="J47" s="256"/>
      <c r="K47" s="256"/>
      <c r="L47" s="256"/>
      <c r="M47" s="256"/>
      <c r="N47" s="256"/>
      <c r="O47" s="256"/>
      <c r="P47" s="256"/>
    </row>
    <row r="48" spans="1:16" x14ac:dyDescent="0.15">
      <c r="A48" s="3"/>
      <c r="C48" s="8"/>
      <c r="D48" s="8"/>
      <c r="E48" s="8"/>
      <c r="F48" s="8"/>
      <c r="G48" s="8"/>
      <c r="H48" s="8"/>
      <c r="I48" s="8"/>
      <c r="J48" s="8"/>
      <c r="K48" s="8"/>
      <c r="L48" s="8"/>
    </row>
    <row r="49" spans="1:17" ht="18.75" customHeight="1" x14ac:dyDescent="0.15">
      <c r="A49" s="3" t="s">
        <v>406</v>
      </c>
      <c r="B49" s="256" t="s">
        <v>407</v>
      </c>
      <c r="C49" s="256"/>
      <c r="D49" s="256"/>
      <c r="E49" s="256"/>
      <c r="F49" s="256"/>
      <c r="G49" s="256"/>
      <c r="H49" s="256"/>
      <c r="I49" s="256"/>
      <c r="J49" s="256"/>
      <c r="K49" s="256"/>
      <c r="L49" s="256"/>
      <c r="M49" s="256"/>
      <c r="N49" s="256"/>
      <c r="O49" s="256"/>
      <c r="P49" s="256"/>
    </row>
    <row r="50" spans="1:17" x14ac:dyDescent="0.15">
      <c r="A50" s="3"/>
      <c r="B50" s="256"/>
      <c r="C50" s="256"/>
      <c r="D50" s="256"/>
      <c r="E50" s="256"/>
      <c r="F50" s="256"/>
      <c r="G50" s="256"/>
      <c r="H50" s="256"/>
      <c r="I50" s="256"/>
      <c r="J50" s="256"/>
      <c r="K50" s="256"/>
      <c r="L50" s="256"/>
      <c r="M50" s="256"/>
      <c r="N50" s="256"/>
      <c r="O50" s="256"/>
      <c r="P50" s="256"/>
    </row>
    <row r="51" spans="1:17" ht="6.75" customHeight="1" x14ac:dyDescent="0.15">
      <c r="A51" s="3"/>
      <c r="B51" s="256"/>
      <c r="C51" s="256"/>
      <c r="D51" s="256"/>
      <c r="E51" s="256"/>
      <c r="F51" s="256"/>
      <c r="G51" s="256"/>
      <c r="H51" s="256"/>
      <c r="I51" s="256"/>
      <c r="J51" s="256"/>
      <c r="K51" s="256"/>
      <c r="L51" s="256"/>
      <c r="M51" s="256"/>
      <c r="N51" s="256"/>
      <c r="O51" s="256"/>
      <c r="P51" s="256"/>
    </row>
    <row r="52" spans="1:17" x14ac:dyDescent="0.15">
      <c r="A52" s="3"/>
    </row>
    <row r="53" spans="1:17" x14ac:dyDescent="0.15">
      <c r="A53" s="3"/>
      <c r="B53" s="1" t="s">
        <v>408</v>
      </c>
    </row>
    <row r="54" spans="1:17" x14ac:dyDescent="0.15">
      <c r="A54" s="3"/>
    </row>
    <row r="55" spans="1:17" s="126" customFormat="1" ht="21" customHeight="1" x14ac:dyDescent="0.15">
      <c r="A55" s="252" t="s">
        <v>149</v>
      </c>
      <c r="B55" s="252"/>
      <c r="C55" s="252"/>
      <c r="D55" s="252"/>
      <c r="E55" s="252"/>
      <c r="F55" s="252"/>
      <c r="G55" s="252"/>
      <c r="H55" s="252"/>
      <c r="I55" s="252"/>
      <c r="J55" s="252"/>
      <c r="K55" s="252"/>
      <c r="L55" s="252"/>
      <c r="M55" s="252"/>
      <c r="N55" s="252"/>
      <c r="O55" s="252"/>
      <c r="P55" s="252"/>
      <c r="Q55" s="125"/>
    </row>
    <row r="56" spans="1:17" s="126" customFormat="1" ht="13.5" x14ac:dyDescent="0.15">
      <c r="A56" s="245" t="s">
        <v>150</v>
      </c>
      <c r="B56" s="246"/>
      <c r="C56" s="246"/>
      <c r="D56" s="246"/>
      <c r="E56" s="246"/>
      <c r="F56" s="246"/>
      <c r="G56" s="246"/>
      <c r="H56" s="246"/>
      <c r="I56" s="246"/>
      <c r="J56" s="246"/>
      <c r="K56" s="246"/>
      <c r="L56" s="246"/>
      <c r="M56" s="246"/>
      <c r="N56" s="246"/>
      <c r="O56" s="246"/>
      <c r="P56" s="127"/>
      <c r="Q56" s="128"/>
    </row>
    <row r="57" spans="1:17" s="525" customFormat="1" ht="13.5" customHeight="1" x14ac:dyDescent="0.15">
      <c r="A57" s="521" t="s">
        <v>151</v>
      </c>
      <c r="B57" s="521"/>
      <c r="C57" s="521"/>
      <c r="D57" s="521"/>
      <c r="E57" s="521" t="s">
        <v>152</v>
      </c>
      <c r="F57" s="521"/>
      <c r="G57" s="521"/>
      <c r="H57" s="521"/>
      <c r="I57" s="521" t="s">
        <v>153</v>
      </c>
      <c r="J57" s="521"/>
      <c r="K57" s="521"/>
      <c r="L57" s="521"/>
      <c r="M57" s="522" t="s">
        <v>154</v>
      </c>
      <c r="N57" s="523"/>
      <c r="O57" s="523"/>
      <c r="P57" s="523"/>
      <c r="Q57" s="524"/>
    </row>
    <row r="58" spans="1:17" s="525" customFormat="1" ht="13.5" customHeight="1" x14ac:dyDescent="0.15">
      <c r="A58" s="526">
        <v>41102</v>
      </c>
      <c r="B58" s="527" t="s">
        <v>155</v>
      </c>
      <c r="C58" s="527"/>
      <c r="D58" s="527"/>
      <c r="E58" s="526">
        <v>41201</v>
      </c>
      <c r="F58" s="528" t="s">
        <v>156</v>
      </c>
      <c r="G58" s="529"/>
      <c r="H58" s="530"/>
      <c r="I58" s="531">
        <v>41403</v>
      </c>
      <c r="J58" s="532" t="s">
        <v>157</v>
      </c>
      <c r="K58" s="532"/>
      <c r="L58" s="532"/>
      <c r="M58" s="533">
        <v>41502</v>
      </c>
      <c r="N58" s="532" t="s">
        <v>158</v>
      </c>
      <c r="O58" s="532"/>
      <c r="P58" s="532"/>
      <c r="Q58" s="524"/>
    </row>
    <row r="59" spans="1:17" s="525" customFormat="1" ht="13.5" customHeight="1" x14ac:dyDescent="0.15">
      <c r="A59" s="526">
        <v>41103</v>
      </c>
      <c r="B59" s="527" t="s">
        <v>159</v>
      </c>
      <c r="C59" s="527"/>
      <c r="D59" s="527"/>
      <c r="E59" s="526">
        <v>41204</v>
      </c>
      <c r="F59" s="534" t="s">
        <v>162</v>
      </c>
      <c r="G59" s="535"/>
      <c r="H59" s="536"/>
      <c r="I59" s="531">
        <v>41405</v>
      </c>
      <c r="J59" s="532" t="s">
        <v>160</v>
      </c>
      <c r="K59" s="532"/>
      <c r="L59" s="532"/>
      <c r="M59" s="533">
        <v>41503</v>
      </c>
      <c r="N59" s="532" t="s">
        <v>161</v>
      </c>
      <c r="O59" s="532"/>
      <c r="P59" s="532"/>
      <c r="Q59" s="524"/>
    </row>
    <row r="60" spans="1:17" s="525" customFormat="1" ht="13.5" customHeight="1" x14ac:dyDescent="0.15">
      <c r="A60" s="526">
        <v>41107</v>
      </c>
      <c r="B60" s="537" t="s">
        <v>165</v>
      </c>
      <c r="C60" s="538"/>
      <c r="D60" s="539"/>
      <c r="E60" s="526">
        <v>41205</v>
      </c>
      <c r="F60" s="534" t="s">
        <v>166</v>
      </c>
      <c r="G60" s="535"/>
      <c r="H60" s="536"/>
      <c r="I60" s="531">
        <v>41407</v>
      </c>
      <c r="J60" s="532" t="s">
        <v>163</v>
      </c>
      <c r="K60" s="532"/>
      <c r="L60" s="532"/>
      <c r="M60" s="533">
        <v>41505</v>
      </c>
      <c r="N60" s="532" t="s">
        <v>164</v>
      </c>
      <c r="O60" s="532"/>
      <c r="P60" s="532"/>
      <c r="Q60" s="524"/>
    </row>
    <row r="61" spans="1:17" s="525" customFormat="1" ht="13.5" customHeight="1" x14ac:dyDescent="0.15">
      <c r="A61" s="526">
        <v>41109</v>
      </c>
      <c r="B61" s="537" t="s">
        <v>169</v>
      </c>
      <c r="C61" s="538"/>
      <c r="D61" s="539"/>
      <c r="E61" s="540" t="s">
        <v>170</v>
      </c>
      <c r="F61" s="541"/>
      <c r="G61" s="541"/>
      <c r="H61" s="542"/>
      <c r="I61" s="531">
        <v>41408</v>
      </c>
      <c r="J61" s="532" t="s">
        <v>167</v>
      </c>
      <c r="K61" s="532"/>
      <c r="L61" s="532"/>
      <c r="M61" s="533">
        <v>41506</v>
      </c>
      <c r="N61" s="532" t="s">
        <v>168</v>
      </c>
      <c r="O61" s="532"/>
      <c r="P61" s="532"/>
      <c r="Q61" s="524"/>
    </row>
    <row r="62" spans="1:17" s="525" customFormat="1" ht="13.5" customHeight="1" x14ac:dyDescent="0.15">
      <c r="A62" s="526">
        <v>41110</v>
      </c>
      <c r="B62" s="537" t="s">
        <v>173</v>
      </c>
      <c r="C62" s="538"/>
      <c r="D62" s="539"/>
      <c r="E62" s="526">
        <v>41302</v>
      </c>
      <c r="F62" s="543" t="s">
        <v>174</v>
      </c>
      <c r="G62" s="544"/>
      <c r="H62" s="545"/>
      <c r="I62" s="531">
        <v>41409</v>
      </c>
      <c r="J62" s="532" t="s">
        <v>171</v>
      </c>
      <c r="K62" s="532"/>
      <c r="L62" s="532"/>
      <c r="M62" s="533">
        <v>41512</v>
      </c>
      <c r="N62" s="532" t="s">
        <v>172</v>
      </c>
      <c r="O62" s="532"/>
      <c r="P62" s="532"/>
      <c r="Q62" s="524"/>
    </row>
    <row r="63" spans="1:17" s="525" customFormat="1" ht="13.5" customHeight="1" x14ac:dyDescent="0.15">
      <c r="A63" s="526">
        <v>41112</v>
      </c>
      <c r="B63" s="537" t="s">
        <v>177</v>
      </c>
      <c r="C63" s="538"/>
      <c r="D63" s="539"/>
      <c r="E63" s="526">
        <v>41303</v>
      </c>
      <c r="F63" s="537" t="s">
        <v>178</v>
      </c>
      <c r="G63" s="538"/>
      <c r="H63" s="539"/>
      <c r="I63" s="531">
        <v>41410</v>
      </c>
      <c r="J63" s="532" t="s">
        <v>175</v>
      </c>
      <c r="K63" s="532"/>
      <c r="L63" s="532"/>
      <c r="M63" s="533">
        <v>41514</v>
      </c>
      <c r="N63" s="532" t="s">
        <v>176</v>
      </c>
      <c r="O63" s="532"/>
      <c r="P63" s="532"/>
      <c r="Q63" s="524"/>
    </row>
    <row r="64" spans="1:17" s="525" customFormat="1" ht="13.5" customHeight="1" x14ac:dyDescent="0.15">
      <c r="A64" s="526" t="s">
        <v>181</v>
      </c>
      <c r="B64" s="537" t="s">
        <v>182</v>
      </c>
      <c r="C64" s="538"/>
      <c r="D64" s="539"/>
      <c r="E64" s="526">
        <v>41307</v>
      </c>
      <c r="F64" s="527" t="s">
        <v>186</v>
      </c>
      <c r="G64" s="527"/>
      <c r="H64" s="527"/>
      <c r="I64" s="531">
        <v>41411</v>
      </c>
      <c r="J64" s="532" t="s">
        <v>179</v>
      </c>
      <c r="K64" s="532"/>
      <c r="L64" s="532"/>
      <c r="M64" s="533">
        <v>41516</v>
      </c>
      <c r="N64" s="532" t="s">
        <v>180</v>
      </c>
      <c r="O64" s="532"/>
      <c r="P64" s="532"/>
      <c r="Q64" s="524"/>
    </row>
    <row r="65" spans="1:17" s="525" customFormat="1" ht="13.5" customHeight="1" x14ac:dyDescent="0.15">
      <c r="A65" s="540" t="s">
        <v>185</v>
      </c>
      <c r="B65" s="541"/>
      <c r="C65" s="541"/>
      <c r="D65" s="541"/>
      <c r="E65" s="546"/>
      <c r="F65" s="547"/>
      <c r="G65" s="547"/>
      <c r="H65" s="547"/>
      <c r="I65" s="531">
        <v>41412</v>
      </c>
      <c r="J65" s="532" t="s">
        <v>183</v>
      </c>
      <c r="K65" s="532"/>
      <c r="L65" s="532"/>
      <c r="M65" s="533">
        <v>41517</v>
      </c>
      <c r="N65" s="532" t="s">
        <v>184</v>
      </c>
      <c r="O65" s="532"/>
      <c r="P65" s="532"/>
      <c r="Q65" s="524"/>
    </row>
    <row r="66" spans="1:17" s="525" customFormat="1" ht="13.5" customHeight="1" x14ac:dyDescent="0.15">
      <c r="A66" s="548" t="s">
        <v>189</v>
      </c>
      <c r="B66" s="549" t="s">
        <v>190</v>
      </c>
      <c r="C66" s="549"/>
      <c r="D66" s="550"/>
      <c r="E66" s="551"/>
      <c r="F66" s="552"/>
      <c r="G66" s="553"/>
      <c r="H66" s="554"/>
      <c r="I66" s="531">
        <v>41413</v>
      </c>
      <c r="J66" s="532" t="s">
        <v>187</v>
      </c>
      <c r="K66" s="532"/>
      <c r="L66" s="532"/>
      <c r="M66" s="531">
        <v>41518</v>
      </c>
      <c r="N66" s="532" t="s">
        <v>188</v>
      </c>
      <c r="O66" s="532"/>
      <c r="P66" s="532"/>
      <c r="Q66" s="524"/>
    </row>
    <row r="67" spans="1:17" s="525" customFormat="1" ht="13.5" customHeight="1" x14ac:dyDescent="0.15">
      <c r="A67" s="548" t="s">
        <v>195</v>
      </c>
      <c r="B67" s="549" t="s">
        <v>196</v>
      </c>
      <c r="C67" s="549"/>
      <c r="D67" s="550"/>
      <c r="E67" s="551"/>
      <c r="F67" s="555"/>
      <c r="G67" s="555"/>
      <c r="H67" s="555"/>
      <c r="I67" s="531">
        <v>41414</v>
      </c>
      <c r="J67" s="532" t="s">
        <v>191</v>
      </c>
      <c r="K67" s="532"/>
      <c r="L67" s="532"/>
      <c r="M67" s="531">
        <v>41519</v>
      </c>
      <c r="N67" s="532" t="s">
        <v>192</v>
      </c>
      <c r="O67" s="532"/>
      <c r="P67" s="532"/>
      <c r="Q67" s="524"/>
    </row>
    <row r="68" spans="1:17" s="525" customFormat="1" ht="13.5" customHeight="1" x14ac:dyDescent="0.15">
      <c r="A68" s="548" t="s">
        <v>197</v>
      </c>
      <c r="B68" s="549" t="s">
        <v>198</v>
      </c>
      <c r="C68" s="549"/>
      <c r="D68" s="549"/>
      <c r="E68" s="524"/>
      <c r="F68" s="524"/>
      <c r="G68" s="524"/>
      <c r="H68" s="524"/>
      <c r="I68" s="531">
        <v>41415</v>
      </c>
      <c r="J68" s="532" t="s">
        <v>193</v>
      </c>
      <c r="K68" s="532"/>
      <c r="L68" s="532"/>
      <c r="M68" s="531">
        <v>41520</v>
      </c>
      <c r="N68" s="532" t="s">
        <v>194</v>
      </c>
      <c r="O68" s="532"/>
      <c r="P68" s="532"/>
      <c r="Q68" s="524"/>
    </row>
    <row r="69" spans="1:17" s="525" customFormat="1" ht="13.5" customHeight="1" x14ac:dyDescent="0.15">
      <c r="A69" s="548" t="s">
        <v>199</v>
      </c>
      <c r="B69" s="549" t="s">
        <v>200</v>
      </c>
      <c r="C69" s="549"/>
      <c r="D69" s="549"/>
      <c r="E69" s="524"/>
      <c r="F69" s="524"/>
      <c r="G69" s="524"/>
      <c r="H69" s="524"/>
      <c r="I69" s="556"/>
      <c r="J69" s="556"/>
      <c r="K69" s="556"/>
      <c r="L69" s="556"/>
      <c r="M69" s="524"/>
    </row>
    <row r="70" spans="1:17" s="525" customFormat="1" ht="13.5" customHeight="1" x14ac:dyDescent="0.15">
      <c r="A70" s="548">
        <v>41607</v>
      </c>
      <c r="B70" s="557" t="s">
        <v>461</v>
      </c>
      <c r="C70" s="557"/>
      <c r="D70" s="557"/>
      <c r="E70" s="524"/>
      <c r="F70" s="524"/>
      <c r="G70" s="524"/>
      <c r="H70" s="524"/>
      <c r="I70" s="556"/>
      <c r="J70" s="556"/>
      <c r="K70" s="556"/>
      <c r="L70" s="556"/>
      <c r="M70" s="524"/>
    </row>
    <row r="71" spans="1:17" s="126" customFormat="1" ht="13.5" x14ac:dyDescent="0.15">
      <c r="A71" s="129"/>
      <c r="B71" s="129"/>
      <c r="C71" s="129"/>
      <c r="D71" s="129"/>
      <c r="E71" s="130"/>
      <c r="F71" s="130"/>
      <c r="G71" s="130"/>
      <c r="H71" s="130"/>
      <c r="I71" s="129"/>
      <c r="J71" s="129"/>
      <c r="K71" s="129"/>
      <c r="L71" s="129"/>
      <c r="M71" s="128"/>
    </row>
    <row r="72" spans="1:17" s="126" customFormat="1" ht="13.5" x14ac:dyDescent="0.15">
      <c r="A72" s="129"/>
      <c r="B72" s="129"/>
      <c r="C72" s="129"/>
      <c r="D72" s="129"/>
      <c r="E72" s="129"/>
      <c r="F72" s="129"/>
      <c r="G72" s="129"/>
      <c r="H72" s="129"/>
      <c r="I72" s="130"/>
      <c r="J72" s="130"/>
      <c r="K72" s="130"/>
      <c r="L72" s="130"/>
      <c r="M72" s="129"/>
      <c r="N72" s="129"/>
      <c r="O72" s="129"/>
      <c r="P72" s="129"/>
      <c r="Q72" s="128"/>
    </row>
    <row r="73" spans="1:17" s="126" customFormat="1" ht="13.5" x14ac:dyDescent="0.15">
      <c r="A73" s="129"/>
      <c r="B73" s="129"/>
      <c r="C73" s="129"/>
      <c r="D73" s="129"/>
      <c r="E73" s="130"/>
      <c r="F73" s="130"/>
      <c r="G73" s="130"/>
      <c r="H73" s="129"/>
      <c r="I73" s="130"/>
      <c r="J73" s="130"/>
      <c r="K73" s="130"/>
      <c r="L73" s="130"/>
      <c r="M73" s="129"/>
      <c r="N73" s="129"/>
      <c r="O73" s="129"/>
      <c r="P73" s="129"/>
      <c r="Q73" s="128"/>
    </row>
    <row r="74" spans="1:17" s="132" customFormat="1" ht="13.5" x14ac:dyDescent="0.15">
      <c r="A74" s="247" t="s">
        <v>201</v>
      </c>
      <c r="B74" s="248"/>
      <c r="C74" s="248"/>
      <c r="D74" s="248"/>
      <c r="E74" s="248"/>
      <c r="F74" s="248"/>
      <c r="G74" s="248"/>
      <c r="H74" s="248"/>
      <c r="I74" s="248"/>
      <c r="J74" s="248"/>
      <c r="K74" s="248"/>
      <c r="L74" s="248"/>
      <c r="M74" s="248"/>
      <c r="N74" s="248"/>
      <c r="O74" s="248"/>
      <c r="P74" s="248"/>
      <c r="Q74" s="131"/>
    </row>
    <row r="75" spans="1:17" s="132" customFormat="1" ht="13.5" x14ac:dyDescent="0.15">
      <c r="A75" s="249" t="s">
        <v>202</v>
      </c>
      <c r="B75" s="250"/>
      <c r="C75" s="250"/>
      <c r="D75" s="251"/>
      <c r="E75" s="558" t="s">
        <v>203</v>
      </c>
      <c r="F75" s="559"/>
      <c r="G75" s="559"/>
      <c r="H75" s="560"/>
      <c r="I75" s="558" t="s">
        <v>204</v>
      </c>
      <c r="J75" s="559"/>
      <c r="K75" s="559"/>
      <c r="L75" s="560"/>
      <c r="M75" s="561" t="s">
        <v>205</v>
      </c>
      <c r="N75" s="562"/>
      <c r="O75" s="562"/>
      <c r="P75" s="563"/>
    </row>
    <row r="76" spans="1:17" s="132" customFormat="1" ht="13.5" x14ac:dyDescent="0.15">
      <c r="A76" s="564">
        <v>31102</v>
      </c>
      <c r="B76" s="241" t="s">
        <v>206</v>
      </c>
      <c r="C76" s="242"/>
      <c r="D76" s="243"/>
      <c r="E76" s="565">
        <v>31202</v>
      </c>
      <c r="F76" s="566" t="s">
        <v>207</v>
      </c>
      <c r="G76" s="567"/>
      <c r="H76" s="568"/>
      <c r="I76" s="133">
        <v>31401</v>
      </c>
      <c r="J76" s="569" t="s">
        <v>208</v>
      </c>
      <c r="K76" s="570"/>
      <c r="L76" s="571"/>
      <c r="M76" s="133">
        <v>32103</v>
      </c>
      <c r="N76" s="569" t="s">
        <v>209</v>
      </c>
      <c r="O76" s="570"/>
      <c r="P76" s="571"/>
      <c r="Q76" s="131"/>
    </row>
    <row r="77" spans="1:17" s="132" customFormat="1" ht="13.5" x14ac:dyDescent="0.15">
      <c r="A77" s="565">
        <v>31103</v>
      </c>
      <c r="B77" s="241" t="s">
        <v>210</v>
      </c>
      <c r="C77" s="242"/>
      <c r="D77" s="243"/>
      <c r="E77" s="565">
        <v>31203</v>
      </c>
      <c r="F77" s="566" t="s">
        <v>211</v>
      </c>
      <c r="G77" s="567"/>
      <c r="H77" s="568"/>
      <c r="I77" s="133">
        <v>31402</v>
      </c>
      <c r="J77" s="569" t="s">
        <v>212</v>
      </c>
      <c r="K77" s="570"/>
      <c r="L77" s="571"/>
      <c r="M77" s="133">
        <v>32105</v>
      </c>
      <c r="N77" s="569" t="s">
        <v>146</v>
      </c>
      <c r="O77" s="570"/>
      <c r="P77" s="571"/>
      <c r="Q77" s="131"/>
    </row>
    <row r="78" spans="1:17" s="132" customFormat="1" ht="13.5" x14ac:dyDescent="0.15">
      <c r="A78" s="565">
        <v>31104</v>
      </c>
      <c r="B78" s="241" t="s">
        <v>213</v>
      </c>
      <c r="C78" s="242"/>
      <c r="D78" s="243"/>
      <c r="E78" s="565">
        <v>31204</v>
      </c>
      <c r="F78" s="566" t="s">
        <v>214</v>
      </c>
      <c r="G78" s="567"/>
      <c r="H78" s="568"/>
      <c r="I78" s="133">
        <v>31403</v>
      </c>
      <c r="J78" s="569" t="s">
        <v>215</v>
      </c>
      <c r="K78" s="570"/>
      <c r="L78" s="571"/>
      <c r="M78" s="133">
        <v>32109</v>
      </c>
      <c r="N78" s="569" t="s">
        <v>216</v>
      </c>
      <c r="O78" s="570"/>
      <c r="P78" s="571"/>
      <c r="Q78" s="131"/>
    </row>
    <row r="79" spans="1:17" s="132" customFormat="1" ht="13.5" x14ac:dyDescent="0.15">
      <c r="A79" s="565">
        <v>31105</v>
      </c>
      <c r="B79" s="241" t="s">
        <v>217</v>
      </c>
      <c r="C79" s="242"/>
      <c r="D79" s="243"/>
      <c r="E79" s="565">
        <v>31205</v>
      </c>
      <c r="F79" s="566" t="s">
        <v>218</v>
      </c>
      <c r="G79" s="567"/>
      <c r="H79" s="568"/>
      <c r="I79" s="133">
        <v>31404</v>
      </c>
      <c r="J79" s="569" t="s">
        <v>219</v>
      </c>
      <c r="K79" s="570"/>
      <c r="L79" s="571"/>
      <c r="M79" s="133">
        <v>32112</v>
      </c>
      <c r="N79" s="569" t="s">
        <v>220</v>
      </c>
      <c r="O79" s="570"/>
      <c r="P79" s="571"/>
      <c r="Q79" s="131"/>
    </row>
    <row r="80" spans="1:17" s="132" customFormat="1" ht="13.5" x14ac:dyDescent="0.15">
      <c r="A80" s="565">
        <v>31106</v>
      </c>
      <c r="B80" s="241" t="s">
        <v>221</v>
      </c>
      <c r="C80" s="242"/>
      <c r="D80" s="243"/>
      <c r="E80" s="565">
        <v>31206</v>
      </c>
      <c r="F80" s="566" t="s">
        <v>222</v>
      </c>
      <c r="G80" s="567"/>
      <c r="H80" s="568"/>
      <c r="I80" s="133">
        <v>31405</v>
      </c>
      <c r="J80" s="569" t="s">
        <v>223</v>
      </c>
      <c r="K80" s="570"/>
      <c r="L80" s="571"/>
      <c r="M80" s="133">
        <v>32203</v>
      </c>
      <c r="N80" s="569" t="s">
        <v>224</v>
      </c>
      <c r="O80" s="570"/>
      <c r="P80" s="571"/>
      <c r="Q80" s="131"/>
    </row>
    <row r="81" spans="1:17" s="132" customFormat="1" ht="13.5" x14ac:dyDescent="0.15">
      <c r="A81" s="565">
        <v>31108</v>
      </c>
      <c r="B81" s="241" t="s">
        <v>228</v>
      </c>
      <c r="C81" s="242"/>
      <c r="D81" s="243"/>
      <c r="E81" s="565">
        <v>31207</v>
      </c>
      <c r="F81" s="566" t="s">
        <v>225</v>
      </c>
      <c r="G81" s="567"/>
      <c r="H81" s="568"/>
      <c r="I81" s="133">
        <v>31407</v>
      </c>
      <c r="J81" s="569" t="s">
        <v>226</v>
      </c>
      <c r="K81" s="570"/>
      <c r="L81" s="571"/>
      <c r="M81" s="134">
        <v>32205</v>
      </c>
      <c r="N81" s="569" t="s">
        <v>227</v>
      </c>
      <c r="O81" s="570"/>
      <c r="P81" s="571"/>
      <c r="Q81" s="131"/>
    </row>
    <row r="82" spans="1:17" s="132" customFormat="1" ht="13.5" x14ac:dyDescent="0.15">
      <c r="A82" s="565">
        <v>31109</v>
      </c>
      <c r="B82" s="241" t="s">
        <v>231</v>
      </c>
      <c r="C82" s="242"/>
      <c r="D82" s="243"/>
      <c r="E82" s="565">
        <v>31210</v>
      </c>
      <c r="F82" s="566" t="s">
        <v>235</v>
      </c>
      <c r="G82" s="567"/>
      <c r="H82" s="568"/>
      <c r="I82" s="133">
        <v>31408</v>
      </c>
      <c r="J82" s="569" t="s">
        <v>229</v>
      </c>
      <c r="K82" s="570"/>
      <c r="L82" s="571"/>
      <c r="M82" s="134">
        <v>32208</v>
      </c>
      <c r="N82" s="569" t="s">
        <v>230</v>
      </c>
      <c r="O82" s="570"/>
      <c r="P82" s="571"/>
      <c r="Q82" s="131"/>
    </row>
    <row r="83" spans="1:17" s="132" customFormat="1" ht="13.5" x14ac:dyDescent="0.15">
      <c r="A83" s="565">
        <v>31110</v>
      </c>
      <c r="B83" s="241" t="s">
        <v>234</v>
      </c>
      <c r="C83" s="242"/>
      <c r="D83" s="243"/>
      <c r="E83" s="565">
        <v>31211</v>
      </c>
      <c r="F83" s="566" t="s">
        <v>239</v>
      </c>
      <c r="G83" s="567"/>
      <c r="H83" s="568"/>
      <c r="I83" s="133">
        <v>31409</v>
      </c>
      <c r="J83" s="569" t="s">
        <v>232</v>
      </c>
      <c r="K83" s="570"/>
      <c r="L83" s="571"/>
      <c r="M83" s="134">
        <v>32306</v>
      </c>
      <c r="N83" s="569" t="s">
        <v>233</v>
      </c>
      <c r="O83" s="570"/>
      <c r="P83" s="571"/>
      <c r="Q83" s="131"/>
    </row>
    <row r="84" spans="1:17" s="132" customFormat="1" ht="13.5" x14ac:dyDescent="0.15">
      <c r="A84" s="565">
        <v>31111</v>
      </c>
      <c r="B84" s="241" t="s">
        <v>238</v>
      </c>
      <c r="C84" s="242"/>
      <c r="D84" s="243"/>
      <c r="E84" s="565">
        <v>31212</v>
      </c>
      <c r="F84" s="566" t="s">
        <v>242</v>
      </c>
      <c r="G84" s="567"/>
      <c r="H84" s="568"/>
      <c r="I84" s="133">
        <v>31410</v>
      </c>
      <c r="J84" s="569" t="s">
        <v>236</v>
      </c>
      <c r="K84" s="570"/>
      <c r="L84" s="571"/>
      <c r="M84" s="134">
        <v>32402</v>
      </c>
      <c r="N84" s="569" t="s">
        <v>237</v>
      </c>
      <c r="O84" s="570"/>
      <c r="P84" s="571"/>
      <c r="Q84" s="131"/>
    </row>
    <row r="85" spans="1:17" s="132" customFormat="1" ht="13.5" x14ac:dyDescent="0.15">
      <c r="A85" s="565">
        <v>31112</v>
      </c>
      <c r="B85" s="241" t="s">
        <v>241</v>
      </c>
      <c r="C85" s="242"/>
      <c r="D85" s="243"/>
      <c r="E85" s="565">
        <v>31214</v>
      </c>
      <c r="F85" s="566" t="s">
        <v>245</v>
      </c>
      <c r="G85" s="567"/>
      <c r="H85" s="568"/>
      <c r="I85" s="133">
        <v>31411</v>
      </c>
      <c r="J85" s="569" t="s">
        <v>145</v>
      </c>
      <c r="K85" s="570"/>
      <c r="L85" s="571"/>
      <c r="M85" s="134">
        <v>32502</v>
      </c>
      <c r="N85" s="569" t="s">
        <v>240</v>
      </c>
      <c r="O85" s="570"/>
      <c r="P85" s="571"/>
      <c r="Q85" s="131"/>
    </row>
    <row r="86" spans="1:17" s="132" customFormat="1" ht="13.5" x14ac:dyDescent="0.15">
      <c r="A86" s="565">
        <v>31113</v>
      </c>
      <c r="B86" s="241" t="s">
        <v>244</v>
      </c>
      <c r="C86" s="242"/>
      <c r="D86" s="243"/>
      <c r="E86" s="565">
        <v>31215</v>
      </c>
      <c r="F86" s="566" t="s">
        <v>248</v>
      </c>
      <c r="G86" s="567"/>
      <c r="H86" s="568"/>
      <c r="I86" s="133">
        <v>31412</v>
      </c>
      <c r="J86" s="569" t="s">
        <v>243</v>
      </c>
      <c r="K86" s="570"/>
      <c r="L86" s="571"/>
      <c r="M86" s="133">
        <v>32505</v>
      </c>
      <c r="N86" s="569" t="s">
        <v>147</v>
      </c>
      <c r="O86" s="570"/>
      <c r="P86" s="571"/>
      <c r="Q86" s="131"/>
    </row>
    <row r="87" spans="1:17" s="132" customFormat="1" ht="13.5" x14ac:dyDescent="0.15">
      <c r="A87" s="565">
        <v>31114</v>
      </c>
      <c r="B87" s="241" t="s">
        <v>247</v>
      </c>
      <c r="C87" s="242"/>
      <c r="D87" s="243"/>
      <c r="E87" s="565">
        <v>31216</v>
      </c>
      <c r="F87" s="566" t="s">
        <v>251</v>
      </c>
      <c r="G87" s="567"/>
      <c r="H87" s="568"/>
      <c r="I87" s="133">
        <v>31413</v>
      </c>
      <c r="J87" s="569" t="s">
        <v>246</v>
      </c>
      <c r="K87" s="570"/>
      <c r="L87" s="571"/>
      <c r="M87" s="133">
        <v>32507</v>
      </c>
      <c r="N87" s="569" t="s">
        <v>253</v>
      </c>
      <c r="O87" s="570"/>
      <c r="P87" s="571"/>
      <c r="Q87" s="131"/>
    </row>
    <row r="88" spans="1:17" s="132" customFormat="1" ht="13.5" x14ac:dyDescent="0.15">
      <c r="A88" s="565">
        <v>31115</v>
      </c>
      <c r="B88" s="241" t="s">
        <v>462</v>
      </c>
      <c r="C88" s="242"/>
      <c r="D88" s="243"/>
      <c r="E88" s="565">
        <v>31218</v>
      </c>
      <c r="F88" s="566" t="s">
        <v>255</v>
      </c>
      <c r="G88" s="567"/>
      <c r="H88" s="568"/>
      <c r="I88" s="133">
        <v>31414</v>
      </c>
      <c r="J88" s="569" t="s">
        <v>249</v>
      </c>
      <c r="K88" s="570"/>
      <c r="L88" s="571"/>
      <c r="M88" s="133">
        <v>32603</v>
      </c>
      <c r="N88" s="569" t="s">
        <v>257</v>
      </c>
      <c r="O88" s="570"/>
      <c r="P88" s="571"/>
      <c r="Q88" s="131"/>
    </row>
    <row r="89" spans="1:17" s="132" customFormat="1" ht="13.5" x14ac:dyDescent="0.15">
      <c r="A89" s="565">
        <v>31116</v>
      </c>
      <c r="B89" s="241" t="s">
        <v>254</v>
      </c>
      <c r="C89" s="242"/>
      <c r="D89" s="243"/>
      <c r="E89" s="572">
        <v>31220</v>
      </c>
      <c r="F89" s="566" t="s">
        <v>259</v>
      </c>
      <c r="G89" s="567"/>
      <c r="H89" s="568"/>
      <c r="I89" s="133">
        <v>31415</v>
      </c>
      <c r="J89" s="569" t="s">
        <v>252</v>
      </c>
      <c r="K89" s="570"/>
      <c r="L89" s="571"/>
      <c r="M89" s="573"/>
      <c r="N89" s="573"/>
      <c r="O89" s="573"/>
      <c r="P89" s="573"/>
      <c r="Q89" s="131"/>
    </row>
    <row r="90" spans="1:17" s="132" customFormat="1" ht="13.5" x14ac:dyDescent="0.15">
      <c r="A90" s="565">
        <v>31117</v>
      </c>
      <c r="B90" s="241" t="s">
        <v>258</v>
      </c>
      <c r="C90" s="242"/>
      <c r="D90" s="243"/>
      <c r="E90" s="572">
        <v>31221</v>
      </c>
      <c r="F90" s="566" t="s">
        <v>262</v>
      </c>
      <c r="G90" s="567"/>
      <c r="H90" s="568"/>
      <c r="I90" s="133">
        <v>31416</v>
      </c>
      <c r="J90" s="569" t="s">
        <v>256</v>
      </c>
      <c r="K90" s="570"/>
      <c r="L90" s="571"/>
      <c r="M90" s="574" t="s">
        <v>263</v>
      </c>
      <c r="N90" s="574"/>
      <c r="O90" s="574"/>
      <c r="P90" s="574"/>
      <c r="Q90" s="131"/>
    </row>
    <row r="91" spans="1:17" s="132" customFormat="1" ht="13.5" x14ac:dyDescent="0.15">
      <c r="A91" s="565">
        <v>31118</v>
      </c>
      <c r="B91" s="241" t="s">
        <v>261</v>
      </c>
      <c r="C91" s="242"/>
      <c r="D91" s="243"/>
      <c r="E91" s="572">
        <v>31222</v>
      </c>
      <c r="F91" s="575" t="s">
        <v>463</v>
      </c>
      <c r="G91" s="576"/>
      <c r="H91" s="577"/>
      <c r="I91" s="133">
        <v>31417</v>
      </c>
      <c r="J91" s="569" t="s">
        <v>260</v>
      </c>
      <c r="K91" s="570"/>
      <c r="L91" s="571"/>
      <c r="M91" s="526">
        <v>33101</v>
      </c>
      <c r="N91" s="532" t="s">
        <v>267</v>
      </c>
      <c r="O91" s="532"/>
      <c r="P91" s="532"/>
      <c r="Q91" s="131"/>
    </row>
    <row r="92" spans="1:17" s="132" customFormat="1" ht="13.5" x14ac:dyDescent="0.15">
      <c r="A92" s="565">
        <v>31119</v>
      </c>
      <c r="B92" s="241" t="s">
        <v>264</v>
      </c>
      <c r="C92" s="242"/>
      <c r="D92" s="243"/>
      <c r="E92" s="572">
        <v>31223</v>
      </c>
      <c r="F92" s="575" t="s">
        <v>464</v>
      </c>
      <c r="G92" s="576"/>
      <c r="H92" s="577"/>
      <c r="I92" s="133">
        <v>31418</v>
      </c>
      <c r="J92" s="569" t="s">
        <v>465</v>
      </c>
      <c r="K92" s="570"/>
      <c r="L92" s="571"/>
      <c r="M92" s="526">
        <v>33102</v>
      </c>
      <c r="N92" s="532" t="s">
        <v>270</v>
      </c>
      <c r="O92" s="532"/>
      <c r="P92" s="532"/>
      <c r="Q92" s="131"/>
    </row>
    <row r="93" spans="1:17" s="132" customFormat="1" ht="13.5" x14ac:dyDescent="0.15">
      <c r="A93" s="565">
        <v>31120</v>
      </c>
      <c r="B93" s="241" t="s">
        <v>268</v>
      </c>
      <c r="C93" s="242"/>
      <c r="D93" s="243"/>
      <c r="E93" s="572">
        <v>31224</v>
      </c>
      <c r="F93" s="575" t="s">
        <v>466</v>
      </c>
      <c r="G93" s="576"/>
      <c r="H93" s="577"/>
      <c r="I93" s="133">
        <v>31419</v>
      </c>
      <c r="J93" s="569" t="s">
        <v>266</v>
      </c>
      <c r="K93" s="570"/>
      <c r="L93" s="571"/>
      <c r="M93" s="526">
        <v>33103</v>
      </c>
      <c r="N93" s="532" t="s">
        <v>274</v>
      </c>
      <c r="O93" s="532"/>
      <c r="P93" s="532"/>
      <c r="Q93" s="131"/>
    </row>
    <row r="94" spans="1:17" s="132" customFormat="1" ht="13.5" x14ac:dyDescent="0.15">
      <c r="A94" s="565">
        <v>31121</v>
      </c>
      <c r="B94" s="241" t="s">
        <v>271</v>
      </c>
      <c r="C94" s="242"/>
      <c r="D94" s="243"/>
      <c r="E94" s="561" t="s">
        <v>265</v>
      </c>
      <c r="F94" s="562"/>
      <c r="G94" s="562"/>
      <c r="H94" s="563"/>
      <c r="I94" s="133">
        <v>31420</v>
      </c>
      <c r="J94" s="569" t="s">
        <v>269</v>
      </c>
      <c r="K94" s="570"/>
      <c r="L94" s="571"/>
      <c r="M94" s="526">
        <v>33202</v>
      </c>
      <c r="N94" s="532" t="s">
        <v>278</v>
      </c>
      <c r="O94" s="532"/>
      <c r="P94" s="532"/>
      <c r="Q94" s="131"/>
    </row>
    <row r="95" spans="1:17" s="132" customFormat="1" ht="13.5" x14ac:dyDescent="0.15">
      <c r="A95" s="565">
        <v>31122</v>
      </c>
      <c r="B95" s="241" t="s">
        <v>275</v>
      </c>
      <c r="C95" s="242"/>
      <c r="D95" s="243"/>
      <c r="E95" s="565">
        <v>31301</v>
      </c>
      <c r="F95" s="569" t="s">
        <v>144</v>
      </c>
      <c r="G95" s="570"/>
      <c r="H95" s="571"/>
      <c r="I95" s="133">
        <v>31421</v>
      </c>
      <c r="J95" s="569" t="s">
        <v>273</v>
      </c>
      <c r="K95" s="570"/>
      <c r="L95" s="571"/>
      <c r="M95" s="526">
        <v>33301</v>
      </c>
      <c r="N95" s="532" t="s">
        <v>280</v>
      </c>
      <c r="O95" s="532"/>
      <c r="P95" s="532"/>
      <c r="Q95" s="131"/>
    </row>
    <row r="96" spans="1:17" s="132" customFormat="1" ht="13.5" x14ac:dyDescent="0.15">
      <c r="A96" s="565">
        <v>31123</v>
      </c>
      <c r="B96" s="241" t="s">
        <v>279</v>
      </c>
      <c r="C96" s="242"/>
      <c r="D96" s="243"/>
      <c r="E96" s="565">
        <v>31302</v>
      </c>
      <c r="F96" s="569" t="s">
        <v>272</v>
      </c>
      <c r="G96" s="570"/>
      <c r="H96" s="571"/>
      <c r="I96" s="578" t="s">
        <v>467</v>
      </c>
      <c r="J96" s="575" t="s">
        <v>468</v>
      </c>
      <c r="K96" s="576"/>
      <c r="L96" s="577"/>
      <c r="M96" s="526">
        <v>33302</v>
      </c>
      <c r="N96" s="532" t="s">
        <v>283</v>
      </c>
      <c r="O96" s="532"/>
      <c r="P96" s="532"/>
      <c r="Q96" s="131"/>
    </row>
    <row r="97" spans="1:17" s="132" customFormat="1" ht="13.5" x14ac:dyDescent="0.15">
      <c r="A97" s="565">
        <v>31124</v>
      </c>
      <c r="B97" s="241" t="s">
        <v>469</v>
      </c>
      <c r="C97" s="242"/>
      <c r="D97" s="243"/>
      <c r="E97" s="565">
        <v>31303</v>
      </c>
      <c r="F97" s="569" t="s">
        <v>276</v>
      </c>
      <c r="G97" s="570"/>
      <c r="H97" s="571"/>
      <c r="I97" s="578" t="s">
        <v>470</v>
      </c>
      <c r="J97" s="575" t="s">
        <v>471</v>
      </c>
      <c r="K97" s="576"/>
      <c r="L97" s="577"/>
      <c r="M97" s="579">
        <v>33401</v>
      </c>
      <c r="N97" s="532" t="s">
        <v>286</v>
      </c>
      <c r="O97" s="532"/>
      <c r="P97" s="532"/>
      <c r="Q97" s="131"/>
    </row>
    <row r="98" spans="1:17" s="132" customFormat="1" ht="13.5" x14ac:dyDescent="0.15">
      <c r="A98" s="565">
        <v>31125</v>
      </c>
      <c r="B98" s="241" t="s">
        <v>284</v>
      </c>
      <c r="C98" s="242"/>
      <c r="D98" s="243"/>
      <c r="E98" s="565">
        <v>31305</v>
      </c>
      <c r="F98" s="569" t="s">
        <v>281</v>
      </c>
      <c r="G98" s="570"/>
      <c r="H98" s="571"/>
      <c r="I98" s="578" t="s">
        <v>472</v>
      </c>
      <c r="J98" s="575" t="s">
        <v>473</v>
      </c>
      <c r="K98" s="576"/>
      <c r="L98" s="577"/>
      <c r="M98" s="129"/>
      <c r="N98" s="129"/>
      <c r="O98" s="129"/>
      <c r="P98" s="129"/>
      <c r="Q98" s="131"/>
    </row>
    <row r="99" spans="1:17" s="132" customFormat="1" ht="13.5" x14ac:dyDescent="0.15">
      <c r="A99" s="565">
        <v>31126</v>
      </c>
      <c r="B99" s="241" t="s">
        <v>143</v>
      </c>
      <c r="C99" s="242"/>
      <c r="D99" s="243"/>
      <c r="E99" s="565">
        <v>31306</v>
      </c>
      <c r="F99" s="569" t="s">
        <v>285</v>
      </c>
      <c r="G99" s="570"/>
      <c r="H99" s="571"/>
      <c r="I99" s="561" t="s">
        <v>277</v>
      </c>
      <c r="J99" s="562"/>
      <c r="K99" s="562"/>
      <c r="L99" s="563"/>
      <c r="M99" s="580" t="s">
        <v>292</v>
      </c>
      <c r="N99" s="581"/>
      <c r="O99" s="581"/>
      <c r="P99" s="582"/>
      <c r="Q99" s="131"/>
    </row>
    <row r="100" spans="1:17" s="132" customFormat="1" ht="13.5" x14ac:dyDescent="0.15">
      <c r="A100" s="565">
        <v>31127</v>
      </c>
      <c r="B100" s="241" t="s">
        <v>289</v>
      </c>
      <c r="C100" s="242"/>
      <c r="D100" s="243"/>
      <c r="E100" s="565">
        <v>31307</v>
      </c>
      <c r="F100" s="569" t="s">
        <v>287</v>
      </c>
      <c r="G100" s="570"/>
      <c r="H100" s="571"/>
      <c r="I100" s="133">
        <v>31503</v>
      </c>
      <c r="J100" s="569" t="s">
        <v>282</v>
      </c>
      <c r="K100" s="570"/>
      <c r="L100" s="571"/>
      <c r="M100" s="583" t="s">
        <v>296</v>
      </c>
      <c r="N100" s="584"/>
      <c r="O100" s="584"/>
      <c r="P100" s="585"/>
      <c r="Q100" s="131"/>
    </row>
    <row r="101" spans="1:17" s="132" customFormat="1" ht="13.5" x14ac:dyDescent="0.15">
      <c r="A101" s="565">
        <v>31128</v>
      </c>
      <c r="B101" s="241" t="s">
        <v>293</v>
      </c>
      <c r="C101" s="242"/>
      <c r="D101" s="243"/>
      <c r="E101" s="565">
        <v>31308</v>
      </c>
      <c r="F101" s="569" t="s">
        <v>290</v>
      </c>
      <c r="G101" s="570"/>
      <c r="H101" s="571"/>
      <c r="I101" s="133">
        <v>31505</v>
      </c>
      <c r="J101" s="569" t="s">
        <v>288</v>
      </c>
      <c r="K101" s="570"/>
      <c r="L101" s="571"/>
      <c r="M101" s="586">
        <v>61101</v>
      </c>
      <c r="N101" s="587" t="s">
        <v>474</v>
      </c>
      <c r="O101" s="588"/>
      <c r="P101" s="589"/>
      <c r="Q101" s="131"/>
    </row>
    <row r="102" spans="1:17" s="132" customFormat="1" ht="13.5" x14ac:dyDescent="0.15">
      <c r="A102" s="565">
        <v>31129</v>
      </c>
      <c r="B102" s="241" t="s">
        <v>475</v>
      </c>
      <c r="C102" s="242"/>
      <c r="D102" s="243"/>
      <c r="E102" s="565">
        <v>31309</v>
      </c>
      <c r="F102" s="569" t="s">
        <v>294</v>
      </c>
      <c r="G102" s="570"/>
      <c r="H102" s="571"/>
      <c r="I102" s="134">
        <v>31506</v>
      </c>
      <c r="J102" s="569" t="s">
        <v>291</v>
      </c>
      <c r="K102" s="570"/>
      <c r="L102" s="571"/>
      <c r="M102" s="586">
        <v>61103</v>
      </c>
      <c r="N102" s="587" t="s">
        <v>301</v>
      </c>
      <c r="O102" s="588"/>
      <c r="P102" s="589"/>
      <c r="Q102" s="131"/>
    </row>
    <row r="103" spans="1:17" s="132" customFormat="1" ht="13.5" x14ac:dyDescent="0.15">
      <c r="A103" s="235"/>
      <c r="B103" s="240"/>
      <c r="C103" s="240"/>
      <c r="D103" s="240"/>
      <c r="E103" s="565">
        <v>31310</v>
      </c>
      <c r="F103" s="569" t="s">
        <v>297</v>
      </c>
      <c r="G103" s="570"/>
      <c r="H103" s="571"/>
      <c r="I103" s="133">
        <v>31507</v>
      </c>
      <c r="J103" s="569" t="s">
        <v>295</v>
      </c>
      <c r="K103" s="570"/>
      <c r="L103" s="571"/>
      <c r="M103" s="586">
        <v>61104</v>
      </c>
      <c r="N103" s="587" t="s">
        <v>303</v>
      </c>
      <c r="O103" s="588"/>
      <c r="P103" s="589"/>
      <c r="Q103" s="131"/>
    </row>
    <row r="104" spans="1:17" s="132" customFormat="1" ht="13.5" x14ac:dyDescent="0.15">
      <c r="A104" s="235"/>
      <c r="B104" s="240"/>
      <c r="C104" s="240"/>
      <c r="D104" s="240"/>
      <c r="E104" s="565">
        <v>31311</v>
      </c>
      <c r="F104" s="569" t="s">
        <v>299</v>
      </c>
      <c r="G104" s="570"/>
      <c r="H104" s="571"/>
      <c r="I104" s="133">
        <v>31508</v>
      </c>
      <c r="J104" s="569" t="s">
        <v>298</v>
      </c>
      <c r="K104" s="570"/>
      <c r="L104" s="571"/>
      <c r="M104" s="586">
        <v>61105</v>
      </c>
      <c r="N104" s="587" t="s">
        <v>306</v>
      </c>
      <c r="O104" s="588"/>
      <c r="P104" s="589"/>
      <c r="Q104" s="131"/>
    </row>
    <row r="105" spans="1:17" s="132" customFormat="1" ht="13.5" x14ac:dyDescent="0.15">
      <c r="A105" s="235"/>
      <c r="B105" s="240"/>
      <c r="C105" s="240"/>
      <c r="D105" s="240"/>
      <c r="E105" s="565">
        <v>31312</v>
      </c>
      <c r="F105" s="569" t="s">
        <v>302</v>
      </c>
      <c r="G105" s="570"/>
      <c r="H105" s="571"/>
      <c r="I105" s="133">
        <v>31510</v>
      </c>
      <c r="J105" s="569" t="s">
        <v>300</v>
      </c>
      <c r="K105" s="570"/>
      <c r="L105" s="571"/>
      <c r="M105" s="133">
        <v>61107</v>
      </c>
      <c r="N105" s="587" t="s">
        <v>476</v>
      </c>
      <c r="O105" s="588"/>
      <c r="P105" s="589"/>
      <c r="Q105" s="131"/>
    </row>
    <row r="106" spans="1:17" s="132" customFormat="1" ht="13.5" x14ac:dyDescent="0.15">
      <c r="A106" s="235"/>
      <c r="B106" s="240"/>
      <c r="C106" s="240"/>
      <c r="D106" s="240"/>
      <c r="E106" s="565">
        <v>31313</v>
      </c>
      <c r="F106" s="569" t="s">
        <v>304</v>
      </c>
      <c r="G106" s="570"/>
      <c r="H106" s="571"/>
      <c r="I106" s="134">
        <v>31511</v>
      </c>
      <c r="J106" s="569" t="s">
        <v>477</v>
      </c>
      <c r="K106" s="570"/>
      <c r="L106" s="571"/>
      <c r="M106" s="586">
        <v>61401</v>
      </c>
      <c r="N106" s="587" t="s">
        <v>311</v>
      </c>
      <c r="O106" s="588"/>
      <c r="P106" s="589"/>
      <c r="Q106" s="131"/>
    </row>
    <row r="107" spans="1:17" s="132" customFormat="1" ht="13.5" x14ac:dyDescent="0.15">
      <c r="A107" s="235"/>
      <c r="B107" s="240"/>
      <c r="C107" s="240"/>
      <c r="D107" s="240"/>
      <c r="E107" s="590">
        <v>31314</v>
      </c>
      <c r="F107" s="569" t="s">
        <v>307</v>
      </c>
      <c r="G107" s="570"/>
      <c r="H107" s="571"/>
      <c r="I107" s="134">
        <v>31512</v>
      </c>
      <c r="J107" s="569" t="s">
        <v>305</v>
      </c>
      <c r="K107" s="570"/>
      <c r="L107" s="571"/>
      <c r="M107" s="586">
        <v>61402</v>
      </c>
      <c r="N107" s="587" t="s">
        <v>478</v>
      </c>
      <c r="O107" s="588"/>
      <c r="P107" s="589"/>
      <c r="Q107" s="131"/>
    </row>
    <row r="108" spans="1:17" s="132" customFormat="1" ht="13.5" x14ac:dyDescent="0.15">
      <c r="A108" s="235"/>
      <c r="B108" s="240"/>
      <c r="C108" s="240"/>
      <c r="D108" s="240"/>
      <c r="E108" s="591">
        <v>31316</v>
      </c>
      <c r="F108" s="569" t="s">
        <v>309</v>
      </c>
      <c r="G108" s="570"/>
      <c r="H108" s="571"/>
      <c r="I108" s="134">
        <v>31514</v>
      </c>
      <c r="J108" s="569" t="s">
        <v>308</v>
      </c>
      <c r="K108" s="570"/>
      <c r="L108" s="571"/>
      <c r="M108" s="586">
        <v>61501</v>
      </c>
      <c r="N108" s="587" t="s">
        <v>313</v>
      </c>
      <c r="O108" s="588"/>
      <c r="P108" s="589"/>
      <c r="Q108" s="131"/>
    </row>
    <row r="109" spans="1:17" s="132" customFormat="1" ht="13.5" x14ac:dyDescent="0.15">
      <c r="A109" s="235"/>
      <c r="B109" s="240"/>
      <c r="C109" s="240"/>
      <c r="D109" s="240"/>
      <c r="E109" s="591">
        <v>31317</v>
      </c>
      <c r="F109" s="569" t="s">
        <v>479</v>
      </c>
      <c r="G109" s="570"/>
      <c r="H109" s="571"/>
      <c r="I109" s="134">
        <v>31515</v>
      </c>
      <c r="J109" s="569" t="s">
        <v>310</v>
      </c>
      <c r="K109" s="570"/>
      <c r="L109" s="571"/>
      <c r="M109" s="583" t="s">
        <v>315</v>
      </c>
      <c r="N109" s="584"/>
      <c r="O109" s="584"/>
      <c r="P109" s="585"/>
      <c r="Q109" s="131"/>
    </row>
    <row r="110" spans="1:17" s="132" customFormat="1" ht="13.5" x14ac:dyDescent="0.15">
      <c r="A110" s="235"/>
      <c r="B110" s="240"/>
      <c r="C110" s="240"/>
      <c r="D110" s="240"/>
      <c r="E110" s="235"/>
      <c r="F110" s="240"/>
      <c r="G110" s="240"/>
      <c r="H110" s="240"/>
      <c r="I110" s="134">
        <v>31516</v>
      </c>
      <c r="J110" s="569" t="s">
        <v>312</v>
      </c>
      <c r="K110" s="570"/>
      <c r="L110" s="571"/>
      <c r="M110" s="586">
        <v>62101</v>
      </c>
      <c r="N110" s="592" t="s">
        <v>317</v>
      </c>
      <c r="O110" s="593"/>
      <c r="P110" s="594"/>
      <c r="Q110" s="131"/>
    </row>
    <row r="111" spans="1:17" s="132" customFormat="1" ht="13.5" x14ac:dyDescent="0.15">
      <c r="A111" s="244"/>
      <c r="B111" s="244"/>
      <c r="C111" s="244"/>
      <c r="D111" s="244"/>
      <c r="E111" s="235"/>
      <c r="F111" s="240"/>
      <c r="G111" s="240"/>
      <c r="H111" s="240"/>
      <c r="I111" s="134">
        <v>31517</v>
      </c>
      <c r="J111" s="569" t="s">
        <v>250</v>
      </c>
      <c r="K111" s="570"/>
      <c r="L111" s="571"/>
      <c r="M111" s="586">
        <v>62501</v>
      </c>
      <c r="N111" s="592" t="s">
        <v>318</v>
      </c>
      <c r="O111" s="593"/>
      <c r="P111" s="594"/>
      <c r="Q111" s="131"/>
    </row>
    <row r="112" spans="1:17" s="132" customFormat="1" ht="13.5" x14ac:dyDescent="0.15">
      <c r="A112" s="135"/>
      <c r="B112" s="239"/>
      <c r="C112" s="239"/>
      <c r="D112" s="239"/>
      <c r="E112" s="235"/>
      <c r="F112" s="240"/>
      <c r="G112" s="240"/>
      <c r="H112" s="240"/>
      <c r="I112" s="134">
        <v>31603</v>
      </c>
      <c r="J112" s="569" t="s">
        <v>314</v>
      </c>
      <c r="K112" s="570"/>
      <c r="L112" s="571"/>
      <c r="M112" s="586">
        <v>62601</v>
      </c>
      <c r="N112" s="592" t="s">
        <v>319</v>
      </c>
      <c r="O112" s="593"/>
      <c r="P112" s="594"/>
      <c r="Q112" s="131"/>
    </row>
    <row r="113" spans="1:17" s="595" customFormat="1" ht="13.5" x14ac:dyDescent="0.15">
      <c r="A113" s="135"/>
      <c r="B113" s="239"/>
      <c r="C113" s="239"/>
      <c r="D113" s="239"/>
      <c r="E113" s="129"/>
      <c r="F113" s="129"/>
      <c r="G113" s="129"/>
      <c r="H113" s="129"/>
      <c r="I113" s="133">
        <v>31604</v>
      </c>
      <c r="J113" s="569" t="s">
        <v>316</v>
      </c>
      <c r="K113" s="570"/>
      <c r="L113" s="571"/>
      <c r="M113" s="583" t="s">
        <v>320</v>
      </c>
      <c r="N113" s="584"/>
      <c r="O113" s="584"/>
      <c r="P113" s="585"/>
      <c r="Q113" s="128"/>
    </row>
    <row r="114" spans="1:17" s="595" customFormat="1" ht="13.5" x14ac:dyDescent="0.15">
      <c r="A114" s="135"/>
      <c r="B114" s="239"/>
      <c r="C114" s="239"/>
      <c r="D114" s="239"/>
      <c r="E114" s="129"/>
      <c r="F114" s="129"/>
      <c r="G114" s="129"/>
      <c r="H114" s="129"/>
      <c r="I114" s="129"/>
      <c r="J114" s="129"/>
      <c r="K114" s="129"/>
      <c r="L114" s="129"/>
      <c r="M114" s="586">
        <v>63102</v>
      </c>
      <c r="N114" s="592" t="s">
        <v>321</v>
      </c>
      <c r="O114" s="593"/>
      <c r="P114" s="594"/>
      <c r="Q114" s="128"/>
    </row>
    <row r="115" spans="1:17" s="595" customFormat="1" ht="13.5" x14ac:dyDescent="0.15">
      <c r="A115" s="135"/>
      <c r="B115" s="239"/>
      <c r="C115" s="239"/>
      <c r="D115" s="239"/>
      <c r="E115" s="129"/>
      <c r="F115" s="129"/>
      <c r="G115" s="129"/>
      <c r="H115" s="129"/>
      <c r="I115" s="129"/>
      <c r="J115" s="129"/>
      <c r="K115" s="129"/>
      <c r="L115" s="129"/>
      <c r="M115" s="586">
        <v>63103</v>
      </c>
      <c r="N115" s="596" t="s">
        <v>480</v>
      </c>
      <c r="O115" s="597"/>
      <c r="P115" s="598"/>
      <c r="Q115" s="128"/>
    </row>
    <row r="116" spans="1:17" s="595" customFormat="1" ht="13.5" x14ac:dyDescent="0.15">
      <c r="A116" s="135"/>
      <c r="B116" s="239"/>
      <c r="C116" s="239"/>
      <c r="D116" s="239"/>
      <c r="E116" s="129"/>
      <c r="F116" s="129"/>
      <c r="G116" s="129"/>
      <c r="H116" s="129"/>
      <c r="I116" s="136"/>
      <c r="J116" s="136"/>
      <c r="K116" s="136"/>
      <c r="L116" s="136"/>
      <c r="M116" s="586">
        <v>63201</v>
      </c>
      <c r="N116" s="592" t="s">
        <v>322</v>
      </c>
      <c r="O116" s="593"/>
      <c r="P116" s="594"/>
      <c r="Q116" s="128"/>
    </row>
    <row r="117" spans="1:17" s="595" customFormat="1" ht="13.5" x14ac:dyDescent="0.15">
      <c r="A117" s="135"/>
      <c r="B117" s="239"/>
      <c r="C117" s="239"/>
      <c r="D117" s="239"/>
      <c r="E117" s="129"/>
      <c r="F117" s="129"/>
      <c r="G117" s="129"/>
      <c r="H117" s="129"/>
      <c r="I117" s="136"/>
      <c r="J117" s="136"/>
      <c r="K117" s="136"/>
      <c r="L117" s="136"/>
      <c r="M117" s="586">
        <v>63501</v>
      </c>
      <c r="N117" s="592" t="s">
        <v>323</v>
      </c>
      <c r="O117" s="593"/>
      <c r="P117" s="594"/>
      <c r="Q117" s="128"/>
    </row>
    <row r="118" spans="1:17" s="595" customFormat="1" ht="13.5" x14ac:dyDescent="0.15">
      <c r="A118" s="137"/>
      <c r="B118" s="239"/>
      <c r="C118" s="239"/>
      <c r="D118" s="239"/>
      <c r="E118" s="129"/>
      <c r="F118" s="138"/>
      <c r="G118" s="138"/>
      <c r="H118" s="138"/>
      <c r="I118" s="138"/>
      <c r="J118" s="136"/>
      <c r="K118" s="136"/>
      <c r="L118" s="136"/>
      <c r="M118" s="586">
        <v>63502</v>
      </c>
      <c r="N118" s="592" t="s">
        <v>324</v>
      </c>
      <c r="O118" s="593"/>
      <c r="P118" s="594"/>
      <c r="Q118" s="128"/>
    </row>
    <row r="119" spans="1:17" s="595" customFormat="1" ht="13.5" x14ac:dyDescent="0.15">
      <c r="A119" s="138"/>
      <c r="B119" s="138"/>
      <c r="C119" s="138"/>
      <c r="D119" s="138"/>
      <c r="E119" s="129"/>
      <c r="F119" s="138"/>
      <c r="G119" s="138"/>
      <c r="H119" s="138"/>
      <c r="I119" s="138"/>
      <c r="J119" s="136"/>
      <c r="K119" s="136"/>
      <c r="L119" s="136"/>
      <c r="M119" s="586">
        <v>63603</v>
      </c>
      <c r="N119" s="592" t="s">
        <v>325</v>
      </c>
      <c r="O119" s="593"/>
      <c r="P119" s="594"/>
      <c r="Q119" s="128"/>
    </row>
  </sheetData>
  <sheetProtection password="C016" sheet="1" objects="1" scenarios="1"/>
  <mergeCells count="221">
    <mergeCell ref="M100:P100"/>
    <mergeCell ref="N101:P101"/>
    <mergeCell ref="N102:P102"/>
    <mergeCell ref="M109:P109"/>
    <mergeCell ref="N111:P111"/>
    <mergeCell ref="J113:L113"/>
    <mergeCell ref="M113:P113"/>
    <mergeCell ref="N115:P115"/>
    <mergeCell ref="C6:F6"/>
    <mergeCell ref="B22:L22"/>
    <mergeCell ref="B12:P13"/>
    <mergeCell ref="B15:P15"/>
    <mergeCell ref="B49:P51"/>
    <mergeCell ref="C46:P47"/>
    <mergeCell ref="B58:D58"/>
    <mergeCell ref="F58:H58"/>
    <mergeCell ref="J58:L58"/>
    <mergeCell ref="N58:P58"/>
    <mergeCell ref="B29:P29"/>
    <mergeCell ref="C40:P40"/>
    <mergeCell ref="B59:D59"/>
    <mergeCell ref="J59:L59"/>
    <mergeCell ref="N59:P59"/>
    <mergeCell ref="A55:P55"/>
    <mergeCell ref="A56:O56"/>
    <mergeCell ref="A57:D57"/>
    <mergeCell ref="E57:H57"/>
    <mergeCell ref="I57:L57"/>
    <mergeCell ref="M57:P57"/>
    <mergeCell ref="B62:D62"/>
    <mergeCell ref="J62:L62"/>
    <mergeCell ref="N62:P62"/>
    <mergeCell ref="B63:D63"/>
    <mergeCell ref="F63:H63"/>
    <mergeCell ref="J63:L63"/>
    <mergeCell ref="N63:P63"/>
    <mergeCell ref="B60:D60"/>
    <mergeCell ref="J60:L60"/>
    <mergeCell ref="N60:P60"/>
    <mergeCell ref="B61:D61"/>
    <mergeCell ref="J61:L61"/>
    <mergeCell ref="N61:P61"/>
    <mergeCell ref="E61:H61"/>
    <mergeCell ref="F66:H66"/>
    <mergeCell ref="J66:L66"/>
    <mergeCell ref="N66:P66"/>
    <mergeCell ref="B67:D67"/>
    <mergeCell ref="F67:H67"/>
    <mergeCell ref="J67:L67"/>
    <mergeCell ref="N67:P67"/>
    <mergeCell ref="B64:D64"/>
    <mergeCell ref="F64:H64"/>
    <mergeCell ref="J64:L64"/>
    <mergeCell ref="N64:P64"/>
    <mergeCell ref="F65:H65"/>
    <mergeCell ref="J65:L65"/>
    <mergeCell ref="N65:P65"/>
    <mergeCell ref="A65:D65"/>
    <mergeCell ref="B66:D66"/>
    <mergeCell ref="A74:P74"/>
    <mergeCell ref="A75:D75"/>
    <mergeCell ref="E75:H75"/>
    <mergeCell ref="I75:L75"/>
    <mergeCell ref="M75:P75"/>
    <mergeCell ref="B68:D68"/>
    <mergeCell ref="J68:L68"/>
    <mergeCell ref="N68:P68"/>
    <mergeCell ref="B69:D69"/>
    <mergeCell ref="B70:D70"/>
    <mergeCell ref="B78:D78"/>
    <mergeCell ref="F78:H78"/>
    <mergeCell ref="J78:L78"/>
    <mergeCell ref="N78:P78"/>
    <mergeCell ref="B79:D79"/>
    <mergeCell ref="F79:H79"/>
    <mergeCell ref="J79:L79"/>
    <mergeCell ref="N79:P79"/>
    <mergeCell ref="B76:D76"/>
    <mergeCell ref="F76:H76"/>
    <mergeCell ref="J76:L76"/>
    <mergeCell ref="N76:P76"/>
    <mergeCell ref="B77:D77"/>
    <mergeCell ref="F77:H77"/>
    <mergeCell ref="J77:L77"/>
    <mergeCell ref="N77:P77"/>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6:D86"/>
    <mergeCell ref="F86:H86"/>
    <mergeCell ref="J86:L86"/>
    <mergeCell ref="N86:P86"/>
    <mergeCell ref="B87:D87"/>
    <mergeCell ref="F87:H87"/>
    <mergeCell ref="J87:L87"/>
    <mergeCell ref="N87:P87"/>
    <mergeCell ref="B84:D84"/>
    <mergeCell ref="F84:H84"/>
    <mergeCell ref="J84:L84"/>
    <mergeCell ref="N84:P84"/>
    <mergeCell ref="B85:D85"/>
    <mergeCell ref="F85:H85"/>
    <mergeCell ref="J85:L85"/>
    <mergeCell ref="N85:P85"/>
    <mergeCell ref="B90:D90"/>
    <mergeCell ref="F90:H90"/>
    <mergeCell ref="J90:L90"/>
    <mergeCell ref="B91:D91"/>
    <mergeCell ref="F91:H91"/>
    <mergeCell ref="J91:L91"/>
    <mergeCell ref="B88:D88"/>
    <mergeCell ref="F88:H88"/>
    <mergeCell ref="J88:L88"/>
    <mergeCell ref="N88:P88"/>
    <mergeCell ref="B89:D89"/>
    <mergeCell ref="F89:H89"/>
    <mergeCell ref="J89:L89"/>
    <mergeCell ref="M90:P90"/>
    <mergeCell ref="N91:P91"/>
    <mergeCell ref="B94:D94"/>
    <mergeCell ref="J94:L94"/>
    <mergeCell ref="N94:P94"/>
    <mergeCell ref="B95:D95"/>
    <mergeCell ref="F95:H95"/>
    <mergeCell ref="J95:L95"/>
    <mergeCell ref="N95:P95"/>
    <mergeCell ref="B92:D92"/>
    <mergeCell ref="F92:H92"/>
    <mergeCell ref="J92:L92"/>
    <mergeCell ref="B93:D93"/>
    <mergeCell ref="J93:L93"/>
    <mergeCell ref="N93:P93"/>
    <mergeCell ref="N92:P92"/>
    <mergeCell ref="F93:H93"/>
    <mergeCell ref="E94:H94"/>
    <mergeCell ref="B99:D99"/>
    <mergeCell ref="F99:H99"/>
    <mergeCell ref="B96:D96"/>
    <mergeCell ref="F96:H96"/>
    <mergeCell ref="N96:P96"/>
    <mergeCell ref="B97:D97"/>
    <mergeCell ref="F97:H97"/>
    <mergeCell ref="J97:L97"/>
    <mergeCell ref="N97:P97"/>
    <mergeCell ref="J96:L96"/>
    <mergeCell ref="I99:L99"/>
    <mergeCell ref="M99:P99"/>
    <mergeCell ref="B100:D100"/>
    <mergeCell ref="F100:H100"/>
    <mergeCell ref="J100:L100"/>
    <mergeCell ref="B101:D101"/>
    <mergeCell ref="F101:H101"/>
    <mergeCell ref="J101:L101"/>
    <mergeCell ref="B98:D98"/>
    <mergeCell ref="F98:H98"/>
    <mergeCell ref="J98:L98"/>
    <mergeCell ref="B104:D104"/>
    <mergeCell ref="F104:H104"/>
    <mergeCell ref="J104:L104"/>
    <mergeCell ref="N104:P104"/>
    <mergeCell ref="B105:D105"/>
    <mergeCell ref="F105:H105"/>
    <mergeCell ref="J105:L105"/>
    <mergeCell ref="N105:P105"/>
    <mergeCell ref="B102:D102"/>
    <mergeCell ref="F102:H102"/>
    <mergeCell ref="J102:L102"/>
    <mergeCell ref="B103:D103"/>
    <mergeCell ref="F103:H103"/>
    <mergeCell ref="J103:L103"/>
    <mergeCell ref="N103:P103"/>
    <mergeCell ref="B108:D108"/>
    <mergeCell ref="F108:H108"/>
    <mergeCell ref="J108:L108"/>
    <mergeCell ref="N108:P108"/>
    <mergeCell ref="B109:D109"/>
    <mergeCell ref="F109:H109"/>
    <mergeCell ref="J109:L109"/>
    <mergeCell ref="B106:D106"/>
    <mergeCell ref="F106:H106"/>
    <mergeCell ref="J106:L106"/>
    <mergeCell ref="N106:P106"/>
    <mergeCell ref="B107:D107"/>
    <mergeCell ref="F107:H107"/>
    <mergeCell ref="J107:L107"/>
    <mergeCell ref="N107:P107"/>
    <mergeCell ref="B118:D118"/>
    <mergeCell ref="N118:P118"/>
    <mergeCell ref="N119:P119"/>
    <mergeCell ref="B114:D114"/>
    <mergeCell ref="N114:P114"/>
    <mergeCell ref="B115:D115"/>
    <mergeCell ref="B116:D116"/>
    <mergeCell ref="N116:P116"/>
    <mergeCell ref="B112:D112"/>
    <mergeCell ref="F112:H112"/>
    <mergeCell ref="J112:L112"/>
    <mergeCell ref="N112:P112"/>
    <mergeCell ref="B113:D113"/>
    <mergeCell ref="B110:D110"/>
    <mergeCell ref="F110:H110"/>
    <mergeCell ref="B117:D117"/>
    <mergeCell ref="N117:P117"/>
    <mergeCell ref="J110:L110"/>
    <mergeCell ref="N110:P110"/>
    <mergeCell ref="A111:D111"/>
    <mergeCell ref="F111:H111"/>
    <mergeCell ref="J111:L111"/>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tabSelected="1" view="pageBreakPreview" zoomScale="90" zoomScaleNormal="100" zoomScaleSheetLayoutView="90" workbookViewId="0">
      <selection activeCell="M12" sqref="M12:Q12"/>
    </sheetView>
  </sheetViews>
  <sheetFormatPr defaultRowHeight="18.75" x14ac:dyDescent="0.15"/>
  <cols>
    <col min="1" max="1" width="2.125" style="160" customWidth="1"/>
    <col min="2" max="2" width="2.25" style="160" customWidth="1"/>
    <col min="3" max="3" width="2.875" style="160" customWidth="1"/>
    <col min="4" max="4" width="3.25" style="160" customWidth="1"/>
    <col min="5" max="5" width="6.625" style="160" customWidth="1"/>
    <col min="6" max="6" width="6" style="160" customWidth="1"/>
    <col min="7" max="7" width="6.625" style="160" customWidth="1"/>
    <col min="8" max="8" width="5.5" style="160" customWidth="1"/>
    <col min="9" max="9" width="6.875" style="160" customWidth="1"/>
    <col min="10" max="10" width="16.25" style="160" customWidth="1"/>
    <col min="11" max="11" width="7" style="160" customWidth="1"/>
    <col min="12" max="12" width="13.5" style="160" customWidth="1"/>
    <col min="13" max="13" width="8.375" style="160" customWidth="1"/>
    <col min="14" max="19" width="5.75" style="160" customWidth="1"/>
    <col min="20" max="20" width="1.375" style="160" customWidth="1"/>
    <col min="21" max="16384" width="9" style="160"/>
  </cols>
  <sheetData>
    <row r="1" spans="1:20" ht="30.75" customHeight="1" x14ac:dyDescent="0.4">
      <c r="A1" s="158"/>
      <c r="B1" s="158"/>
      <c r="C1" s="158"/>
      <c r="D1" s="158"/>
      <c r="E1" s="158"/>
      <c r="F1" s="159"/>
      <c r="G1" s="159"/>
      <c r="H1" s="159"/>
      <c r="I1" s="159"/>
      <c r="J1" s="159"/>
      <c r="K1" s="158" t="s">
        <v>34</v>
      </c>
      <c r="M1" s="159"/>
      <c r="N1" s="159"/>
      <c r="O1" s="159"/>
      <c r="P1" s="159"/>
      <c r="Q1" s="263" t="s">
        <v>456</v>
      </c>
      <c r="R1" s="263"/>
      <c r="S1" s="263"/>
      <c r="T1" s="161"/>
    </row>
    <row r="2" spans="1:20" ht="32.25" customHeight="1" x14ac:dyDescent="0.4">
      <c r="A2" s="162"/>
      <c r="B2" s="264" t="s">
        <v>117</v>
      </c>
      <c r="C2" s="264"/>
      <c r="D2" s="264"/>
      <c r="E2" s="264"/>
      <c r="F2" s="264"/>
      <c r="G2" s="159"/>
      <c r="H2" s="159"/>
      <c r="I2" s="159"/>
      <c r="J2" s="159"/>
      <c r="K2" s="159"/>
      <c r="L2" s="159"/>
      <c r="M2" s="159"/>
      <c r="N2" s="159"/>
      <c r="O2" s="159"/>
      <c r="P2" s="159"/>
      <c r="Q2" s="263">
        <f>一番最初に入力!C6</f>
        <v>99999</v>
      </c>
      <c r="R2" s="263"/>
      <c r="S2" s="263"/>
      <c r="T2" s="161"/>
    </row>
    <row r="3" spans="1:20" ht="24.95" customHeight="1" x14ac:dyDescent="0.4">
      <c r="A3" s="163"/>
      <c r="B3" s="163"/>
      <c r="C3" s="163"/>
      <c r="D3" s="163"/>
      <c r="E3" s="163"/>
      <c r="F3" s="159"/>
      <c r="G3" s="159"/>
      <c r="H3" s="159"/>
      <c r="I3" s="159"/>
      <c r="J3" s="159"/>
      <c r="K3" s="159"/>
      <c r="L3" s="159"/>
      <c r="M3" s="159"/>
      <c r="N3" s="159"/>
      <c r="O3" s="159"/>
      <c r="P3" s="159"/>
      <c r="Q3" s="159"/>
      <c r="R3" s="159"/>
      <c r="S3" s="159"/>
      <c r="T3" s="161"/>
    </row>
    <row r="4" spans="1:20" ht="24.95" customHeight="1" x14ac:dyDescent="0.4">
      <c r="A4" s="164"/>
      <c r="B4" s="164"/>
      <c r="C4" s="164"/>
      <c r="D4" s="164"/>
      <c r="E4" s="164"/>
      <c r="F4" s="159"/>
      <c r="G4" s="159"/>
      <c r="H4" s="159"/>
      <c r="I4" s="159"/>
      <c r="J4" s="159"/>
      <c r="K4" s="159"/>
      <c r="L4" s="159"/>
      <c r="M4" s="159"/>
      <c r="N4" s="159"/>
      <c r="O4" s="159"/>
      <c r="P4" s="159"/>
      <c r="Q4" s="159"/>
      <c r="R4" s="159"/>
      <c r="S4" s="159"/>
      <c r="T4" s="161"/>
    </row>
    <row r="5" spans="1:20" ht="24.95" customHeight="1" x14ac:dyDescent="0.15">
      <c r="A5" s="165"/>
      <c r="B5" s="165"/>
      <c r="C5" s="165"/>
      <c r="D5" s="165"/>
      <c r="E5" s="165"/>
      <c r="F5" s="159"/>
      <c r="G5" s="165"/>
      <c r="H5" s="165"/>
      <c r="I5" s="165"/>
      <c r="J5" s="165"/>
      <c r="K5" s="165"/>
      <c r="L5" s="159"/>
      <c r="M5" s="197" t="s">
        <v>390</v>
      </c>
      <c r="N5" s="234">
        <v>4</v>
      </c>
      <c r="O5" s="197" t="s">
        <v>391</v>
      </c>
      <c r="P5" s="234">
        <v>4</v>
      </c>
      <c r="Q5" s="197" t="s">
        <v>392</v>
      </c>
      <c r="R5" s="234">
        <v>26</v>
      </c>
      <c r="S5" s="197" t="s">
        <v>393</v>
      </c>
      <c r="T5" s="159"/>
    </row>
    <row r="6" spans="1:20" ht="24.95" customHeight="1" x14ac:dyDescent="0.4">
      <c r="A6" s="162"/>
      <c r="B6" s="162"/>
      <c r="C6" s="162"/>
      <c r="D6" s="162"/>
      <c r="E6" s="162"/>
      <c r="F6" s="159"/>
      <c r="G6" s="159"/>
      <c r="H6" s="159"/>
      <c r="I6" s="159"/>
      <c r="J6" s="159"/>
      <c r="K6" s="159"/>
      <c r="L6" s="159"/>
      <c r="M6" s="159"/>
      <c r="N6" s="159"/>
      <c r="O6" s="159"/>
      <c r="P6" s="159"/>
      <c r="Q6" s="159"/>
      <c r="R6" s="159"/>
      <c r="S6" s="159"/>
      <c r="T6" s="161"/>
    </row>
    <row r="7" spans="1:20" ht="24.95" customHeight="1" x14ac:dyDescent="0.4">
      <c r="A7" s="162"/>
      <c r="B7" s="260" t="s">
        <v>65</v>
      </c>
      <c r="C7" s="260"/>
      <c r="D7" s="260"/>
      <c r="E7" s="260"/>
      <c r="F7" s="260"/>
      <c r="G7" s="260"/>
      <c r="H7" s="260"/>
      <c r="I7" s="159"/>
      <c r="J7" s="159"/>
      <c r="K7" s="159"/>
      <c r="L7" s="159"/>
      <c r="M7" s="159"/>
      <c r="N7" s="159"/>
      <c r="O7" s="159"/>
      <c r="P7" s="159"/>
      <c r="Q7" s="159"/>
      <c r="R7" s="159"/>
      <c r="S7" s="159"/>
      <c r="T7" s="161"/>
    </row>
    <row r="8" spans="1:20" ht="24.95" customHeight="1" x14ac:dyDescent="0.4">
      <c r="A8" s="162"/>
      <c r="B8" s="162"/>
      <c r="C8" s="162"/>
      <c r="D8" s="162"/>
      <c r="E8" s="162"/>
      <c r="F8" s="159"/>
      <c r="G8" s="159"/>
      <c r="H8" s="159"/>
      <c r="I8" s="159"/>
      <c r="J8" s="166" t="s">
        <v>114</v>
      </c>
      <c r="K8" s="259" t="str">
        <f>IFERROR(VLOOKUP(一番最初に入力!C6,【適宜更新してください】法人情報!A2:F176,2,0)," ")</f>
        <v>小規模保育事業Ａ型</v>
      </c>
      <c r="L8" s="259"/>
      <c r="M8" s="259"/>
      <c r="N8" s="259"/>
      <c r="O8" s="259"/>
      <c r="P8" s="259"/>
      <c r="Q8" s="259"/>
      <c r="R8" s="259"/>
      <c r="S8" s="159" t="s">
        <v>66</v>
      </c>
      <c r="T8" s="161"/>
    </row>
    <row r="9" spans="1:20" ht="24.95" customHeight="1" x14ac:dyDescent="0.4">
      <c r="A9" s="164"/>
      <c r="B9" s="164"/>
      <c r="C9" s="164"/>
      <c r="D9" s="164"/>
      <c r="E9" s="164"/>
      <c r="F9" s="159"/>
      <c r="G9" s="159"/>
      <c r="J9" s="166" t="s">
        <v>78</v>
      </c>
      <c r="K9" s="259" t="str">
        <f>IFERROR(VLOOKUP(一番最初に入力!C6,【適宜更新してください】法人情報!A2:F176,3,0)," ")</f>
        <v>給付のおうち保育園</v>
      </c>
      <c r="L9" s="259"/>
      <c r="M9" s="259"/>
      <c r="N9" s="259"/>
      <c r="O9" s="259"/>
      <c r="P9" s="259"/>
      <c r="Q9" s="259"/>
      <c r="R9" s="259"/>
      <c r="S9" s="159" t="s">
        <v>66</v>
      </c>
      <c r="T9" s="161"/>
    </row>
    <row r="10" spans="1:20" ht="24.95" customHeight="1" x14ac:dyDescent="0.15">
      <c r="A10" s="167"/>
      <c r="B10" s="167"/>
      <c r="C10" s="167"/>
      <c r="D10" s="167"/>
      <c r="E10" s="167"/>
      <c r="F10" s="167"/>
      <c r="G10" s="167"/>
      <c r="H10" s="167"/>
      <c r="J10" s="164" t="s">
        <v>73</v>
      </c>
      <c r="K10" s="260" t="s">
        <v>74</v>
      </c>
      <c r="L10" s="260"/>
      <c r="M10" s="261" t="str">
        <f>IFERROR(VLOOKUP(一番最初に入力!C6,【適宜更新してください】法人情報!A2:F176,4,0)," ")</f>
        <v>仙台市青葉区上杉１丁目10-100</v>
      </c>
      <c r="N10" s="261"/>
      <c r="O10" s="261"/>
      <c r="P10" s="261"/>
      <c r="Q10" s="261"/>
      <c r="R10" s="261"/>
      <c r="S10" s="167"/>
      <c r="T10" s="167" t="s">
        <v>67</v>
      </c>
    </row>
    <row r="11" spans="1:20" ht="24.95" customHeight="1" x14ac:dyDescent="0.15">
      <c r="A11" s="167"/>
      <c r="B11" s="167"/>
      <c r="C11" s="167"/>
      <c r="D11" s="167"/>
      <c r="E11" s="167"/>
      <c r="F11" s="167"/>
      <c r="G11" s="167"/>
      <c r="H11" s="167"/>
      <c r="I11" s="167"/>
      <c r="J11" s="167"/>
      <c r="K11" s="260" t="s">
        <v>75</v>
      </c>
      <c r="L11" s="260"/>
      <c r="M11" s="261" t="str">
        <f>IFERROR(VLOOKUP(一番最初に入力!C6,【適宜更新してください】法人情報!A2:F176,5,0)," ")</f>
        <v>株式会社　かみすぎ</v>
      </c>
      <c r="N11" s="261"/>
      <c r="O11" s="261"/>
      <c r="P11" s="261"/>
      <c r="Q11" s="261"/>
      <c r="R11" s="261"/>
      <c r="S11" s="167" t="s">
        <v>68</v>
      </c>
      <c r="T11" s="167" t="s">
        <v>69</v>
      </c>
    </row>
    <row r="12" spans="1:20" ht="24.95" customHeight="1" x14ac:dyDescent="0.15">
      <c r="A12" s="167"/>
      <c r="B12" s="167"/>
      <c r="C12" s="167"/>
      <c r="D12" s="167"/>
      <c r="E12" s="167"/>
      <c r="F12" s="167"/>
      <c r="G12" s="167"/>
      <c r="H12" s="167"/>
      <c r="I12" s="167"/>
      <c r="J12" s="167"/>
      <c r="K12" s="260" t="s">
        <v>76</v>
      </c>
      <c r="L12" s="260"/>
      <c r="M12" s="262" t="s">
        <v>443</v>
      </c>
      <c r="N12" s="262"/>
      <c r="O12" s="262"/>
      <c r="P12" s="262"/>
      <c r="Q12" s="262"/>
      <c r="R12" s="163" t="s">
        <v>34</v>
      </c>
      <c r="S12" s="167"/>
      <c r="T12" s="167"/>
    </row>
    <row r="13" spans="1:20" ht="24.95" customHeight="1" x14ac:dyDescent="0.15">
      <c r="A13" s="167"/>
      <c r="B13" s="167"/>
      <c r="C13" s="167"/>
      <c r="D13" s="167"/>
      <c r="E13" s="167"/>
      <c r="F13" s="167"/>
      <c r="G13" s="167"/>
      <c r="H13" s="167"/>
      <c r="I13" s="167"/>
      <c r="J13" s="167"/>
      <c r="K13" s="167" t="s">
        <v>77</v>
      </c>
      <c r="L13" s="167"/>
      <c r="Q13" s="167"/>
      <c r="R13" s="167"/>
      <c r="S13" s="167"/>
      <c r="T13" s="167"/>
    </row>
    <row r="14" spans="1:20" ht="24.95" customHeight="1" x14ac:dyDescent="0.15">
      <c r="A14" s="167"/>
      <c r="B14" s="167"/>
      <c r="C14" s="167"/>
      <c r="D14" s="167"/>
      <c r="E14" s="167"/>
      <c r="F14" s="167"/>
      <c r="G14" s="167"/>
      <c r="H14" s="167"/>
      <c r="I14" s="167"/>
      <c r="J14" s="167"/>
      <c r="K14" s="260" t="s">
        <v>394</v>
      </c>
      <c r="L14" s="260"/>
      <c r="M14" s="260" t="s">
        <v>455</v>
      </c>
      <c r="N14" s="260"/>
      <c r="O14" s="260"/>
      <c r="P14" s="260"/>
      <c r="Q14" s="260"/>
      <c r="R14" s="260"/>
      <c r="S14" s="167"/>
      <c r="T14" s="167"/>
    </row>
    <row r="15" spans="1:20" ht="24.95" customHeight="1" x14ac:dyDescent="0.4">
      <c r="A15" s="161"/>
      <c r="B15" s="161"/>
      <c r="C15" s="168"/>
      <c r="D15" s="159"/>
      <c r="E15" s="159"/>
      <c r="F15" s="159"/>
      <c r="G15" s="159"/>
      <c r="H15" s="159"/>
      <c r="I15" s="159"/>
      <c r="J15" s="159"/>
      <c r="K15" s="159"/>
      <c r="L15" s="159"/>
      <c r="M15" s="159"/>
      <c r="N15" s="159"/>
      <c r="O15" s="159"/>
      <c r="P15" s="159"/>
      <c r="Q15" s="159"/>
      <c r="R15" s="159"/>
      <c r="S15" s="159"/>
      <c r="T15" s="161"/>
    </row>
    <row r="16" spans="1:20" s="174" customFormat="1" ht="38.25" customHeight="1" x14ac:dyDescent="0.5">
      <c r="A16" s="169"/>
      <c r="B16" s="169"/>
      <c r="C16" s="169"/>
      <c r="D16" s="170"/>
      <c r="E16" s="170"/>
      <c r="F16" s="171" t="s">
        <v>124</v>
      </c>
      <c r="G16" s="172" t="str">
        <f>一番最初に入力!C10&amp;""</f>
        <v>4</v>
      </c>
      <c r="H16" s="171" t="s">
        <v>90</v>
      </c>
      <c r="I16" s="173"/>
      <c r="J16" s="173"/>
      <c r="K16" s="173"/>
      <c r="L16" s="173"/>
      <c r="M16" s="173"/>
      <c r="N16" s="173"/>
      <c r="O16" s="173"/>
      <c r="P16" s="173"/>
      <c r="Q16" s="173"/>
      <c r="R16" s="173"/>
      <c r="S16" s="173"/>
      <c r="T16" s="170"/>
    </row>
    <row r="17" spans="1:22" ht="24.95" customHeight="1" x14ac:dyDescent="0.4">
      <c r="A17" s="163"/>
      <c r="B17" s="163"/>
      <c r="C17" s="163"/>
      <c r="D17" s="163"/>
      <c r="E17" s="163"/>
      <c r="F17" s="159"/>
      <c r="G17" s="159"/>
      <c r="H17" s="159"/>
      <c r="I17" s="159"/>
      <c r="J17" s="159"/>
      <c r="K17" s="159"/>
      <c r="L17" s="159"/>
      <c r="M17" s="159"/>
      <c r="N17" s="159"/>
      <c r="O17" s="159"/>
      <c r="P17" s="159"/>
      <c r="Q17" s="159"/>
      <c r="R17" s="159"/>
      <c r="S17" s="159"/>
      <c r="T17" s="161"/>
    </row>
    <row r="18" spans="1:22" ht="24.95" customHeight="1" x14ac:dyDescent="0.4">
      <c r="A18" s="163"/>
      <c r="B18" s="163"/>
      <c r="C18" s="163"/>
      <c r="D18" s="163"/>
      <c r="E18" s="163"/>
      <c r="F18" s="159"/>
      <c r="G18" s="159"/>
      <c r="H18" s="159"/>
      <c r="I18" s="159"/>
      <c r="J18" s="159"/>
      <c r="K18" s="159"/>
      <c r="L18" s="159"/>
      <c r="M18" s="159"/>
      <c r="N18" s="159"/>
      <c r="O18" s="159"/>
      <c r="P18" s="159"/>
      <c r="Q18" s="159"/>
      <c r="R18" s="159"/>
      <c r="S18" s="159"/>
      <c r="T18" s="161"/>
    </row>
    <row r="19" spans="1:22" s="175" customFormat="1" ht="24.95" customHeight="1" x14ac:dyDescent="0.15">
      <c r="A19" s="268" t="s">
        <v>148</v>
      </c>
      <c r="B19" s="260"/>
      <c r="C19" s="260"/>
      <c r="D19" s="260"/>
      <c r="E19" s="260"/>
      <c r="F19" s="260"/>
      <c r="G19" s="260"/>
      <c r="H19" s="260"/>
      <c r="I19" s="260"/>
      <c r="J19" s="260"/>
      <c r="K19" s="260"/>
      <c r="L19" s="260"/>
      <c r="M19" s="260"/>
      <c r="N19" s="260"/>
      <c r="O19" s="260"/>
      <c r="P19" s="260"/>
      <c r="Q19" s="260"/>
      <c r="R19" s="260"/>
      <c r="S19" s="260"/>
      <c r="T19" s="260"/>
    </row>
    <row r="20" spans="1:22" s="175" customFormat="1" ht="24.95" customHeight="1" x14ac:dyDescent="0.15">
      <c r="A20" s="260"/>
      <c r="B20" s="260"/>
      <c r="C20" s="260"/>
      <c r="D20" s="260"/>
      <c r="E20" s="260"/>
      <c r="F20" s="260"/>
      <c r="G20" s="260"/>
      <c r="H20" s="260"/>
      <c r="I20" s="260"/>
      <c r="J20" s="260"/>
      <c r="K20" s="260"/>
      <c r="L20" s="260"/>
      <c r="M20" s="260"/>
      <c r="N20" s="260"/>
      <c r="O20" s="260"/>
      <c r="P20" s="260"/>
      <c r="Q20" s="260"/>
      <c r="R20" s="260"/>
      <c r="S20" s="260"/>
      <c r="T20" s="260"/>
    </row>
    <row r="21" spans="1:22" ht="24.95" customHeight="1" x14ac:dyDescent="0.4">
      <c r="A21" s="162"/>
      <c r="B21" s="162"/>
      <c r="C21" s="264"/>
      <c r="D21" s="264"/>
      <c r="E21" s="264"/>
      <c r="F21" s="264"/>
      <c r="G21" s="264"/>
      <c r="H21" s="264"/>
      <c r="I21" s="264"/>
      <c r="J21" s="264"/>
      <c r="K21" s="264"/>
      <c r="L21" s="264"/>
      <c r="M21" s="264"/>
      <c r="N21" s="264"/>
      <c r="O21" s="264"/>
      <c r="P21" s="264"/>
      <c r="Q21" s="264"/>
      <c r="R21" s="264"/>
      <c r="S21" s="159"/>
      <c r="T21" s="161"/>
    </row>
    <row r="22" spans="1:22" ht="24.95" customHeight="1" x14ac:dyDescent="0.4">
      <c r="A22" s="162"/>
      <c r="B22" s="162"/>
      <c r="C22" s="162"/>
      <c r="D22" s="162"/>
      <c r="E22" s="176" t="s">
        <v>70</v>
      </c>
      <c r="F22" s="264" t="s">
        <v>94</v>
      </c>
      <c r="G22" s="264"/>
      <c r="H22" s="264"/>
      <c r="I22" s="177" t="s">
        <v>95</v>
      </c>
      <c r="J22" s="267">
        <f>IF(別表1!K15=0,"",別表1!K15)</f>
        <v>662000</v>
      </c>
      <c r="K22" s="267"/>
      <c r="L22" s="267"/>
      <c r="M22" s="178" t="s">
        <v>96</v>
      </c>
      <c r="N22" s="181"/>
      <c r="O22" s="181"/>
      <c r="P22" s="181"/>
      <c r="Q22" s="159"/>
      <c r="R22" s="159"/>
      <c r="S22" s="159"/>
      <c r="T22" s="159"/>
      <c r="U22" s="159"/>
      <c r="V22" s="161"/>
    </row>
    <row r="23" spans="1:22" ht="24.95" customHeight="1" x14ac:dyDescent="0.4">
      <c r="A23" s="162"/>
      <c r="B23" s="162"/>
      <c r="C23" s="162"/>
      <c r="D23" s="162"/>
      <c r="E23" s="176" t="s">
        <v>71</v>
      </c>
      <c r="F23" s="163" t="s">
        <v>124</v>
      </c>
      <c r="G23" s="179" t="str">
        <f>一番最初に入力!C10&amp;""</f>
        <v>4</v>
      </c>
      <c r="H23" s="159" t="s">
        <v>92</v>
      </c>
      <c r="I23" s="159"/>
      <c r="J23" s="159"/>
      <c r="K23" s="159"/>
      <c r="L23" s="159"/>
      <c r="M23" s="159"/>
      <c r="N23" s="159"/>
      <c r="O23" s="159"/>
      <c r="P23" s="159"/>
      <c r="Q23" s="159"/>
      <c r="R23" s="159"/>
      <c r="S23" s="159"/>
      <c r="T23" s="159"/>
      <c r="U23" s="159"/>
      <c r="V23" s="161"/>
    </row>
    <row r="24" spans="1:22" ht="24.95" customHeight="1" x14ac:dyDescent="0.4">
      <c r="A24" s="162"/>
      <c r="B24" s="162"/>
      <c r="C24" s="162"/>
      <c r="D24" s="162"/>
      <c r="E24" s="176" t="s">
        <v>91</v>
      </c>
      <c r="F24" s="163" t="s">
        <v>124</v>
      </c>
      <c r="G24" s="179" t="str">
        <f>一番最初に入力!C10&amp;""</f>
        <v>4</v>
      </c>
      <c r="H24" s="159" t="s">
        <v>93</v>
      </c>
      <c r="I24" s="159"/>
      <c r="J24" s="159"/>
      <c r="K24" s="159"/>
      <c r="L24" s="159"/>
      <c r="M24" s="159"/>
      <c r="N24" s="159"/>
      <c r="O24" s="159"/>
      <c r="P24" s="159"/>
      <c r="Q24" s="159"/>
      <c r="R24" s="159"/>
      <c r="S24" s="159"/>
      <c r="T24" s="159"/>
      <c r="U24" s="159"/>
      <c r="V24" s="161"/>
    </row>
    <row r="25" spans="1:22" ht="24.75" customHeight="1" x14ac:dyDescent="0.4">
      <c r="A25" s="162"/>
      <c r="B25" s="162"/>
      <c r="C25" s="162"/>
      <c r="D25" s="162"/>
      <c r="E25" s="162"/>
      <c r="F25" s="159"/>
      <c r="G25" s="159"/>
      <c r="H25" s="159"/>
      <c r="I25" s="159"/>
      <c r="J25" s="159"/>
      <c r="K25" s="159"/>
      <c r="L25" s="159"/>
      <c r="M25" s="159"/>
      <c r="N25" s="159"/>
      <c r="O25" s="159"/>
      <c r="P25" s="159"/>
      <c r="Q25" s="159"/>
      <c r="R25" s="159"/>
      <c r="S25" s="159"/>
      <c r="T25" s="161"/>
    </row>
    <row r="26" spans="1:22" ht="24.95" customHeight="1" x14ac:dyDescent="0.15">
      <c r="A26" s="265"/>
      <c r="B26" s="266"/>
      <c r="C26" s="266"/>
      <c r="D26" s="266"/>
      <c r="E26" s="266"/>
      <c r="F26" s="266"/>
      <c r="G26" s="266"/>
      <c r="H26" s="266"/>
      <c r="I26" s="266"/>
      <c r="J26" s="266"/>
      <c r="K26" s="266"/>
      <c r="L26" s="266"/>
      <c r="M26" s="266"/>
      <c r="N26" s="266"/>
      <c r="O26" s="266"/>
      <c r="P26" s="266"/>
      <c r="Q26" s="266"/>
      <c r="R26" s="266"/>
      <c r="S26" s="266"/>
      <c r="T26" s="266"/>
    </row>
    <row r="27" spans="1:22" ht="24.95" customHeight="1" x14ac:dyDescent="0.4">
      <c r="A27" s="162"/>
      <c r="B27" s="162"/>
      <c r="C27" s="162"/>
      <c r="D27" s="162"/>
      <c r="E27" s="264" t="s">
        <v>97</v>
      </c>
      <c r="F27" s="264"/>
      <c r="G27" s="264"/>
      <c r="H27" s="264"/>
      <c r="I27" s="264"/>
      <c r="J27" s="264"/>
      <c r="K27" s="264"/>
      <c r="L27" s="264"/>
      <c r="M27" s="264"/>
      <c r="N27" s="264"/>
      <c r="O27" s="264"/>
      <c r="P27" s="264"/>
      <c r="Q27" s="264"/>
      <c r="R27" s="159"/>
      <c r="S27" s="159"/>
      <c r="T27" s="161"/>
    </row>
    <row r="28" spans="1:22" ht="24.95" customHeight="1" x14ac:dyDescent="0.4">
      <c r="A28" s="162"/>
      <c r="B28" s="162"/>
      <c r="C28" s="162"/>
      <c r="D28" s="162"/>
      <c r="E28" s="264" t="s">
        <v>98</v>
      </c>
      <c r="F28" s="264"/>
      <c r="G28" s="264"/>
      <c r="H28" s="264"/>
      <c r="I28" s="264"/>
      <c r="J28" s="264"/>
      <c r="K28" s="264"/>
      <c r="L28" s="264"/>
      <c r="M28" s="264"/>
      <c r="N28" s="264"/>
      <c r="O28" s="264"/>
      <c r="P28" s="264"/>
      <c r="Q28" s="264"/>
      <c r="R28" s="162"/>
      <c r="S28" s="162"/>
      <c r="T28" s="161"/>
    </row>
    <row r="29" spans="1:22" ht="24.95" customHeight="1" x14ac:dyDescent="0.4">
      <c r="A29" s="162"/>
      <c r="B29" s="162"/>
      <c r="C29" s="162"/>
      <c r="D29" s="162"/>
      <c r="E29" s="264" t="s">
        <v>99</v>
      </c>
      <c r="F29" s="264"/>
      <c r="G29" s="264"/>
      <c r="H29" s="264"/>
      <c r="I29" s="264"/>
      <c r="J29" s="264"/>
      <c r="K29" s="264"/>
      <c r="L29" s="264"/>
      <c r="M29" s="264"/>
      <c r="N29" s="264"/>
      <c r="O29" s="264"/>
      <c r="P29" s="264"/>
      <c r="Q29" s="264"/>
      <c r="R29" s="162"/>
      <c r="S29" s="162"/>
      <c r="T29" s="161"/>
    </row>
    <row r="30" spans="1:22" ht="24.75" customHeight="1" x14ac:dyDescent="0.15">
      <c r="D30" s="162"/>
      <c r="E30" s="264" t="s">
        <v>115</v>
      </c>
      <c r="F30" s="264"/>
      <c r="G30" s="264"/>
      <c r="H30" s="264"/>
      <c r="I30" s="264"/>
      <c r="J30" s="264"/>
      <c r="K30" s="264"/>
      <c r="L30" s="264"/>
      <c r="M30" s="264"/>
      <c r="N30" s="264"/>
      <c r="O30" s="264"/>
      <c r="P30" s="264"/>
      <c r="Q30" s="264"/>
      <c r="R30" s="162"/>
      <c r="S30" s="162"/>
    </row>
    <row r="31" spans="1:22" ht="24.75" customHeight="1" x14ac:dyDescent="0.15"/>
    <row r="34" spans="1:20" ht="24.95" customHeight="1" x14ac:dyDescent="0.15">
      <c r="A34" s="167"/>
      <c r="B34" s="167"/>
      <c r="C34" s="167"/>
      <c r="D34" s="167"/>
      <c r="E34" s="167"/>
      <c r="F34" s="167"/>
      <c r="G34" s="167"/>
      <c r="H34" s="167"/>
      <c r="I34" s="167"/>
      <c r="J34" s="167"/>
      <c r="K34" s="167" t="s">
        <v>136</v>
      </c>
      <c r="L34" s="167"/>
      <c r="M34" s="180" t="s">
        <v>137</v>
      </c>
      <c r="N34" s="262" t="s">
        <v>444</v>
      </c>
      <c r="O34" s="262"/>
      <c r="P34" s="262"/>
      <c r="Q34" s="262"/>
      <c r="R34" s="262"/>
      <c r="S34" s="262"/>
      <c r="T34" s="167"/>
    </row>
    <row r="35" spans="1:20" ht="24.95" customHeight="1" x14ac:dyDescent="0.15">
      <c r="A35" s="167"/>
      <c r="B35" s="167"/>
      <c r="C35" s="167"/>
      <c r="D35" s="167"/>
      <c r="E35" s="167"/>
      <c r="F35" s="167"/>
      <c r="G35" s="167"/>
      <c r="H35" s="167"/>
      <c r="I35" s="167"/>
      <c r="J35" s="167"/>
      <c r="K35" s="167"/>
      <c r="L35" s="167"/>
      <c r="M35" s="164" t="s">
        <v>138</v>
      </c>
      <c r="N35" s="262" t="s">
        <v>445</v>
      </c>
      <c r="O35" s="262"/>
      <c r="P35" s="262"/>
      <c r="Q35" s="262"/>
      <c r="R35" s="262"/>
      <c r="S35" s="262"/>
      <c r="T35" s="167"/>
    </row>
  </sheetData>
  <sheetProtection algorithmName="SHA-512" hashValue="TwLEWU2hB7T/S60wLIgeZP1c6zcVfHyDbw+LDCFFIF3bsd3TTBu3YBZe8t6kHq7BxvM35AVOhVmd9SchkbfY+w==" saltValue="Z6ax7hwJSbO5kmffathDvA==" spinCount="100000" sheet="1" scenarios="1"/>
  <mergeCells count="25">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 ref="K8:R8"/>
    <mergeCell ref="K14:L14"/>
    <mergeCell ref="M14:R14"/>
    <mergeCell ref="M11:R11"/>
    <mergeCell ref="M12:Q12"/>
    <mergeCell ref="K9:R9"/>
    <mergeCell ref="K12:L12"/>
    <mergeCell ref="K10:L10"/>
    <mergeCell ref="K11:L11"/>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heetViews>
  <sheetFormatPr defaultRowHeight="18.75" x14ac:dyDescent="0.4"/>
  <cols>
    <col min="1" max="1" width="1.125" style="39" customWidth="1"/>
    <col min="2" max="2" width="14.25" style="39" customWidth="1"/>
    <col min="3" max="3" width="7.625" style="39" customWidth="1"/>
    <col min="4" max="4" width="20.75" style="39" customWidth="1"/>
    <col min="5" max="6" width="13" style="39" customWidth="1"/>
    <col min="7" max="7" width="8.75" style="39" customWidth="1"/>
    <col min="8" max="8" width="13.625" style="39" customWidth="1"/>
    <col min="9" max="9" width="1.25" style="39" customWidth="1"/>
    <col min="10" max="10" width="21.125" style="39" customWidth="1"/>
    <col min="11" max="16384" width="9" style="39"/>
  </cols>
  <sheetData>
    <row r="1" spans="1:11" s="29" customFormat="1" ht="24" customHeight="1" x14ac:dyDescent="0.4">
      <c r="A1" s="26" t="s">
        <v>120</v>
      </c>
      <c r="B1" s="26"/>
      <c r="C1" s="27"/>
      <c r="D1" s="27"/>
      <c r="E1" s="27"/>
      <c r="F1" s="27"/>
      <c r="G1" s="288"/>
      <c r="H1" s="288"/>
      <c r="I1" s="1"/>
      <c r="J1" s="28" t="s">
        <v>64</v>
      </c>
      <c r="K1" s="1"/>
    </row>
    <row r="2" spans="1:11" s="29" customFormat="1" ht="40.5" customHeight="1" x14ac:dyDescent="0.4">
      <c r="A2" s="27"/>
      <c r="B2" s="27"/>
      <c r="C2" s="27"/>
      <c r="D2" s="30"/>
      <c r="E2" s="27"/>
      <c r="F2" s="27"/>
      <c r="G2" s="27"/>
      <c r="H2" s="27"/>
      <c r="I2" s="1"/>
      <c r="J2" s="1"/>
      <c r="K2" s="1"/>
    </row>
    <row r="3" spans="1:11" s="34" customFormat="1" ht="24" x14ac:dyDescent="0.5">
      <c r="A3" s="31"/>
      <c r="B3" s="32" t="s">
        <v>124</v>
      </c>
      <c r="C3" s="33" t="str">
        <f>一番最初に入力!C10&amp;""</f>
        <v>4</v>
      </c>
      <c r="D3" s="301" t="s">
        <v>102</v>
      </c>
      <c r="E3" s="301"/>
      <c r="F3" s="301"/>
      <c r="G3" s="301"/>
      <c r="H3" s="301"/>
      <c r="I3" s="1"/>
      <c r="J3" s="1"/>
      <c r="K3" s="1"/>
    </row>
    <row r="4" spans="1:11" s="29" customFormat="1" ht="28.5" customHeight="1" x14ac:dyDescent="0.4">
      <c r="A4" s="27"/>
      <c r="B4" s="27"/>
      <c r="C4" s="27"/>
      <c r="D4" s="27"/>
      <c r="E4" s="27"/>
      <c r="F4" s="27"/>
      <c r="G4" s="27"/>
      <c r="H4" s="27"/>
      <c r="I4" s="1"/>
      <c r="J4" s="1"/>
      <c r="K4" s="1"/>
    </row>
    <row r="5" spans="1:11" s="29" customFormat="1" ht="21.95" customHeight="1" x14ac:dyDescent="0.4">
      <c r="A5" s="27"/>
      <c r="B5" s="1"/>
      <c r="C5" s="1"/>
      <c r="D5" s="1"/>
      <c r="E5" s="35" t="s">
        <v>40</v>
      </c>
      <c r="F5" s="269" t="str">
        <f>様式第4号!K8</f>
        <v>小規模保育事業Ａ型</v>
      </c>
      <c r="G5" s="270"/>
      <c r="H5" s="271"/>
    </row>
    <row r="6" spans="1:11" s="29" customFormat="1" ht="21.95" customHeight="1" x14ac:dyDescent="0.4">
      <c r="A6" s="27"/>
      <c r="B6" s="1"/>
      <c r="C6" s="1"/>
      <c r="D6" s="1"/>
      <c r="E6" s="35" t="s">
        <v>41</v>
      </c>
      <c r="F6" s="302" t="str">
        <f>様式第4号!K9</f>
        <v>給付のおうち保育園</v>
      </c>
      <c r="G6" s="303"/>
      <c r="H6" s="304"/>
    </row>
    <row r="7" spans="1:11" s="29" customFormat="1" ht="24.95" customHeight="1" x14ac:dyDescent="0.4">
      <c r="A7" s="27"/>
      <c r="B7" s="27"/>
      <c r="C7" s="27"/>
      <c r="D7" s="27"/>
      <c r="E7" s="27"/>
      <c r="F7" s="27"/>
      <c r="G7" s="27"/>
      <c r="H7" s="27"/>
      <c r="I7" s="1"/>
      <c r="J7" s="1"/>
      <c r="K7" s="1"/>
    </row>
    <row r="8" spans="1:11" s="29" customFormat="1" ht="15" customHeight="1" x14ac:dyDescent="0.4">
      <c r="A8" s="27"/>
      <c r="B8" s="27"/>
      <c r="C8" s="27"/>
      <c r="D8" s="27"/>
      <c r="E8" s="27"/>
      <c r="F8" s="36"/>
      <c r="G8" s="27"/>
      <c r="H8" s="27" t="s">
        <v>14</v>
      </c>
      <c r="I8" s="1"/>
      <c r="J8" s="1"/>
      <c r="K8" s="1"/>
    </row>
    <row r="9" spans="1:11" s="29" customFormat="1" ht="20.100000000000001" customHeight="1" thickBot="1" x14ac:dyDescent="0.45">
      <c r="A9" s="27"/>
      <c r="B9" s="27" t="s">
        <v>6</v>
      </c>
      <c r="C9" s="27"/>
      <c r="D9" s="27"/>
      <c r="E9" s="27"/>
      <c r="F9" s="27"/>
      <c r="G9" s="27"/>
      <c r="H9" s="27"/>
      <c r="I9" s="1"/>
      <c r="J9" s="1"/>
      <c r="K9" s="1"/>
    </row>
    <row r="10" spans="1:11" s="29" customFormat="1" ht="24.95" customHeight="1" thickBot="1" x14ac:dyDescent="0.45">
      <c r="A10" s="36"/>
      <c r="B10" s="37"/>
      <c r="C10" s="274" t="s">
        <v>7</v>
      </c>
      <c r="D10" s="275"/>
      <c r="E10" s="276" t="s">
        <v>8</v>
      </c>
      <c r="F10" s="277"/>
      <c r="G10" s="36"/>
      <c r="H10" s="36"/>
      <c r="I10" s="1"/>
      <c r="J10" s="1"/>
      <c r="K10" s="1"/>
    </row>
    <row r="11" spans="1:11" s="29" customFormat="1" ht="24.75" customHeight="1" thickTop="1" x14ac:dyDescent="0.5">
      <c r="A11" s="36"/>
      <c r="B11" s="36"/>
      <c r="C11" s="280" t="s">
        <v>42</v>
      </c>
      <c r="D11" s="281"/>
      <c r="E11" s="278">
        <f>別表1!K15</f>
        <v>662000</v>
      </c>
      <c r="F11" s="279"/>
      <c r="G11" s="36"/>
      <c r="H11" s="36"/>
      <c r="I11" s="1"/>
      <c r="J11" s="1"/>
      <c r="K11" s="1"/>
    </row>
    <row r="12" spans="1:11" s="29" customFormat="1" ht="24.75" customHeight="1" x14ac:dyDescent="0.5">
      <c r="A12" s="36"/>
      <c r="B12" s="36"/>
      <c r="C12" s="282" t="s">
        <v>44</v>
      </c>
      <c r="D12" s="283"/>
      <c r="E12" s="284">
        <v>1512000</v>
      </c>
      <c r="F12" s="285"/>
      <c r="G12" s="36"/>
      <c r="H12" s="36"/>
      <c r="I12" s="1"/>
      <c r="J12" s="1"/>
      <c r="K12" s="1"/>
    </row>
    <row r="13" spans="1:11" s="29" customFormat="1" ht="24.75" customHeight="1" x14ac:dyDescent="0.5">
      <c r="A13" s="36"/>
      <c r="B13" s="36"/>
      <c r="C13" s="282" t="s">
        <v>45</v>
      </c>
      <c r="D13" s="283"/>
      <c r="E13" s="272"/>
      <c r="F13" s="273"/>
      <c r="G13" s="36"/>
      <c r="H13" s="36"/>
      <c r="I13" s="1"/>
      <c r="J13" s="1"/>
      <c r="K13" s="1"/>
    </row>
    <row r="14" spans="1:11" s="29" customFormat="1" ht="24.75" customHeight="1" x14ac:dyDescent="0.5">
      <c r="A14" s="36"/>
      <c r="B14" s="36"/>
      <c r="C14" s="297" t="s">
        <v>9</v>
      </c>
      <c r="D14" s="298"/>
      <c r="E14" s="272"/>
      <c r="F14" s="273"/>
      <c r="G14" s="36"/>
      <c r="H14" s="36"/>
      <c r="I14" s="1"/>
      <c r="J14" s="1"/>
      <c r="K14" s="1"/>
    </row>
    <row r="15" spans="1:11" s="29" customFormat="1" ht="24.75" customHeight="1" x14ac:dyDescent="0.5">
      <c r="A15" s="36"/>
      <c r="B15" s="36"/>
      <c r="C15" s="297" t="s">
        <v>9</v>
      </c>
      <c r="D15" s="298"/>
      <c r="E15" s="272"/>
      <c r="F15" s="273"/>
      <c r="G15" s="36"/>
      <c r="H15" s="36"/>
      <c r="I15" s="1"/>
      <c r="J15" s="1"/>
      <c r="K15" s="1"/>
    </row>
    <row r="16" spans="1:11" s="29" customFormat="1" ht="24.75" customHeight="1" thickBot="1" x14ac:dyDescent="0.55000000000000004">
      <c r="A16" s="36"/>
      <c r="B16" s="36"/>
      <c r="C16" s="299" t="s">
        <v>9</v>
      </c>
      <c r="D16" s="300"/>
      <c r="E16" s="289"/>
      <c r="F16" s="290"/>
      <c r="G16" s="36"/>
      <c r="H16" s="36"/>
      <c r="I16" s="1"/>
      <c r="J16" s="1"/>
      <c r="K16" s="1"/>
    </row>
    <row r="17" spans="1:11" s="29" customFormat="1" ht="24.75" customHeight="1" thickTop="1" thickBot="1" x14ac:dyDescent="0.55000000000000004">
      <c r="A17" s="36"/>
      <c r="B17" s="36"/>
      <c r="C17" s="291" t="s">
        <v>10</v>
      </c>
      <c r="D17" s="292"/>
      <c r="E17" s="293">
        <f>SUM(E11:F16)</f>
        <v>2174000</v>
      </c>
      <c r="F17" s="294"/>
      <c r="G17" s="36"/>
      <c r="H17" s="36"/>
      <c r="I17" s="1"/>
      <c r="J17" s="1"/>
      <c r="K17" s="1"/>
    </row>
    <row r="18" spans="1:11" s="29" customFormat="1" ht="24.95" customHeight="1" x14ac:dyDescent="0.4">
      <c r="A18" s="36"/>
      <c r="B18" s="36"/>
      <c r="C18" s="36"/>
      <c r="D18" s="36"/>
      <c r="G18" s="36"/>
      <c r="H18" s="36"/>
      <c r="I18" s="1"/>
      <c r="J18" s="1"/>
      <c r="K18" s="1"/>
    </row>
    <row r="19" spans="1:11" s="29" customFormat="1" ht="24.95" customHeight="1" thickBot="1" x14ac:dyDescent="0.45">
      <c r="A19" s="36"/>
      <c r="B19" s="27" t="s">
        <v>11</v>
      </c>
      <c r="C19" s="36"/>
      <c r="D19" s="36"/>
      <c r="F19" s="38"/>
      <c r="G19" s="36"/>
      <c r="H19" s="36"/>
      <c r="I19" s="1"/>
      <c r="J19" s="1"/>
      <c r="K19" s="1"/>
    </row>
    <row r="20" spans="1:11" s="29" customFormat="1" ht="24.95" customHeight="1" thickBot="1" x14ac:dyDescent="0.45">
      <c r="A20" s="36"/>
      <c r="B20" s="36"/>
      <c r="C20" s="274" t="s">
        <v>7</v>
      </c>
      <c r="D20" s="275"/>
      <c r="E20" s="295" t="s">
        <v>12</v>
      </c>
      <c r="F20" s="296"/>
      <c r="G20" s="36"/>
      <c r="H20" s="36"/>
      <c r="I20" s="1"/>
      <c r="J20" s="1"/>
      <c r="K20" s="1"/>
    </row>
    <row r="21" spans="1:11" s="29" customFormat="1" ht="24.75" customHeight="1" thickTop="1" x14ac:dyDescent="0.5">
      <c r="A21" s="36"/>
      <c r="B21" s="36"/>
      <c r="C21" s="280" t="s">
        <v>13</v>
      </c>
      <c r="D21" s="281"/>
      <c r="E21" s="286">
        <v>2000000</v>
      </c>
      <c r="F21" s="287"/>
      <c r="G21" s="36"/>
      <c r="H21" s="36"/>
      <c r="I21" s="1"/>
      <c r="J21" s="1"/>
      <c r="K21" s="1"/>
    </row>
    <row r="22" spans="1:11" s="29" customFormat="1" ht="24.75" customHeight="1" x14ac:dyDescent="0.5">
      <c r="A22" s="36"/>
      <c r="B22" s="36"/>
      <c r="C22" s="282" t="s">
        <v>46</v>
      </c>
      <c r="D22" s="283"/>
      <c r="E22" s="284">
        <v>500000</v>
      </c>
      <c r="F22" s="285"/>
      <c r="G22" s="36"/>
      <c r="H22" s="36"/>
      <c r="I22" s="1"/>
      <c r="J22" s="1"/>
      <c r="K22" s="1"/>
    </row>
    <row r="23" spans="1:11" s="29" customFormat="1" ht="24.75" customHeight="1" x14ac:dyDescent="0.5">
      <c r="A23" s="36"/>
      <c r="B23" s="36"/>
      <c r="C23" s="282" t="s">
        <v>47</v>
      </c>
      <c r="D23" s="283"/>
      <c r="E23" s="284">
        <v>900000</v>
      </c>
      <c r="F23" s="285"/>
      <c r="G23" s="36"/>
      <c r="H23" s="36"/>
      <c r="I23" s="1"/>
      <c r="J23" s="1"/>
      <c r="K23" s="1"/>
    </row>
    <row r="24" spans="1:11" s="29" customFormat="1" ht="24.75" customHeight="1" x14ac:dyDescent="0.5">
      <c r="A24" s="36"/>
      <c r="B24" s="36"/>
      <c r="C24" s="282" t="s">
        <v>48</v>
      </c>
      <c r="D24" s="283"/>
      <c r="E24" s="284">
        <v>31500</v>
      </c>
      <c r="F24" s="285"/>
      <c r="G24" s="36"/>
      <c r="H24" s="36"/>
      <c r="I24" s="1"/>
      <c r="J24" s="1"/>
      <c r="K24" s="1"/>
    </row>
    <row r="25" spans="1:11" s="29" customFormat="1" ht="24.75" customHeight="1" x14ac:dyDescent="0.5">
      <c r="A25" s="36"/>
      <c r="B25" s="36"/>
      <c r="C25" s="282" t="s">
        <v>49</v>
      </c>
      <c r="D25" s="283"/>
      <c r="E25" s="284">
        <v>100000</v>
      </c>
      <c r="F25" s="285"/>
      <c r="G25" s="36"/>
      <c r="H25" s="36"/>
      <c r="I25" s="1"/>
      <c r="J25" s="1"/>
      <c r="K25" s="1"/>
    </row>
    <row r="26" spans="1:11" s="29" customFormat="1" ht="24.75" customHeight="1" x14ac:dyDescent="0.5">
      <c r="A26" s="36"/>
      <c r="B26" s="36"/>
      <c r="C26" s="282" t="s">
        <v>50</v>
      </c>
      <c r="D26" s="283"/>
      <c r="E26" s="284">
        <v>25000</v>
      </c>
      <c r="F26" s="285"/>
      <c r="G26" s="36"/>
      <c r="H26" s="36"/>
      <c r="I26" s="1"/>
      <c r="J26" s="1"/>
      <c r="K26" s="1"/>
    </row>
    <row r="27" spans="1:11" s="29" customFormat="1" ht="24.75" customHeight="1" x14ac:dyDescent="0.5">
      <c r="A27" s="36"/>
      <c r="B27" s="36"/>
      <c r="C27" s="282" t="s">
        <v>51</v>
      </c>
      <c r="D27" s="283"/>
      <c r="E27" s="284"/>
      <c r="F27" s="285"/>
      <c r="G27" s="36"/>
      <c r="H27" s="36"/>
      <c r="I27" s="1"/>
      <c r="J27" s="1"/>
      <c r="K27" s="1"/>
    </row>
    <row r="28" spans="1:11" s="29" customFormat="1" ht="24.75" customHeight="1" x14ac:dyDescent="0.5">
      <c r="A28" s="36"/>
      <c r="B28" s="36"/>
      <c r="C28" s="282" t="s">
        <v>52</v>
      </c>
      <c r="D28" s="283"/>
      <c r="E28" s="284">
        <v>100000</v>
      </c>
      <c r="F28" s="285"/>
      <c r="G28" s="36"/>
      <c r="H28" s="36"/>
      <c r="I28" s="1"/>
      <c r="J28" s="1"/>
      <c r="K28" s="1"/>
    </row>
    <row r="29" spans="1:11" s="29" customFormat="1" ht="24.75" customHeight="1" x14ac:dyDescent="0.5">
      <c r="A29" s="36"/>
      <c r="B29" s="36"/>
      <c r="C29" s="282" t="s">
        <v>53</v>
      </c>
      <c r="D29" s="283"/>
      <c r="E29" s="284">
        <v>152000</v>
      </c>
      <c r="F29" s="285"/>
      <c r="G29" s="36"/>
      <c r="H29" s="36"/>
      <c r="I29" s="1"/>
      <c r="J29" s="1"/>
      <c r="K29" s="1"/>
    </row>
    <row r="30" spans="1:11" ht="24.75" customHeight="1" x14ac:dyDescent="0.5">
      <c r="A30" s="36"/>
      <c r="B30" s="36"/>
      <c r="C30" s="282" t="s">
        <v>54</v>
      </c>
      <c r="D30" s="283"/>
      <c r="E30" s="284">
        <v>21000</v>
      </c>
      <c r="F30" s="285"/>
      <c r="G30" s="36"/>
      <c r="H30" s="36"/>
      <c r="I30" s="1"/>
      <c r="J30" s="1"/>
      <c r="K30" s="1"/>
    </row>
    <row r="31" spans="1:11" ht="24.75" customHeight="1" x14ac:dyDescent="0.5">
      <c r="A31" s="36"/>
      <c r="B31" s="36"/>
      <c r="C31" s="282" t="s">
        <v>55</v>
      </c>
      <c r="D31" s="283"/>
      <c r="E31" s="284">
        <v>294000</v>
      </c>
      <c r="F31" s="285"/>
      <c r="G31" s="36"/>
      <c r="H31" s="36"/>
      <c r="I31" s="1"/>
      <c r="J31" s="1"/>
      <c r="K31" s="1"/>
    </row>
    <row r="32" spans="1:11" ht="24.75" customHeight="1" x14ac:dyDescent="0.5">
      <c r="A32" s="36"/>
      <c r="B32" s="36"/>
      <c r="C32" s="282" t="s">
        <v>56</v>
      </c>
      <c r="D32" s="283"/>
      <c r="E32" s="284">
        <v>100000</v>
      </c>
      <c r="F32" s="285"/>
      <c r="G32" s="36"/>
      <c r="H32" s="36"/>
      <c r="I32" s="1"/>
      <c r="J32" s="1"/>
      <c r="K32" s="1"/>
    </row>
    <row r="33" spans="1:11" ht="24.75" customHeight="1" x14ac:dyDescent="0.5">
      <c r="A33" s="36"/>
      <c r="B33" s="36"/>
      <c r="C33" s="297" t="s">
        <v>9</v>
      </c>
      <c r="D33" s="298"/>
      <c r="E33" s="284"/>
      <c r="F33" s="285"/>
      <c r="G33" s="36"/>
      <c r="H33" s="36"/>
      <c r="I33" s="1"/>
      <c r="J33" s="1"/>
      <c r="K33" s="1"/>
    </row>
    <row r="34" spans="1:11" ht="24.75" customHeight="1" x14ac:dyDescent="0.5">
      <c r="A34" s="36"/>
      <c r="B34" s="36"/>
      <c r="C34" s="297" t="s">
        <v>9</v>
      </c>
      <c r="D34" s="298"/>
      <c r="E34" s="272"/>
      <c r="F34" s="273"/>
      <c r="G34" s="36"/>
      <c r="H34" s="36"/>
      <c r="I34" s="1"/>
      <c r="J34" s="1"/>
      <c r="K34" s="1"/>
    </row>
    <row r="35" spans="1:11" ht="24.75" customHeight="1" thickBot="1" x14ac:dyDescent="0.45">
      <c r="A35" s="36"/>
      <c r="B35" s="36"/>
      <c r="C35" s="299" t="s">
        <v>9</v>
      </c>
      <c r="D35" s="300"/>
      <c r="E35" s="289"/>
      <c r="F35" s="305"/>
      <c r="G35" s="36"/>
      <c r="H35" s="36"/>
      <c r="I35" s="1"/>
      <c r="J35" s="1"/>
      <c r="K35" s="1"/>
    </row>
    <row r="36" spans="1:11" ht="24.75" customHeight="1" thickTop="1" thickBot="1" x14ac:dyDescent="0.55000000000000004">
      <c r="A36" s="36"/>
      <c r="B36" s="36"/>
      <c r="C36" s="291" t="s">
        <v>10</v>
      </c>
      <c r="D36" s="292"/>
      <c r="E36" s="293">
        <f>SUM(E21:F35)</f>
        <v>4223500</v>
      </c>
      <c r="F36" s="294"/>
      <c r="G36" s="36"/>
      <c r="H36" s="36"/>
      <c r="I36" s="1"/>
      <c r="J36" s="1"/>
      <c r="K36" s="1"/>
    </row>
    <row r="37" spans="1:11" ht="5.25" customHeight="1" x14ac:dyDescent="0.4">
      <c r="E37" s="123"/>
      <c r="F37" s="123"/>
    </row>
    <row r="38" spans="1:11" x14ac:dyDescent="0.4">
      <c r="E38" s="123"/>
      <c r="F38" s="123"/>
    </row>
  </sheetData>
  <sheetProtection algorithmName="SHA-512" hashValue="AAXIafhzu0W/04E86f6hR1HIbN+eMxWxXGS9h3lO+azfEkDItmTQVss2ok+/4EuBR19P0T0zh50SO3Y7wCvxmg==" saltValue="FqDQLqcE9lJbiEvh1Zty+A==" spinCount="100000" sheet="1" objects="1" scenarios="1"/>
  <mergeCells count="54">
    <mergeCell ref="C27:D27"/>
    <mergeCell ref="C28:D28"/>
    <mergeCell ref="C29:D29"/>
    <mergeCell ref="C30:D30"/>
    <mergeCell ref="C31:D31"/>
    <mergeCell ref="C22:D22"/>
    <mergeCell ref="C23:D23"/>
    <mergeCell ref="C24:D24"/>
    <mergeCell ref="C25:D25"/>
    <mergeCell ref="C26:D26"/>
    <mergeCell ref="C36:D36"/>
    <mergeCell ref="E36:F36"/>
    <mergeCell ref="E30:F30"/>
    <mergeCell ref="E31:F31"/>
    <mergeCell ref="E32:F32"/>
    <mergeCell ref="E33:F33"/>
    <mergeCell ref="E34:F34"/>
    <mergeCell ref="E35:F35"/>
    <mergeCell ref="C35:D35"/>
    <mergeCell ref="C32:D32"/>
    <mergeCell ref="C33:D33"/>
    <mergeCell ref="C34:D34"/>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E22:F22"/>
    <mergeCell ref="E29:F29"/>
    <mergeCell ref="E27:F27"/>
    <mergeCell ref="E24:F24"/>
    <mergeCell ref="E25:F25"/>
    <mergeCell ref="E26:F26"/>
    <mergeCell ref="E23:F23"/>
    <mergeCell ref="E28:F28"/>
    <mergeCell ref="F5:H5"/>
    <mergeCell ref="E14:F14"/>
    <mergeCell ref="E15:F15"/>
    <mergeCell ref="C10:D10"/>
    <mergeCell ref="E10:F10"/>
    <mergeCell ref="E11:F11"/>
    <mergeCell ref="C11:D11"/>
    <mergeCell ref="C12:D12"/>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40" t="s">
        <v>116</v>
      </c>
      <c r="L3" s="28"/>
      <c r="M3" s="41" t="s">
        <v>121</v>
      </c>
    </row>
    <row r="4" spans="1:13" ht="19.5" x14ac:dyDescent="0.15">
      <c r="C4" s="42"/>
      <c r="D4" s="43"/>
      <c r="E4" s="43"/>
      <c r="F4" s="43"/>
      <c r="G4" s="43"/>
      <c r="H4" s="44"/>
      <c r="I4" s="43"/>
      <c r="J4" s="43"/>
    </row>
    <row r="5" spans="1:13" ht="19.5" x14ac:dyDescent="0.15">
      <c r="B5" s="40"/>
      <c r="C5" s="42"/>
      <c r="D5" s="43"/>
      <c r="E5" s="43"/>
      <c r="F5" s="43"/>
      <c r="G5" s="43"/>
      <c r="H5" s="42"/>
      <c r="I5" s="43"/>
      <c r="J5" s="43"/>
    </row>
    <row r="6" spans="1:13" ht="30" x14ac:dyDescent="0.15">
      <c r="A6" s="45" t="s">
        <v>124</v>
      </c>
      <c r="B6" s="46" t="str">
        <f>一番最初に入力!C10&amp;""</f>
        <v>4</v>
      </c>
      <c r="C6" s="306" t="s">
        <v>101</v>
      </c>
      <c r="D6" s="306"/>
      <c r="E6" s="306"/>
      <c r="F6" s="306"/>
      <c r="G6" s="306"/>
      <c r="H6" s="306"/>
      <c r="I6" s="306"/>
      <c r="J6" s="306"/>
    </row>
    <row r="7" spans="1:13" ht="19.5" x14ac:dyDescent="0.15">
      <c r="C7" s="42"/>
      <c r="D7" s="42"/>
      <c r="E7" s="43"/>
      <c r="F7" s="43"/>
      <c r="G7" s="43"/>
      <c r="H7" s="47"/>
      <c r="I7" s="42"/>
      <c r="J7" s="47"/>
    </row>
    <row r="8" spans="1:13" ht="20.100000000000001" customHeight="1" x14ac:dyDescent="0.15">
      <c r="C8" s="42"/>
      <c r="D8" s="42"/>
      <c r="E8" s="43"/>
      <c r="F8" s="43"/>
      <c r="G8" s="43"/>
      <c r="I8" s="35" t="s">
        <v>40</v>
      </c>
      <c r="J8" s="269" t="str">
        <f>様式第4号!K8</f>
        <v>小規模保育事業Ａ型</v>
      </c>
      <c r="K8" s="271"/>
    </row>
    <row r="9" spans="1:13" ht="20.100000000000001" customHeight="1" x14ac:dyDescent="0.15">
      <c r="C9" s="48"/>
      <c r="D9" s="43"/>
      <c r="E9" s="43"/>
      <c r="F9" s="43"/>
      <c r="G9" s="43"/>
      <c r="I9" s="35" t="s">
        <v>41</v>
      </c>
      <c r="J9" s="269" t="str">
        <f>様式第4号!K9</f>
        <v>給付のおうち保育園</v>
      </c>
      <c r="K9" s="271"/>
    </row>
    <row r="10" spans="1:13" ht="20.100000000000001" customHeight="1" x14ac:dyDescent="0.15">
      <c r="C10" s="48"/>
      <c r="D10" s="43"/>
      <c r="E10" s="43"/>
      <c r="F10" s="43"/>
      <c r="G10" s="43"/>
      <c r="J10" s="49"/>
      <c r="K10" s="50"/>
    </row>
    <row r="11" spans="1:13" ht="20.25" thickBot="1" x14ac:dyDescent="0.2">
      <c r="C11" s="48"/>
      <c r="D11" s="43"/>
      <c r="E11" s="43"/>
      <c r="F11" s="43"/>
      <c r="G11" s="43"/>
      <c r="H11" s="43"/>
      <c r="I11" s="43"/>
      <c r="J11" s="43"/>
      <c r="K11" s="9" t="s">
        <v>119</v>
      </c>
    </row>
    <row r="12" spans="1:13" ht="62.25" customHeight="1" x14ac:dyDescent="0.15">
      <c r="C12" s="51" t="s">
        <v>39</v>
      </c>
      <c r="D12" s="52" t="s">
        <v>38</v>
      </c>
      <c r="E12" s="52" t="s">
        <v>35</v>
      </c>
      <c r="F12" s="52" t="s">
        <v>36</v>
      </c>
      <c r="G12" s="196" t="s">
        <v>385</v>
      </c>
      <c r="H12" s="52" t="s">
        <v>4</v>
      </c>
      <c r="I12" s="52" t="s">
        <v>63</v>
      </c>
      <c r="J12" s="53" t="s">
        <v>384</v>
      </c>
      <c r="K12" s="54" t="s">
        <v>387</v>
      </c>
    </row>
    <row r="13" spans="1:13" ht="19.5" x14ac:dyDescent="0.15">
      <c r="C13" s="55" t="s">
        <v>0</v>
      </c>
      <c r="D13" s="56" t="s">
        <v>1</v>
      </c>
      <c r="E13" s="56" t="s">
        <v>2</v>
      </c>
      <c r="F13" s="56" t="s">
        <v>3</v>
      </c>
      <c r="G13" s="56" t="s">
        <v>386</v>
      </c>
      <c r="H13" s="56" t="s">
        <v>5</v>
      </c>
      <c r="I13" s="56" t="s">
        <v>59</v>
      </c>
      <c r="J13" s="56" t="s">
        <v>60</v>
      </c>
      <c r="K13" s="57" t="s">
        <v>113</v>
      </c>
    </row>
    <row r="14" spans="1:13" ht="19.5" x14ac:dyDescent="0.15">
      <c r="C14" s="58"/>
      <c r="D14" s="59"/>
      <c r="E14" s="59"/>
      <c r="F14" s="59"/>
      <c r="G14" s="59"/>
      <c r="H14" s="59"/>
      <c r="I14" s="59"/>
      <c r="J14" s="59"/>
      <c r="K14" s="60"/>
    </row>
    <row r="15" spans="1:13" ht="33.75" customHeight="1" thickBot="1" x14ac:dyDescent="0.2">
      <c r="C15" s="61">
        <f>収支予算書!E36</f>
        <v>4223500</v>
      </c>
      <c r="D15" s="62">
        <f>収支予算書!E12+収支予算書!E13+収支予算書!E14+収支予算書!E15+収支予算書!E16+J15</f>
        <v>1584000</v>
      </c>
      <c r="E15" s="62">
        <f>C15-D15</f>
        <v>2639500</v>
      </c>
      <c r="F15" s="62">
        <f>'別表2-1'!H31</f>
        <v>504000</v>
      </c>
      <c r="G15" s="62">
        <f>'別表2-2'!V35</f>
        <v>86400</v>
      </c>
      <c r="H15" s="62">
        <f>MIN(E15,(F15+G15))</f>
        <v>590400</v>
      </c>
      <c r="I15" s="62">
        <f>ROUNDDOWN(H15,-3)</f>
        <v>590000</v>
      </c>
      <c r="J15" s="62">
        <f>別紙1【一時預かり利用料減免分】!K40</f>
        <v>72000</v>
      </c>
      <c r="K15" s="63">
        <f>SUM(I15:J15)</f>
        <v>662000</v>
      </c>
      <c r="L15" s="64"/>
    </row>
    <row r="16" spans="1:13" ht="19.5" x14ac:dyDescent="0.15">
      <c r="C16" s="65"/>
      <c r="D16" s="65"/>
      <c r="E16" s="65"/>
      <c r="F16" s="65"/>
      <c r="G16" s="65"/>
      <c r="H16" s="65"/>
      <c r="I16" s="65"/>
      <c r="J16" s="65"/>
    </row>
    <row r="17" spans="3:10" ht="19.5" x14ac:dyDescent="0.15">
      <c r="C17" s="307" t="s">
        <v>388</v>
      </c>
      <c r="D17" s="307"/>
      <c r="E17" s="307"/>
      <c r="F17" s="307"/>
      <c r="G17" s="307"/>
      <c r="H17" s="307"/>
      <c r="I17" s="307"/>
      <c r="J17" s="40"/>
    </row>
    <row r="18" spans="3:10" ht="19.5" x14ac:dyDescent="0.15">
      <c r="C18" s="307"/>
      <c r="D18" s="307"/>
      <c r="E18" s="307"/>
      <c r="F18" s="307"/>
      <c r="G18" s="307"/>
      <c r="H18" s="307"/>
      <c r="I18" s="307"/>
      <c r="J18" s="40"/>
    </row>
    <row r="19" spans="3:10" ht="19.5" x14ac:dyDescent="0.15">
      <c r="C19" s="40" t="s">
        <v>389</v>
      </c>
      <c r="D19" s="40"/>
      <c r="E19" s="40"/>
      <c r="F19" s="40"/>
      <c r="G19" s="124"/>
      <c r="H19" s="40"/>
      <c r="I19" s="40"/>
      <c r="J19" s="40"/>
    </row>
    <row r="20" spans="3:10" ht="19.5" x14ac:dyDescent="0.15">
      <c r="C20" s="307"/>
      <c r="D20" s="307"/>
      <c r="E20" s="307"/>
      <c r="F20" s="307"/>
      <c r="G20" s="307"/>
      <c r="H20" s="307"/>
      <c r="I20" s="307"/>
      <c r="J20" s="40"/>
    </row>
    <row r="21" spans="3:10" ht="19.5" x14ac:dyDescent="0.15">
      <c r="C21" s="307" t="s">
        <v>37</v>
      </c>
      <c r="D21" s="307"/>
      <c r="E21" s="307"/>
      <c r="F21" s="43"/>
      <c r="G21" s="43"/>
      <c r="H21" s="43"/>
      <c r="I21" s="43"/>
      <c r="J21" s="43"/>
    </row>
    <row r="22" spans="3:10" x14ac:dyDescent="0.15">
      <c r="C22" s="66"/>
    </row>
  </sheetData>
  <sheetProtection algorithmName="SHA-512" hashValue="sL0zIsaxJUyxzd7355MKi9gbLkJV/3NqLBes6hxEJWOEKn9pCmxAb1AzSRDYMyQXIUHOGuWqDFnWddbb27ILjw==" saltValue="iYGtNJB7Bs8wugfRcs5RIQ==" spinCount="100000" sheet="1" objects="1" scenarios="1"/>
  <mergeCells count="7">
    <mergeCell ref="C6:J6"/>
    <mergeCell ref="C17:I17"/>
    <mergeCell ref="C18:I18"/>
    <mergeCell ref="C20:I20"/>
    <mergeCell ref="C21:E21"/>
    <mergeCell ref="J8:K8"/>
    <mergeCell ref="J9:K9"/>
  </mergeCells>
  <phoneticPr fontId="2"/>
  <pageMargins left="0.70866141732283472" right="0.70866141732283472" top="0.74803149606299213" bottom="0.74803149606299213" header="0.31496062992125984" footer="0.31496062992125984"/>
  <pageSetup paperSize="9" scale="87"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heetViews>
  <sheetFormatPr defaultRowHeight="19.5" x14ac:dyDescent="0.15"/>
  <cols>
    <col min="1" max="1" width="3.875" style="43" customWidth="1"/>
    <col min="2" max="2" width="9.25" style="43" customWidth="1"/>
    <col min="3" max="3" width="9.25" style="42" customWidth="1"/>
    <col min="4" max="4" width="6.625" style="42" customWidth="1"/>
    <col min="5" max="5" width="5.5" style="42" customWidth="1"/>
    <col min="6" max="6" width="6" style="42" customWidth="1"/>
    <col min="7" max="7" width="16.375" style="43" customWidth="1"/>
    <col min="8" max="8" width="7.5" style="43" customWidth="1"/>
    <col min="9" max="9" width="9.5" style="43" customWidth="1"/>
    <col min="10" max="10" width="10.625" style="43" customWidth="1"/>
    <col min="11" max="13" width="10.625" style="42" customWidth="1"/>
    <col min="14" max="14" width="7.5" style="70" customWidth="1"/>
    <col min="15" max="15" width="7.5" style="43" customWidth="1"/>
    <col min="16" max="16" width="4.125" style="43" customWidth="1"/>
    <col min="17" max="17" width="15.625" style="43" customWidth="1"/>
    <col min="18" max="19" width="12.625" style="43" customWidth="1"/>
    <col min="20" max="24" width="10.625" style="43" customWidth="1"/>
    <col min="25" max="16384" width="9" style="43"/>
  </cols>
  <sheetData>
    <row r="1" spans="2:17" s="67" customFormat="1" ht="7.5" customHeight="1" x14ac:dyDescent="0.15">
      <c r="C1" s="68"/>
      <c r="D1" s="68"/>
      <c r="E1" s="68"/>
      <c r="F1" s="68"/>
      <c r="K1" s="68"/>
      <c r="L1" s="68"/>
      <c r="M1" s="68"/>
      <c r="N1" s="69"/>
    </row>
    <row r="2" spans="2:17" s="67" customFormat="1" ht="7.5" customHeight="1" x14ac:dyDescent="0.15">
      <c r="C2" s="68"/>
      <c r="D2" s="68"/>
      <c r="E2" s="68"/>
      <c r="F2" s="68"/>
      <c r="K2" s="68"/>
      <c r="L2" s="68"/>
      <c r="M2" s="68"/>
      <c r="N2" s="69"/>
    </row>
    <row r="3" spans="2:17" ht="27" customHeight="1" x14ac:dyDescent="0.15">
      <c r="B3" s="121" t="s">
        <v>458</v>
      </c>
      <c r="C3" s="40"/>
      <c r="D3" s="40"/>
      <c r="E3" s="40"/>
      <c r="M3" s="43"/>
      <c r="O3" s="44"/>
      <c r="P3" s="44"/>
      <c r="Q3" s="71" t="s">
        <v>64</v>
      </c>
    </row>
    <row r="4" spans="2:17" ht="31.5" customHeight="1" x14ac:dyDescent="0.15">
      <c r="B4" s="72" t="s">
        <v>124</v>
      </c>
      <c r="C4" s="73" t="str">
        <f>一番最初に入力!C10&amp;""</f>
        <v>4</v>
      </c>
      <c r="D4" s="74" t="s">
        <v>103</v>
      </c>
      <c r="E4" s="74"/>
      <c r="J4" s="47"/>
      <c r="P4" s="190"/>
    </row>
    <row r="5" spans="2:17" ht="12" customHeight="1" x14ac:dyDescent="0.15">
      <c r="B5" s="40"/>
      <c r="C5" s="75"/>
      <c r="D5" s="40"/>
      <c r="E5" s="40"/>
      <c r="J5" s="47"/>
      <c r="P5" s="190"/>
    </row>
    <row r="6" spans="2:17" s="1" customFormat="1" ht="21.75" customHeight="1" x14ac:dyDescent="0.15">
      <c r="B6" s="2"/>
      <c r="C6" s="2"/>
      <c r="D6" s="2"/>
      <c r="E6" s="2"/>
      <c r="F6" s="76"/>
      <c r="G6" s="76"/>
      <c r="I6" s="391" t="s">
        <v>40</v>
      </c>
      <c r="J6" s="392"/>
      <c r="K6" s="398" t="str">
        <f>様式第4号!K8</f>
        <v>小規模保育事業Ａ型</v>
      </c>
      <c r="L6" s="398"/>
      <c r="M6" s="398"/>
      <c r="N6" s="398"/>
      <c r="O6" s="398"/>
      <c r="P6" s="191"/>
      <c r="Q6" s="188"/>
    </row>
    <row r="7" spans="2:17" s="77" customFormat="1" ht="21.75" customHeight="1" x14ac:dyDescent="0.15">
      <c r="C7" s="78"/>
      <c r="D7" s="78"/>
      <c r="E7" s="78"/>
      <c r="F7" s="78"/>
      <c r="G7" s="78"/>
      <c r="I7" s="393" t="s">
        <v>57</v>
      </c>
      <c r="J7" s="394"/>
      <c r="K7" s="398" t="str">
        <f>様式第4号!K9</f>
        <v>給付のおうち保育園</v>
      </c>
      <c r="L7" s="398"/>
      <c r="M7" s="398"/>
      <c r="N7" s="398"/>
      <c r="O7" s="398"/>
      <c r="P7" s="191"/>
      <c r="Q7" s="188"/>
    </row>
    <row r="8" spans="2:17" s="1" customFormat="1" ht="20.25" customHeight="1" x14ac:dyDescent="0.15">
      <c r="B8" s="121" t="s">
        <v>28</v>
      </c>
      <c r="C8" s="122"/>
      <c r="D8" s="76"/>
      <c r="E8" s="76"/>
      <c r="F8" s="76"/>
      <c r="J8" s="64"/>
      <c r="K8" s="76"/>
      <c r="L8" s="79"/>
      <c r="M8" s="80"/>
      <c r="N8" s="80"/>
      <c r="O8" s="64"/>
      <c r="P8" s="189"/>
    </row>
    <row r="9" spans="2:17" s="1" customFormat="1" ht="30" customHeight="1" x14ac:dyDescent="0.5">
      <c r="B9" s="395" t="s">
        <v>106</v>
      </c>
      <c r="C9" s="395"/>
      <c r="D9" s="7"/>
      <c r="E9" s="7"/>
      <c r="F9" s="7"/>
      <c r="G9" s="7"/>
      <c r="H9" s="7"/>
      <c r="I9" s="7"/>
      <c r="J9" s="7"/>
      <c r="K9" s="7"/>
      <c r="L9" s="7"/>
      <c r="M9" s="7"/>
      <c r="P9" s="192"/>
    </row>
    <row r="10" spans="2:17" s="1" customFormat="1" ht="69.75" customHeight="1" x14ac:dyDescent="0.15">
      <c r="B10" s="7"/>
      <c r="C10" s="7"/>
      <c r="D10" s="7"/>
      <c r="E10" s="7"/>
      <c r="F10" s="7"/>
      <c r="G10" s="7"/>
      <c r="H10" s="7"/>
      <c r="I10" s="7"/>
      <c r="J10" s="7"/>
      <c r="K10" s="7"/>
      <c r="L10" s="7"/>
      <c r="M10" s="7"/>
      <c r="N10" s="81"/>
      <c r="O10" s="82"/>
      <c r="P10" s="189"/>
    </row>
    <row r="11" spans="2:17" s="1" customFormat="1" ht="24.75" customHeight="1" thickBot="1" x14ac:dyDescent="0.2">
      <c r="B11" s="121" t="s">
        <v>29</v>
      </c>
      <c r="C11" s="76"/>
      <c r="D11" s="76"/>
      <c r="E11" s="76"/>
      <c r="F11" s="76"/>
      <c r="J11" s="64"/>
      <c r="K11" s="76"/>
      <c r="L11" s="79"/>
      <c r="M11" s="80"/>
      <c r="N11" s="80"/>
      <c r="O11" s="64"/>
      <c r="P11" s="189"/>
    </row>
    <row r="12" spans="2:17" s="7" customFormat="1" ht="48" customHeight="1" thickBot="1" x14ac:dyDescent="0.2">
      <c r="B12" s="83" t="s">
        <v>457</v>
      </c>
      <c r="C12" s="396" t="s">
        <v>27</v>
      </c>
      <c r="D12" s="389"/>
      <c r="E12" s="389"/>
      <c r="F12" s="389"/>
      <c r="G12" s="397"/>
      <c r="H12" s="396" t="s">
        <v>26</v>
      </c>
      <c r="I12" s="389"/>
      <c r="J12" s="396" t="s">
        <v>118</v>
      </c>
      <c r="K12" s="389"/>
      <c r="L12" s="389"/>
      <c r="M12" s="397"/>
      <c r="N12" s="389" t="s">
        <v>15</v>
      </c>
      <c r="O12" s="390"/>
      <c r="P12" s="193"/>
    </row>
    <row r="13" spans="2:17" s="1" customFormat="1" ht="23.25" customHeight="1" thickTop="1" x14ac:dyDescent="0.15">
      <c r="B13" s="84">
        <v>1</v>
      </c>
      <c r="C13" s="383"/>
      <c r="D13" s="384"/>
      <c r="E13" s="384"/>
      <c r="F13" s="384"/>
      <c r="G13" s="385"/>
      <c r="H13" s="386"/>
      <c r="I13" s="387"/>
      <c r="J13" s="383" t="s">
        <v>379</v>
      </c>
      <c r="K13" s="384"/>
      <c r="L13" s="384"/>
      <c r="M13" s="385"/>
      <c r="N13" s="383"/>
      <c r="O13" s="388"/>
      <c r="P13" s="194"/>
    </row>
    <row r="14" spans="2:17" s="1" customFormat="1" ht="23.25" customHeight="1" x14ac:dyDescent="0.15">
      <c r="B14" s="85">
        <v>2</v>
      </c>
      <c r="C14" s="376"/>
      <c r="D14" s="377"/>
      <c r="E14" s="377"/>
      <c r="F14" s="377"/>
      <c r="G14" s="378"/>
      <c r="H14" s="381"/>
      <c r="I14" s="382"/>
      <c r="J14" s="376" t="s">
        <v>379</v>
      </c>
      <c r="K14" s="377"/>
      <c r="L14" s="377"/>
      <c r="M14" s="378"/>
      <c r="N14" s="376"/>
      <c r="O14" s="380"/>
      <c r="P14" s="194"/>
    </row>
    <row r="15" spans="2:17" s="1" customFormat="1" ht="23.25" customHeight="1" x14ac:dyDescent="0.15">
      <c r="B15" s="85">
        <v>3</v>
      </c>
      <c r="C15" s="376"/>
      <c r="D15" s="377"/>
      <c r="E15" s="377"/>
      <c r="F15" s="377"/>
      <c r="G15" s="378"/>
      <c r="H15" s="381"/>
      <c r="I15" s="382"/>
      <c r="J15" s="376" t="s">
        <v>379</v>
      </c>
      <c r="K15" s="377"/>
      <c r="L15" s="377"/>
      <c r="M15" s="378"/>
      <c r="N15" s="376"/>
      <c r="O15" s="380"/>
      <c r="P15" s="194"/>
    </row>
    <row r="16" spans="2:17" s="1" customFormat="1" ht="23.25" customHeight="1" x14ac:dyDescent="0.15">
      <c r="B16" s="84">
        <v>4</v>
      </c>
      <c r="C16" s="376"/>
      <c r="D16" s="377"/>
      <c r="E16" s="377"/>
      <c r="F16" s="377"/>
      <c r="G16" s="378"/>
      <c r="H16" s="381"/>
      <c r="I16" s="382"/>
      <c r="J16" s="376" t="s">
        <v>379</v>
      </c>
      <c r="K16" s="377"/>
      <c r="L16" s="377"/>
      <c r="M16" s="378"/>
      <c r="N16" s="376"/>
      <c r="O16" s="380"/>
      <c r="P16" s="194"/>
    </row>
    <row r="17" spans="2:16" s="1" customFormat="1" ht="23.25" customHeight="1" thickBot="1" x14ac:dyDescent="0.2">
      <c r="B17" s="86">
        <v>5</v>
      </c>
      <c r="C17" s="371"/>
      <c r="D17" s="372"/>
      <c r="E17" s="372"/>
      <c r="F17" s="372"/>
      <c r="G17" s="373"/>
      <c r="H17" s="374"/>
      <c r="I17" s="375"/>
      <c r="J17" s="371" t="s">
        <v>379</v>
      </c>
      <c r="K17" s="372"/>
      <c r="L17" s="372"/>
      <c r="M17" s="373"/>
      <c r="N17" s="371"/>
      <c r="O17" s="379"/>
      <c r="P17" s="194"/>
    </row>
    <row r="18" spans="2:16" s="1" customFormat="1" ht="53.25" customHeight="1" x14ac:dyDescent="0.15">
      <c r="B18" s="87"/>
      <c r="C18" s="87"/>
      <c r="D18" s="87"/>
      <c r="E18" s="87"/>
      <c r="F18" s="87"/>
      <c r="G18" s="87"/>
      <c r="H18" s="87"/>
      <c r="I18" s="87"/>
      <c r="J18" s="87"/>
      <c r="K18" s="87"/>
      <c r="L18" s="87"/>
      <c r="M18" s="87"/>
      <c r="N18" s="87"/>
      <c r="O18" s="87"/>
      <c r="P18" s="195"/>
    </row>
    <row r="19" spans="2:16" s="1" customFormat="1" ht="39" customHeight="1" x14ac:dyDescent="0.15">
      <c r="B19" s="80"/>
      <c r="C19" s="87"/>
      <c r="D19" s="87"/>
      <c r="E19" s="87"/>
      <c r="F19" s="87"/>
      <c r="G19" s="87"/>
      <c r="H19" s="87"/>
      <c r="I19" s="87"/>
      <c r="J19" s="87"/>
      <c r="K19" s="87"/>
      <c r="L19" s="87"/>
      <c r="M19" s="87"/>
      <c r="N19" s="87"/>
      <c r="O19" s="87"/>
      <c r="P19" s="87"/>
    </row>
    <row r="20" spans="2:16" s="77" customFormat="1" ht="24.75" customHeight="1" thickBot="1" x14ac:dyDescent="0.2">
      <c r="B20" s="354" t="s">
        <v>107</v>
      </c>
      <c r="C20" s="354"/>
      <c r="D20" s="354"/>
      <c r="E20" s="354"/>
      <c r="F20" s="354"/>
      <c r="G20" s="354"/>
      <c r="H20" s="354"/>
      <c r="J20" s="82"/>
      <c r="K20" s="82"/>
      <c r="L20" s="82"/>
      <c r="M20" s="82"/>
      <c r="N20" s="82"/>
      <c r="O20" s="82"/>
      <c r="P20" s="82"/>
    </row>
    <row r="21" spans="2:16" s="77" customFormat="1" ht="33.75" customHeight="1" x14ac:dyDescent="0.15">
      <c r="B21" s="363" t="s">
        <v>16</v>
      </c>
      <c r="C21" s="364"/>
      <c r="D21" s="366" t="s">
        <v>108</v>
      </c>
      <c r="E21" s="367"/>
      <c r="F21" s="364"/>
      <c r="G21" s="366" t="s">
        <v>109</v>
      </c>
      <c r="H21" s="366" t="s">
        <v>110</v>
      </c>
      <c r="I21" s="369"/>
      <c r="K21" s="78"/>
      <c r="L21" s="78"/>
      <c r="M21" s="78"/>
      <c r="N21" s="88"/>
    </row>
    <row r="22" spans="2:16" s="77" customFormat="1" ht="33.75" customHeight="1" thickBot="1" x14ac:dyDescent="0.2">
      <c r="B22" s="325"/>
      <c r="C22" s="365"/>
      <c r="D22" s="368"/>
      <c r="E22" s="326"/>
      <c r="F22" s="365"/>
      <c r="G22" s="368"/>
      <c r="H22" s="368"/>
      <c r="I22" s="370"/>
    </row>
    <row r="23" spans="2:16" s="82" customFormat="1" ht="20.25" customHeight="1" x14ac:dyDescent="0.15">
      <c r="B23" s="355" t="s">
        <v>30</v>
      </c>
      <c r="C23" s="356"/>
      <c r="D23" s="357">
        <v>80</v>
      </c>
      <c r="E23" s="358"/>
      <c r="F23" s="359"/>
      <c r="G23" s="360">
        <v>2400</v>
      </c>
      <c r="H23" s="361">
        <f>D23*G23</f>
        <v>192000</v>
      </c>
      <c r="I23" s="362"/>
    </row>
    <row r="24" spans="2:16" s="77" customFormat="1" ht="20.25" customHeight="1" x14ac:dyDescent="0.15">
      <c r="B24" s="342"/>
      <c r="C24" s="343"/>
      <c r="D24" s="347"/>
      <c r="E24" s="348"/>
      <c r="F24" s="349"/>
      <c r="G24" s="350"/>
      <c r="H24" s="321"/>
      <c r="I24" s="322"/>
      <c r="K24" s="78"/>
      <c r="L24" s="78"/>
      <c r="M24" s="78"/>
      <c r="N24" s="88"/>
    </row>
    <row r="25" spans="2:16" s="77" customFormat="1" ht="20.25" customHeight="1" x14ac:dyDescent="0.15">
      <c r="B25" s="309" t="s">
        <v>31</v>
      </c>
      <c r="C25" s="341"/>
      <c r="D25" s="344">
        <v>30</v>
      </c>
      <c r="E25" s="345"/>
      <c r="F25" s="346"/>
      <c r="G25" s="319">
        <v>2400</v>
      </c>
      <c r="H25" s="321">
        <f>D25*G25</f>
        <v>72000</v>
      </c>
      <c r="I25" s="322"/>
      <c r="K25" s="78"/>
      <c r="L25" s="78"/>
      <c r="M25" s="78"/>
      <c r="N25" s="88"/>
    </row>
    <row r="26" spans="2:16" s="77" customFormat="1" ht="20.25" customHeight="1" x14ac:dyDescent="0.15">
      <c r="B26" s="342"/>
      <c r="C26" s="343"/>
      <c r="D26" s="347"/>
      <c r="E26" s="348"/>
      <c r="F26" s="349"/>
      <c r="G26" s="350"/>
      <c r="H26" s="321"/>
      <c r="I26" s="322"/>
      <c r="K26" s="78"/>
      <c r="L26" s="78"/>
      <c r="M26" s="78"/>
      <c r="N26" s="88"/>
    </row>
    <row r="27" spans="2:16" s="77" customFormat="1" ht="20.25" customHeight="1" x14ac:dyDescent="0.15">
      <c r="B27" s="309" t="s">
        <v>32</v>
      </c>
      <c r="C27" s="341"/>
      <c r="D27" s="344">
        <v>100</v>
      </c>
      <c r="E27" s="345"/>
      <c r="F27" s="346"/>
      <c r="G27" s="319">
        <v>2400</v>
      </c>
      <c r="H27" s="321">
        <f>D27*G27</f>
        <v>240000</v>
      </c>
      <c r="I27" s="322"/>
      <c r="K27" s="78"/>
      <c r="L27" s="78"/>
      <c r="M27" s="78"/>
      <c r="N27" s="88"/>
    </row>
    <row r="28" spans="2:16" s="77" customFormat="1" ht="20.25" customHeight="1" x14ac:dyDescent="0.15">
      <c r="B28" s="342"/>
      <c r="C28" s="343"/>
      <c r="D28" s="351"/>
      <c r="E28" s="352"/>
      <c r="F28" s="353"/>
      <c r="G28" s="350"/>
      <c r="H28" s="321"/>
      <c r="I28" s="322"/>
      <c r="K28" s="78"/>
      <c r="L28" s="78"/>
      <c r="M28" s="78"/>
      <c r="N28" s="88"/>
    </row>
    <row r="29" spans="2:16" s="77" customFormat="1" ht="20.25" customHeight="1" x14ac:dyDescent="0.15">
      <c r="B29" s="309" t="s">
        <v>33</v>
      </c>
      <c r="C29" s="310"/>
      <c r="D29" s="313">
        <v>0</v>
      </c>
      <c r="E29" s="314"/>
      <c r="F29" s="315"/>
      <c r="G29" s="319">
        <v>2400</v>
      </c>
      <c r="H29" s="321">
        <f>D29*G29</f>
        <v>0</v>
      </c>
      <c r="I29" s="322"/>
      <c r="K29" s="78"/>
      <c r="L29" s="78"/>
      <c r="M29" s="78"/>
      <c r="N29" s="88"/>
    </row>
    <row r="30" spans="2:16" s="77" customFormat="1" ht="20.25" customHeight="1" thickBot="1" x14ac:dyDescent="0.2">
      <c r="B30" s="311"/>
      <c r="C30" s="312"/>
      <c r="D30" s="316"/>
      <c r="E30" s="317"/>
      <c r="F30" s="318"/>
      <c r="G30" s="320"/>
      <c r="H30" s="323"/>
      <c r="I30" s="324"/>
      <c r="K30" s="78"/>
      <c r="L30" s="78"/>
      <c r="M30" s="78"/>
      <c r="N30" s="88"/>
    </row>
    <row r="31" spans="2:16" s="77" customFormat="1" ht="20.25" customHeight="1" x14ac:dyDescent="0.15">
      <c r="B31" s="325" t="s">
        <v>43</v>
      </c>
      <c r="C31" s="326"/>
      <c r="D31" s="329">
        <f>D23+D25+D27+D29</f>
        <v>210</v>
      </c>
      <c r="E31" s="330"/>
      <c r="F31" s="331"/>
      <c r="G31" s="335"/>
      <c r="H31" s="337">
        <f>SUM(H23:I30)</f>
        <v>504000</v>
      </c>
      <c r="I31" s="338"/>
      <c r="K31" s="78"/>
      <c r="L31" s="78"/>
      <c r="M31" s="78"/>
      <c r="N31" s="88"/>
    </row>
    <row r="32" spans="2:16" s="77" customFormat="1" ht="20.25" customHeight="1" thickBot="1" x14ac:dyDescent="0.2">
      <c r="B32" s="327"/>
      <c r="C32" s="328"/>
      <c r="D32" s="332"/>
      <c r="E32" s="333"/>
      <c r="F32" s="334"/>
      <c r="G32" s="336"/>
      <c r="H32" s="339"/>
      <c r="I32" s="340"/>
      <c r="K32" s="78"/>
      <c r="L32" s="78"/>
      <c r="M32" s="78"/>
      <c r="N32" s="88"/>
    </row>
    <row r="33" spans="2:14" s="67" customFormat="1" x14ac:dyDescent="0.15">
      <c r="K33" s="68"/>
      <c r="L33" s="68"/>
      <c r="M33" s="68"/>
      <c r="N33" s="69"/>
    </row>
    <row r="34" spans="2:14" s="67" customFormat="1" x14ac:dyDescent="0.15">
      <c r="I34" s="89"/>
      <c r="K34" s="68"/>
      <c r="L34" s="68"/>
      <c r="M34" s="68"/>
      <c r="N34" s="69"/>
    </row>
    <row r="35" spans="2:14" s="67" customFormat="1" x14ac:dyDescent="0.15">
      <c r="K35" s="68"/>
      <c r="L35" s="68"/>
      <c r="M35" s="68"/>
      <c r="N35" s="69"/>
    </row>
    <row r="36" spans="2:14" s="67" customFormat="1" x14ac:dyDescent="0.15">
      <c r="K36" s="68"/>
      <c r="L36" s="68"/>
      <c r="M36" s="68"/>
      <c r="N36" s="69"/>
    </row>
    <row r="37" spans="2:14" s="67" customFormat="1" x14ac:dyDescent="0.15">
      <c r="B37" s="308"/>
      <c r="C37" s="308"/>
      <c r="D37" s="308"/>
      <c r="E37" s="308"/>
      <c r="F37" s="308"/>
      <c r="G37" s="308"/>
      <c r="H37" s="308"/>
      <c r="K37" s="68"/>
      <c r="L37" s="68"/>
      <c r="M37" s="68"/>
      <c r="N37" s="69"/>
    </row>
    <row r="38" spans="2:14" s="67" customFormat="1" x14ac:dyDescent="0.15">
      <c r="B38" s="308"/>
      <c r="C38" s="308"/>
      <c r="D38" s="308"/>
      <c r="E38" s="308"/>
      <c r="F38" s="308"/>
      <c r="G38" s="308"/>
      <c r="H38" s="308"/>
      <c r="K38" s="68"/>
      <c r="L38" s="68"/>
      <c r="M38" s="68"/>
      <c r="N38" s="69"/>
    </row>
    <row r="39" spans="2:14" s="67" customFormat="1" x14ac:dyDescent="0.15">
      <c r="K39" s="68"/>
      <c r="L39" s="68"/>
      <c r="M39" s="68"/>
      <c r="N39" s="69"/>
    </row>
    <row r="40" spans="2:14" s="67" customFormat="1" x14ac:dyDescent="0.15">
      <c r="B40" s="43"/>
      <c r="C40" s="42"/>
      <c r="D40" s="42"/>
      <c r="E40" s="42"/>
      <c r="F40" s="42"/>
      <c r="G40" s="43"/>
      <c r="H40" s="43"/>
      <c r="K40" s="68"/>
      <c r="L40" s="68"/>
      <c r="M40" s="68"/>
      <c r="N40" s="69"/>
    </row>
    <row r="41" spans="2:14" s="67" customFormat="1" x14ac:dyDescent="0.15">
      <c r="B41" s="43"/>
      <c r="C41" s="42"/>
      <c r="D41" s="42"/>
      <c r="E41" s="42"/>
      <c r="F41" s="42"/>
      <c r="G41" s="43"/>
      <c r="H41" s="43"/>
      <c r="K41" s="68"/>
      <c r="L41" s="68"/>
      <c r="M41" s="68"/>
      <c r="N41" s="69"/>
    </row>
    <row r="42" spans="2:14" s="67" customFormat="1" x14ac:dyDescent="0.15">
      <c r="B42" s="43"/>
      <c r="C42" s="42"/>
      <c r="D42" s="42"/>
      <c r="E42" s="42"/>
      <c r="F42" s="42"/>
      <c r="G42" s="43"/>
      <c r="H42" s="43"/>
      <c r="K42" s="68"/>
      <c r="L42" s="68"/>
      <c r="M42" s="68"/>
      <c r="N42" s="69"/>
    </row>
    <row r="43" spans="2:14" s="67" customFormat="1" x14ac:dyDescent="0.15">
      <c r="B43" s="43"/>
      <c r="C43" s="42"/>
      <c r="D43" s="42"/>
      <c r="E43" s="42"/>
      <c r="F43" s="42"/>
      <c r="G43" s="43"/>
      <c r="H43" s="43"/>
      <c r="K43" s="68"/>
      <c r="L43" s="68"/>
      <c r="M43" s="68"/>
      <c r="N43" s="69"/>
    </row>
    <row r="44" spans="2:14" s="67" customFormat="1" x14ac:dyDescent="0.15">
      <c r="B44" s="43"/>
      <c r="C44" s="42"/>
      <c r="D44" s="42"/>
      <c r="E44" s="42"/>
      <c r="F44" s="42"/>
      <c r="G44" s="43"/>
      <c r="H44" s="43"/>
      <c r="K44" s="68"/>
      <c r="L44" s="68"/>
      <c r="M44" s="68"/>
      <c r="N44" s="69"/>
    </row>
    <row r="45" spans="2:14" s="67" customFormat="1" x14ac:dyDescent="0.15">
      <c r="B45" s="43"/>
      <c r="C45" s="42"/>
      <c r="D45" s="42"/>
      <c r="E45" s="42"/>
      <c r="F45" s="42"/>
      <c r="G45" s="43"/>
      <c r="H45" s="43"/>
      <c r="K45" s="68"/>
      <c r="L45" s="68"/>
      <c r="M45" s="68"/>
      <c r="N45" s="69"/>
    </row>
    <row r="46" spans="2:14" s="67" customFormat="1" x14ac:dyDescent="0.15">
      <c r="B46" s="43"/>
      <c r="C46" s="42"/>
      <c r="D46" s="42"/>
      <c r="E46" s="42"/>
      <c r="F46" s="42"/>
      <c r="G46" s="43"/>
      <c r="H46" s="43"/>
      <c r="K46" s="68"/>
      <c r="L46" s="68"/>
      <c r="M46" s="68"/>
      <c r="N46" s="69"/>
    </row>
    <row r="47" spans="2:14" s="67" customFormat="1" x14ac:dyDescent="0.15">
      <c r="B47" s="43"/>
      <c r="C47" s="42"/>
      <c r="D47" s="42"/>
      <c r="E47" s="42"/>
      <c r="F47" s="42"/>
      <c r="G47" s="43"/>
      <c r="H47" s="43"/>
      <c r="K47" s="68"/>
      <c r="L47" s="68"/>
      <c r="M47" s="68"/>
      <c r="N47" s="69"/>
    </row>
    <row r="48" spans="2:14" s="67" customFormat="1" x14ac:dyDescent="0.15">
      <c r="B48" s="43"/>
      <c r="C48" s="42"/>
      <c r="D48" s="42"/>
      <c r="E48" s="42"/>
      <c r="F48" s="42"/>
      <c r="G48" s="43"/>
      <c r="H48" s="43"/>
      <c r="K48" s="68"/>
      <c r="L48" s="68"/>
      <c r="M48" s="68"/>
      <c r="N48" s="69"/>
    </row>
    <row r="49" spans="2:14" s="67" customFormat="1" x14ac:dyDescent="0.15">
      <c r="B49" s="43"/>
      <c r="C49" s="42"/>
      <c r="D49" s="42"/>
      <c r="E49" s="42"/>
      <c r="F49" s="42"/>
      <c r="G49" s="43"/>
      <c r="H49" s="43"/>
      <c r="K49" s="68"/>
      <c r="L49" s="68"/>
      <c r="M49" s="68"/>
      <c r="N49" s="69"/>
    </row>
    <row r="50" spans="2:14" s="67" customFormat="1" x14ac:dyDescent="0.15">
      <c r="B50" s="43"/>
      <c r="C50" s="42"/>
      <c r="D50" s="42"/>
      <c r="E50" s="42"/>
      <c r="F50" s="42"/>
      <c r="G50" s="43"/>
      <c r="H50" s="43"/>
      <c r="K50" s="68"/>
      <c r="L50" s="68"/>
      <c r="M50" s="68"/>
      <c r="N50" s="69"/>
    </row>
    <row r="51" spans="2:14" s="67" customFormat="1" x14ac:dyDescent="0.15">
      <c r="B51" s="43"/>
      <c r="C51" s="42"/>
      <c r="D51" s="42"/>
      <c r="E51" s="42"/>
      <c r="F51" s="42"/>
      <c r="G51" s="43"/>
      <c r="H51" s="43"/>
      <c r="K51" s="68"/>
      <c r="L51" s="68"/>
      <c r="M51" s="68"/>
      <c r="N51" s="69"/>
    </row>
    <row r="52" spans="2:14" s="67" customFormat="1" x14ac:dyDescent="0.15">
      <c r="B52" s="43"/>
      <c r="C52" s="42"/>
      <c r="D52" s="42"/>
      <c r="E52" s="42"/>
      <c r="F52" s="42"/>
      <c r="G52" s="43"/>
      <c r="H52" s="43"/>
      <c r="K52" s="68"/>
      <c r="L52" s="68"/>
      <c r="M52" s="68"/>
      <c r="N52" s="69"/>
    </row>
    <row r="53" spans="2:14" s="67" customFormat="1" x14ac:dyDescent="0.15">
      <c r="B53" s="43"/>
      <c r="C53" s="42"/>
      <c r="D53" s="42"/>
      <c r="E53" s="42"/>
      <c r="F53" s="42"/>
      <c r="G53" s="43"/>
      <c r="H53" s="43"/>
      <c r="K53" s="68"/>
      <c r="L53" s="68"/>
      <c r="M53" s="68"/>
      <c r="N53" s="69"/>
    </row>
    <row r="54" spans="2:14" s="67" customFormat="1" x14ac:dyDescent="0.15">
      <c r="B54" s="43"/>
      <c r="C54" s="42"/>
      <c r="D54" s="42"/>
      <c r="E54" s="42"/>
      <c r="F54" s="42"/>
      <c r="G54" s="43"/>
      <c r="H54" s="43"/>
      <c r="K54" s="68"/>
      <c r="L54" s="68"/>
      <c r="M54" s="68"/>
      <c r="N54" s="69"/>
    </row>
    <row r="55" spans="2:14" s="67" customFormat="1" x14ac:dyDescent="0.15">
      <c r="B55" s="43"/>
      <c r="C55" s="42"/>
      <c r="D55" s="42"/>
      <c r="E55" s="42"/>
      <c r="F55" s="42"/>
      <c r="G55" s="43"/>
      <c r="H55" s="43"/>
      <c r="K55" s="68"/>
      <c r="L55" s="68"/>
      <c r="M55" s="68"/>
      <c r="N55" s="69"/>
    </row>
    <row r="56" spans="2:14" s="67" customFormat="1" x14ac:dyDescent="0.15">
      <c r="B56" s="43"/>
      <c r="C56" s="42"/>
      <c r="D56" s="42"/>
      <c r="E56" s="42"/>
      <c r="F56" s="42"/>
      <c r="G56" s="43"/>
      <c r="H56" s="43"/>
      <c r="K56" s="68"/>
      <c r="L56" s="68"/>
      <c r="M56" s="68"/>
      <c r="N56" s="69"/>
    </row>
    <row r="57" spans="2:14" s="67" customFormat="1" x14ac:dyDescent="0.15">
      <c r="B57" s="43"/>
      <c r="C57" s="42"/>
      <c r="D57" s="42"/>
      <c r="E57" s="42"/>
      <c r="F57" s="42"/>
      <c r="G57" s="43"/>
      <c r="H57" s="43"/>
      <c r="K57" s="68"/>
      <c r="L57" s="68"/>
      <c r="M57" s="68"/>
      <c r="N57" s="69"/>
    </row>
    <row r="58" spans="2:14" s="67" customFormat="1" x14ac:dyDescent="0.15">
      <c r="B58" s="43"/>
      <c r="C58" s="42"/>
      <c r="D58" s="42"/>
      <c r="E58" s="42"/>
      <c r="F58" s="42"/>
      <c r="G58" s="43"/>
      <c r="H58" s="43"/>
      <c r="K58" s="68"/>
      <c r="L58" s="68"/>
      <c r="M58" s="68"/>
      <c r="N58" s="69"/>
    </row>
    <row r="59" spans="2:14" s="67" customFormat="1" x14ac:dyDescent="0.15">
      <c r="B59" s="43"/>
      <c r="C59" s="42"/>
      <c r="D59" s="42"/>
      <c r="E59" s="42"/>
      <c r="F59" s="42"/>
      <c r="G59" s="43"/>
      <c r="H59" s="43"/>
      <c r="K59" s="68"/>
      <c r="L59" s="68"/>
      <c r="M59" s="68"/>
      <c r="N59" s="69"/>
    </row>
    <row r="60" spans="2:14" s="67" customFormat="1" x14ac:dyDescent="0.15">
      <c r="B60" s="43"/>
      <c r="C60" s="42"/>
      <c r="D60" s="42"/>
      <c r="E60" s="42"/>
      <c r="F60" s="42"/>
      <c r="G60" s="43"/>
      <c r="H60" s="43"/>
      <c r="K60" s="68"/>
      <c r="L60" s="68"/>
      <c r="M60" s="68"/>
      <c r="N60" s="69"/>
    </row>
    <row r="61" spans="2:14" s="67" customFormat="1" x14ac:dyDescent="0.15">
      <c r="B61" s="43"/>
      <c r="C61" s="42"/>
      <c r="D61" s="42"/>
      <c r="E61" s="42"/>
      <c r="F61" s="42"/>
      <c r="G61" s="43"/>
      <c r="H61" s="43"/>
      <c r="K61" s="68"/>
      <c r="L61" s="68"/>
      <c r="M61" s="68"/>
      <c r="N61" s="69"/>
    </row>
    <row r="62" spans="2:14" s="67" customFormat="1" x14ac:dyDescent="0.15">
      <c r="B62" s="43"/>
      <c r="C62" s="42"/>
      <c r="D62" s="42"/>
      <c r="E62" s="42"/>
      <c r="F62" s="42"/>
      <c r="G62" s="43"/>
      <c r="H62" s="43"/>
      <c r="K62" s="68"/>
      <c r="L62" s="68"/>
      <c r="M62" s="68"/>
      <c r="N62" s="69"/>
    </row>
    <row r="63" spans="2:14" s="67" customFormat="1" x14ac:dyDescent="0.15">
      <c r="B63" s="43"/>
      <c r="C63" s="42"/>
      <c r="D63" s="42"/>
      <c r="E63" s="42"/>
      <c r="F63" s="42"/>
      <c r="G63" s="43"/>
      <c r="H63" s="43"/>
      <c r="K63" s="68"/>
      <c r="L63" s="68"/>
      <c r="M63" s="68"/>
      <c r="N63" s="69"/>
    </row>
    <row r="64" spans="2:14" s="67" customFormat="1" x14ac:dyDescent="0.15">
      <c r="B64" s="43"/>
      <c r="C64" s="42"/>
      <c r="D64" s="42"/>
      <c r="E64" s="42"/>
      <c r="F64" s="42"/>
      <c r="G64" s="43"/>
      <c r="H64" s="43"/>
      <c r="K64" s="68"/>
      <c r="L64" s="68"/>
      <c r="M64" s="68"/>
      <c r="N64" s="69"/>
    </row>
    <row r="65" spans="2:17" s="67" customFormat="1" x14ac:dyDescent="0.15">
      <c r="B65" s="43"/>
      <c r="C65" s="42"/>
      <c r="D65" s="42"/>
      <c r="E65" s="42"/>
      <c r="F65" s="42"/>
      <c r="G65" s="43"/>
      <c r="H65" s="43"/>
      <c r="J65" s="43"/>
      <c r="K65" s="42"/>
      <c r="L65" s="42"/>
      <c r="M65" s="42"/>
      <c r="N65" s="70"/>
      <c r="O65" s="43"/>
      <c r="P65" s="43"/>
    </row>
    <row r="66" spans="2:17" s="67" customFormat="1" x14ac:dyDescent="0.15">
      <c r="B66" s="43"/>
      <c r="C66" s="42"/>
      <c r="D66" s="42"/>
      <c r="E66" s="42"/>
      <c r="F66" s="42"/>
      <c r="G66" s="43"/>
      <c r="H66" s="43"/>
      <c r="J66" s="43"/>
      <c r="K66" s="42"/>
      <c r="L66" s="42"/>
      <c r="M66" s="42"/>
      <c r="N66" s="70"/>
      <c r="O66" s="43"/>
      <c r="P66" s="43"/>
    </row>
    <row r="67" spans="2:17" s="67" customFormat="1" x14ac:dyDescent="0.15">
      <c r="B67" s="43"/>
      <c r="C67" s="42"/>
      <c r="D67" s="42"/>
      <c r="E67" s="42"/>
      <c r="F67" s="42"/>
      <c r="G67" s="43"/>
      <c r="H67" s="43"/>
      <c r="J67" s="43"/>
      <c r="K67" s="42"/>
      <c r="L67" s="42"/>
      <c r="M67" s="42"/>
      <c r="N67" s="70"/>
      <c r="O67" s="43"/>
      <c r="P67" s="43"/>
      <c r="Q67" s="43"/>
    </row>
    <row r="68" spans="2:17" s="67" customFormat="1" x14ac:dyDescent="0.15">
      <c r="B68" s="43"/>
      <c r="C68" s="42"/>
      <c r="D68" s="42"/>
      <c r="E68" s="42"/>
      <c r="F68" s="42"/>
      <c r="G68" s="43"/>
      <c r="H68" s="43"/>
      <c r="J68" s="43"/>
      <c r="K68" s="42"/>
      <c r="L68" s="42"/>
      <c r="M68" s="42"/>
      <c r="N68" s="70"/>
      <c r="O68" s="43"/>
      <c r="P68" s="43"/>
      <c r="Q68" s="43"/>
    </row>
    <row r="69" spans="2:17" s="67" customFormat="1" x14ac:dyDescent="0.15">
      <c r="B69" s="43"/>
      <c r="C69" s="42"/>
      <c r="D69" s="42"/>
      <c r="E69" s="42"/>
      <c r="F69" s="42"/>
      <c r="G69" s="43"/>
      <c r="H69" s="43"/>
      <c r="J69" s="43"/>
      <c r="K69" s="42"/>
      <c r="L69" s="42"/>
      <c r="M69" s="42"/>
      <c r="N69" s="70"/>
      <c r="O69" s="43"/>
      <c r="P69" s="43"/>
      <c r="Q69" s="43"/>
    </row>
    <row r="70" spans="2:17" x14ac:dyDescent="0.15">
      <c r="I70" s="67"/>
    </row>
    <row r="71" spans="2:17" x14ac:dyDescent="0.15">
      <c r="I71" s="67"/>
    </row>
    <row r="72" spans="2:17" x14ac:dyDescent="0.15">
      <c r="I72" s="67"/>
    </row>
    <row r="73" spans="2:17" x14ac:dyDescent="0.15">
      <c r="I73" s="67"/>
    </row>
    <row r="74" spans="2:17" x14ac:dyDescent="0.15">
      <c r="I74" s="67"/>
    </row>
    <row r="75" spans="2:17" x14ac:dyDescent="0.15">
      <c r="I75" s="67"/>
    </row>
    <row r="76" spans="2:17" x14ac:dyDescent="0.15">
      <c r="I76" s="67"/>
    </row>
  </sheetData>
  <sheetProtection algorithmName="SHA-512" hashValue="s+DbzkmoYH6KX4jsfDJ6cnIOkDfm9Y1fjOXdqrERrDCgP0b7Rbac8UvfgqKscQBiNZTx9PbDAYPcLf6gIhv5/A==" saltValue="oVGbs2KbUOwndRBegNYz5g==" spinCount="100000" sheet="1" insertRows="0"/>
  <mergeCells count="55">
    <mergeCell ref="N12:O12"/>
    <mergeCell ref="I6:J6"/>
    <mergeCell ref="I7:J7"/>
    <mergeCell ref="B9:C9"/>
    <mergeCell ref="C12:G12"/>
    <mergeCell ref="H12:I12"/>
    <mergeCell ref="J12:M12"/>
    <mergeCell ref="K6:O6"/>
    <mergeCell ref="K7:O7"/>
    <mergeCell ref="C13:G13"/>
    <mergeCell ref="H13:I13"/>
    <mergeCell ref="J13:M13"/>
    <mergeCell ref="N13:O13"/>
    <mergeCell ref="C14:G14"/>
    <mergeCell ref="H14:I14"/>
    <mergeCell ref="J14:M14"/>
    <mergeCell ref="N14:O14"/>
    <mergeCell ref="C17:G17"/>
    <mergeCell ref="H17:I17"/>
    <mergeCell ref="J15:M15"/>
    <mergeCell ref="J17:M17"/>
    <mergeCell ref="N17:O17"/>
    <mergeCell ref="N15:O15"/>
    <mergeCell ref="C16:G16"/>
    <mergeCell ref="H16:I16"/>
    <mergeCell ref="J16:M16"/>
    <mergeCell ref="N16:O16"/>
    <mergeCell ref="C15:G15"/>
    <mergeCell ref="H15:I15"/>
    <mergeCell ref="B20:H20"/>
    <mergeCell ref="B23:C24"/>
    <mergeCell ref="D23:F24"/>
    <mergeCell ref="G23:G24"/>
    <mergeCell ref="H23:I24"/>
    <mergeCell ref="B21:C22"/>
    <mergeCell ref="D21:F22"/>
    <mergeCell ref="G21:G22"/>
    <mergeCell ref="H21:I22"/>
    <mergeCell ref="B25:C26"/>
    <mergeCell ref="D25:F26"/>
    <mergeCell ref="G25:G26"/>
    <mergeCell ref="H25:I26"/>
    <mergeCell ref="B27:C28"/>
    <mergeCell ref="D27:F28"/>
    <mergeCell ref="G27:G28"/>
    <mergeCell ref="H27:I28"/>
    <mergeCell ref="B37:H38"/>
    <mergeCell ref="B29:C30"/>
    <mergeCell ref="D29:F30"/>
    <mergeCell ref="G29:G30"/>
    <mergeCell ref="H29:I30"/>
    <mergeCell ref="B31:C32"/>
    <mergeCell ref="D31:F32"/>
    <mergeCell ref="G31:G32"/>
    <mergeCell ref="H31:I32"/>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x14ac:dyDescent="0.15"/>
  <cols>
    <col min="1" max="1" width="2.875" style="203" customWidth="1"/>
    <col min="2" max="2" width="2.5" style="203" customWidth="1"/>
    <col min="3" max="3" width="5.5" style="203" customWidth="1"/>
    <col min="4" max="5" width="9.25" style="203" customWidth="1"/>
    <col min="6" max="7" width="8" style="203" customWidth="1"/>
    <col min="8" max="9" width="6" style="203" customWidth="1"/>
    <col min="10" max="10" width="8.25" style="203" customWidth="1"/>
    <col min="11" max="11" width="10.5" style="203" customWidth="1"/>
    <col min="12" max="12" width="25.125" style="203" customWidth="1"/>
    <col min="13" max="13" width="7.75" style="203" customWidth="1"/>
    <col min="14" max="14" width="2.5" style="203" customWidth="1"/>
    <col min="15" max="15" width="5.5" style="203" customWidth="1"/>
    <col min="16" max="17" width="9.25" style="203" customWidth="1"/>
    <col min="18" max="19" width="8" style="203" customWidth="1"/>
    <col min="20" max="21" width="6" style="203" customWidth="1"/>
    <col min="22" max="22" width="8.25" style="203" customWidth="1"/>
    <col min="23" max="23" width="9" style="203"/>
    <col min="24" max="24" width="10" style="203" customWidth="1"/>
    <col min="25" max="25" width="15.5" style="203" customWidth="1"/>
    <col min="26" max="16384" width="9" style="203"/>
  </cols>
  <sheetData>
    <row r="1" spans="1:71" ht="12" customHeight="1" x14ac:dyDescent="0.15"/>
    <row r="2" spans="1:71" ht="17.25" customHeight="1" x14ac:dyDescent="0.15">
      <c r="A2" s="203" t="s">
        <v>459</v>
      </c>
      <c r="U2" s="204"/>
      <c r="V2" s="204"/>
      <c r="W2" s="205"/>
      <c r="X2" s="205"/>
      <c r="Y2" s="205"/>
    </row>
    <row r="3" spans="1:71" s="174" customFormat="1" ht="24" x14ac:dyDescent="0.15">
      <c r="C3" s="206" t="s">
        <v>124</v>
      </c>
      <c r="D3" s="207" t="str">
        <f>一番最初に入力!C10</f>
        <v>4</v>
      </c>
      <c r="E3" s="174" t="s">
        <v>410</v>
      </c>
      <c r="U3" s="204"/>
      <c r="V3" s="204"/>
      <c r="W3" s="205"/>
      <c r="X3" s="205"/>
      <c r="Y3" s="205"/>
    </row>
    <row r="4" spans="1:71" ht="9.75" customHeight="1" x14ac:dyDescent="0.15">
      <c r="S4" s="208"/>
      <c r="T4" s="208"/>
    </row>
    <row r="5" spans="1:71" ht="18" customHeight="1" x14ac:dyDescent="0.15">
      <c r="C5" s="160"/>
      <c r="U5" s="399" t="s">
        <v>332</v>
      </c>
      <c r="V5" s="399"/>
      <c r="W5" s="400" t="str">
        <f>様式第4号!K8</f>
        <v>小規模保育事業Ａ型</v>
      </c>
      <c r="X5" s="400"/>
      <c r="Y5" s="400"/>
      <c r="Z5" s="209"/>
    </row>
    <row r="6" spans="1:71" ht="18" customHeight="1" x14ac:dyDescent="0.15">
      <c r="U6" s="399" t="s">
        <v>333</v>
      </c>
      <c r="V6" s="399"/>
      <c r="W6" s="400" t="str">
        <f>様式第4号!K9</f>
        <v>給付のおうち保育園</v>
      </c>
      <c r="X6" s="400"/>
      <c r="Y6" s="400"/>
      <c r="Z6" s="209"/>
    </row>
    <row r="7" spans="1:71" ht="12" customHeight="1" x14ac:dyDescent="0.15">
      <c r="C7" s="160"/>
      <c r="Q7" s="210"/>
      <c r="R7" s="210"/>
      <c r="S7" s="211"/>
      <c r="T7" s="211"/>
      <c r="U7" s="211"/>
      <c r="V7" s="211"/>
    </row>
    <row r="8" spans="1:71" s="213" customFormat="1" ht="23.25" customHeight="1" x14ac:dyDescent="0.15">
      <c r="A8" s="401" t="s">
        <v>411</v>
      </c>
      <c r="B8" s="401"/>
      <c r="C8" s="401"/>
      <c r="D8" s="401"/>
      <c r="E8" s="401"/>
      <c r="F8" s="401"/>
      <c r="G8" s="401"/>
      <c r="H8" s="401"/>
      <c r="I8" s="401"/>
      <c r="J8" s="401"/>
      <c r="K8" s="401"/>
      <c r="L8" s="401"/>
      <c r="M8" s="212"/>
      <c r="N8" s="402" t="s">
        <v>412</v>
      </c>
      <c r="O8" s="402"/>
      <c r="P8" s="402"/>
      <c r="Q8" s="402"/>
      <c r="R8" s="402"/>
      <c r="S8" s="402"/>
      <c r="T8" s="402"/>
      <c r="U8" s="402"/>
      <c r="V8" s="402"/>
      <c r="W8" s="402"/>
      <c r="X8" s="402"/>
      <c r="Y8" s="402"/>
    </row>
    <row r="9" spans="1:71" s="160" customFormat="1" ht="134.25" customHeight="1" x14ac:dyDescent="0.15">
      <c r="B9" s="414" t="s">
        <v>413</v>
      </c>
      <c r="C9" s="414"/>
      <c r="D9" s="414"/>
      <c r="E9" s="414"/>
      <c r="F9" s="414"/>
      <c r="G9" s="414"/>
      <c r="H9" s="414"/>
      <c r="I9" s="414"/>
      <c r="J9" s="414"/>
      <c r="K9" s="414"/>
      <c r="L9" s="414"/>
      <c r="M9" s="214"/>
      <c r="N9" s="415" t="s">
        <v>414</v>
      </c>
      <c r="O9" s="415"/>
      <c r="P9" s="415"/>
      <c r="Q9" s="415"/>
      <c r="R9" s="415"/>
      <c r="S9" s="415"/>
      <c r="T9" s="415"/>
      <c r="U9" s="415"/>
      <c r="V9" s="415"/>
      <c r="W9" s="415"/>
      <c r="X9" s="415"/>
      <c r="Y9" s="415"/>
      <c r="Z9" s="215"/>
      <c r="AA9" s="215"/>
      <c r="AB9" s="215"/>
      <c r="AC9" s="215"/>
      <c r="AD9" s="215"/>
      <c r="AE9" s="215"/>
      <c r="AF9" s="215"/>
      <c r="AG9" s="215"/>
      <c r="AH9" s="215"/>
      <c r="AI9" s="215"/>
      <c r="AJ9" s="215"/>
      <c r="AK9" s="215"/>
      <c r="AL9" s="215"/>
      <c r="AM9" s="215"/>
      <c r="AN9" s="215"/>
      <c r="AO9" s="211"/>
      <c r="AP9" s="211"/>
      <c r="AQ9" s="211"/>
      <c r="AR9" s="211"/>
      <c r="AS9" s="211"/>
      <c r="AT9" s="211"/>
      <c r="AU9" s="211"/>
      <c r="AV9" s="211"/>
      <c r="AW9" s="211"/>
      <c r="AX9" s="211"/>
      <c r="AY9" s="211"/>
      <c r="AZ9" s="211"/>
      <c r="BA9" s="211"/>
      <c r="BB9" s="211"/>
      <c r="BC9" s="211"/>
      <c r="BD9" s="211"/>
      <c r="BE9" s="211"/>
      <c r="BF9" s="211"/>
      <c r="BG9" s="211"/>
      <c r="BH9" s="211"/>
      <c r="BI9" s="211"/>
      <c r="BJ9" s="216"/>
      <c r="BK9" s="210"/>
      <c r="BL9" s="210"/>
      <c r="BM9" s="210"/>
      <c r="BN9" s="211"/>
      <c r="BO9" s="211"/>
      <c r="BP9" s="211"/>
      <c r="BQ9" s="211"/>
      <c r="BR9" s="211"/>
      <c r="BS9" s="211"/>
    </row>
    <row r="10" spans="1:71" s="217" customFormat="1" ht="41.25" customHeight="1" x14ac:dyDescent="0.4">
      <c r="B10" s="217" t="s">
        <v>415</v>
      </c>
      <c r="N10" s="416" t="s">
        <v>416</v>
      </c>
      <c r="O10" s="416"/>
      <c r="P10" s="416"/>
      <c r="Q10" s="416"/>
      <c r="R10" s="416"/>
      <c r="S10" s="416"/>
      <c r="T10" s="416"/>
      <c r="U10" s="416"/>
      <c r="V10" s="416"/>
      <c r="W10" s="416"/>
      <c r="X10" s="416"/>
      <c r="Y10" s="416"/>
    </row>
    <row r="11" spans="1:71" s="217" customFormat="1" ht="16.5" customHeight="1" x14ac:dyDescent="0.4">
      <c r="C11" s="417" t="s">
        <v>417</v>
      </c>
      <c r="D11" s="418" t="s">
        <v>418</v>
      </c>
      <c r="E11" s="418"/>
      <c r="F11" s="418"/>
      <c r="G11" s="417" t="s">
        <v>15</v>
      </c>
      <c r="H11" s="417"/>
      <c r="I11" s="417"/>
      <c r="N11" s="218"/>
      <c r="O11" s="218"/>
      <c r="P11" s="419" t="s">
        <v>419</v>
      </c>
      <c r="Q11" s="420"/>
      <c r="R11" s="421" t="s">
        <v>420</v>
      </c>
      <c r="S11" s="421"/>
      <c r="T11" s="421" t="s">
        <v>421</v>
      </c>
      <c r="U11" s="421"/>
      <c r="V11" s="421"/>
      <c r="W11" s="218"/>
      <c r="X11" s="218"/>
      <c r="Y11" s="218"/>
    </row>
    <row r="12" spans="1:71" ht="21" customHeight="1" x14ac:dyDescent="0.15">
      <c r="C12" s="417"/>
      <c r="D12" s="418"/>
      <c r="E12" s="418"/>
      <c r="F12" s="418"/>
      <c r="G12" s="417"/>
      <c r="H12" s="417"/>
      <c r="I12" s="417"/>
      <c r="P12" s="422" t="s">
        <v>422</v>
      </c>
      <c r="Q12" s="423"/>
      <c r="R12" s="421"/>
      <c r="S12" s="421"/>
      <c r="T12" s="421"/>
      <c r="U12" s="421"/>
      <c r="V12" s="421"/>
    </row>
    <row r="13" spans="1:71" ht="18" customHeight="1" x14ac:dyDescent="0.15">
      <c r="C13" s="219">
        <v>1</v>
      </c>
      <c r="D13" s="403" t="s">
        <v>446</v>
      </c>
      <c r="E13" s="404"/>
      <c r="F13" s="405"/>
      <c r="G13" s="406"/>
      <c r="H13" s="407"/>
      <c r="I13" s="408"/>
      <c r="P13" s="424"/>
      <c r="Q13" s="425"/>
      <c r="R13" s="421"/>
      <c r="S13" s="421"/>
      <c r="T13" s="421"/>
      <c r="U13" s="421"/>
      <c r="V13" s="421"/>
      <c r="W13" s="211"/>
    </row>
    <row r="14" spans="1:71" ht="16.5" customHeight="1" x14ac:dyDescent="0.15">
      <c r="C14" s="220">
        <v>2</v>
      </c>
      <c r="D14" s="409"/>
      <c r="E14" s="410"/>
      <c r="F14" s="411"/>
      <c r="G14" s="409"/>
      <c r="H14" s="410"/>
      <c r="I14" s="411"/>
      <c r="O14" s="412">
        <v>1</v>
      </c>
      <c r="P14" s="413" t="s">
        <v>451</v>
      </c>
      <c r="Q14" s="413"/>
      <c r="R14" s="426">
        <v>43432</v>
      </c>
      <c r="S14" s="426"/>
      <c r="T14" s="427">
        <v>5</v>
      </c>
      <c r="U14" s="427"/>
      <c r="V14" s="427"/>
      <c r="W14" s="211"/>
    </row>
    <row r="15" spans="1:71" ht="29.25" customHeight="1" x14ac:dyDescent="0.15">
      <c r="C15" s="203" t="s">
        <v>423</v>
      </c>
      <c r="D15" s="221"/>
      <c r="E15" s="221"/>
      <c r="F15" s="221"/>
      <c r="G15" s="221"/>
      <c r="H15" s="221"/>
      <c r="I15" s="221"/>
      <c r="O15" s="412"/>
      <c r="P15" s="428" t="s">
        <v>452</v>
      </c>
      <c r="Q15" s="428"/>
      <c r="R15" s="426"/>
      <c r="S15" s="426"/>
      <c r="T15" s="427"/>
      <c r="U15" s="427"/>
      <c r="V15" s="427"/>
      <c r="W15" s="211"/>
    </row>
    <row r="16" spans="1:71" ht="12.75" customHeight="1" x14ac:dyDescent="0.15">
      <c r="C16" s="429" t="s">
        <v>424</v>
      </c>
      <c r="D16" s="266" t="s">
        <v>425</v>
      </c>
      <c r="E16" s="266"/>
      <c r="F16" s="266"/>
      <c r="G16" s="266"/>
      <c r="H16" s="266"/>
      <c r="I16" s="266"/>
      <c r="J16" s="266"/>
      <c r="K16" s="266"/>
      <c r="L16" s="266"/>
      <c r="M16" s="208"/>
      <c r="O16" s="412">
        <v>2</v>
      </c>
      <c r="P16" s="430"/>
      <c r="Q16" s="430"/>
      <c r="R16" s="431"/>
      <c r="S16" s="431"/>
      <c r="T16" s="432"/>
      <c r="U16" s="432"/>
      <c r="V16" s="432"/>
      <c r="W16" s="222"/>
      <c r="X16" s="222"/>
    </row>
    <row r="17" spans="2:25" ht="25.5" customHeight="1" x14ac:dyDescent="0.15">
      <c r="C17" s="429"/>
      <c r="D17" s="266"/>
      <c r="E17" s="266"/>
      <c r="F17" s="266"/>
      <c r="G17" s="266"/>
      <c r="H17" s="266"/>
      <c r="I17" s="266"/>
      <c r="J17" s="266"/>
      <c r="K17" s="266"/>
      <c r="L17" s="266"/>
      <c r="O17" s="412"/>
      <c r="P17" s="433"/>
      <c r="Q17" s="433"/>
      <c r="R17" s="431"/>
      <c r="S17" s="431"/>
      <c r="T17" s="432"/>
      <c r="U17" s="432"/>
      <c r="V17" s="432"/>
    </row>
    <row r="18" spans="2:25" ht="14.25" customHeight="1" x14ac:dyDescent="0.15">
      <c r="C18" s="160"/>
      <c r="D18" s="160"/>
      <c r="O18" s="412">
        <v>3</v>
      </c>
      <c r="P18" s="430"/>
      <c r="Q18" s="430"/>
      <c r="R18" s="431"/>
      <c r="S18" s="431"/>
      <c r="T18" s="432"/>
      <c r="U18" s="432"/>
      <c r="V18" s="432"/>
      <c r="Y18" s="222"/>
    </row>
    <row r="19" spans="2:25" s="222" customFormat="1" ht="29.25" customHeight="1" x14ac:dyDescent="0.15">
      <c r="B19" s="222" t="s">
        <v>426</v>
      </c>
      <c r="N19" s="203"/>
      <c r="O19" s="412"/>
      <c r="P19" s="433"/>
      <c r="Q19" s="433"/>
      <c r="R19" s="431"/>
      <c r="S19" s="431"/>
      <c r="T19" s="432"/>
      <c r="U19" s="432"/>
      <c r="V19" s="432"/>
      <c r="W19" s="203"/>
      <c r="X19" s="203"/>
      <c r="Y19" s="203"/>
    </row>
    <row r="20" spans="2:25" ht="14.25" customHeight="1" x14ac:dyDescent="0.15">
      <c r="D20" s="434" t="s">
        <v>419</v>
      </c>
      <c r="E20" s="434"/>
      <c r="F20" s="421" t="s">
        <v>420</v>
      </c>
      <c r="G20" s="421"/>
      <c r="H20" s="421" t="s">
        <v>421</v>
      </c>
      <c r="I20" s="421"/>
      <c r="J20" s="421"/>
      <c r="O20" s="412">
        <v>4</v>
      </c>
      <c r="P20" s="430"/>
      <c r="Q20" s="430"/>
      <c r="R20" s="431"/>
      <c r="S20" s="431"/>
      <c r="T20" s="432"/>
      <c r="U20" s="432"/>
      <c r="V20" s="432"/>
    </row>
    <row r="21" spans="2:25" ht="29.25" customHeight="1" x14ac:dyDescent="0.15">
      <c r="D21" s="435" t="s">
        <v>422</v>
      </c>
      <c r="E21" s="435"/>
      <c r="F21" s="421"/>
      <c r="G21" s="421"/>
      <c r="H21" s="421"/>
      <c r="I21" s="421"/>
      <c r="J21" s="421"/>
      <c r="O21" s="412"/>
      <c r="P21" s="433"/>
      <c r="Q21" s="433"/>
      <c r="R21" s="431"/>
      <c r="S21" s="431"/>
      <c r="T21" s="432"/>
      <c r="U21" s="432"/>
      <c r="V21" s="432"/>
    </row>
    <row r="22" spans="2:25" ht="18" customHeight="1" x14ac:dyDescent="0.15">
      <c r="C22" s="412">
        <v>1</v>
      </c>
      <c r="D22" s="413" t="s">
        <v>447</v>
      </c>
      <c r="E22" s="413"/>
      <c r="F22" s="426">
        <v>44048</v>
      </c>
      <c r="G22" s="426"/>
      <c r="H22" s="427">
        <v>9</v>
      </c>
      <c r="I22" s="427"/>
      <c r="J22" s="427"/>
      <c r="O22" s="412">
        <v>5</v>
      </c>
      <c r="P22" s="430"/>
      <c r="Q22" s="430"/>
      <c r="R22" s="431"/>
      <c r="S22" s="431"/>
      <c r="T22" s="432"/>
      <c r="U22" s="432"/>
      <c r="V22" s="432"/>
    </row>
    <row r="23" spans="2:25" ht="33" customHeight="1" x14ac:dyDescent="0.15">
      <c r="C23" s="412"/>
      <c r="D23" s="428" t="s">
        <v>448</v>
      </c>
      <c r="E23" s="428"/>
      <c r="F23" s="426"/>
      <c r="G23" s="426"/>
      <c r="H23" s="427"/>
      <c r="I23" s="427"/>
      <c r="J23" s="427"/>
      <c r="O23" s="412"/>
      <c r="P23" s="433"/>
      <c r="Q23" s="433"/>
      <c r="R23" s="431"/>
      <c r="S23" s="431"/>
      <c r="T23" s="432"/>
      <c r="U23" s="432"/>
      <c r="V23" s="432"/>
    </row>
    <row r="24" spans="2:25" ht="18" customHeight="1" x14ac:dyDescent="0.15">
      <c r="C24" s="412">
        <v>2</v>
      </c>
      <c r="D24" s="413" t="s">
        <v>449</v>
      </c>
      <c r="E24" s="413"/>
      <c r="F24" s="426">
        <v>43531</v>
      </c>
      <c r="G24" s="426"/>
      <c r="H24" s="427">
        <v>10</v>
      </c>
      <c r="I24" s="427"/>
      <c r="J24" s="427"/>
      <c r="N24" s="223"/>
      <c r="O24" s="223"/>
      <c r="P24" s="223"/>
      <c r="Q24" s="223"/>
      <c r="R24" s="223"/>
      <c r="S24" s="223"/>
      <c r="T24" s="224"/>
      <c r="U24" s="224"/>
      <c r="V24" s="224"/>
      <c r="W24" s="224"/>
      <c r="X24" s="224"/>
    </row>
    <row r="25" spans="2:25" ht="33" customHeight="1" x14ac:dyDescent="0.15">
      <c r="C25" s="412"/>
      <c r="D25" s="428" t="s">
        <v>450</v>
      </c>
      <c r="E25" s="428"/>
      <c r="F25" s="426"/>
      <c r="G25" s="426"/>
      <c r="H25" s="427"/>
      <c r="I25" s="427"/>
      <c r="J25" s="427"/>
      <c r="N25" s="223"/>
      <c r="O25" s="223"/>
      <c r="P25" s="223"/>
      <c r="Q25" s="223"/>
      <c r="R25" s="223"/>
      <c r="S25" s="223"/>
      <c r="T25" s="224"/>
      <c r="U25" s="224"/>
      <c r="V25" s="224"/>
      <c r="W25" s="224"/>
      <c r="X25" s="224"/>
    </row>
    <row r="26" spans="2:25" ht="18" customHeight="1" x14ac:dyDescent="0.15">
      <c r="C26" s="412">
        <v>3</v>
      </c>
      <c r="D26" s="430"/>
      <c r="E26" s="430"/>
      <c r="F26" s="431"/>
      <c r="G26" s="431"/>
      <c r="H26" s="432"/>
      <c r="I26" s="432"/>
      <c r="J26" s="432"/>
      <c r="N26" s="222" t="s">
        <v>427</v>
      </c>
      <c r="O26" s="222"/>
      <c r="P26" s="222"/>
      <c r="Q26" s="222"/>
      <c r="R26" s="222"/>
      <c r="S26" s="222"/>
      <c r="T26" s="222"/>
      <c r="U26" s="222"/>
      <c r="V26" s="222"/>
      <c r="W26" s="222"/>
      <c r="X26" s="222"/>
    </row>
    <row r="27" spans="2:25" ht="33" customHeight="1" thickBot="1" x14ac:dyDescent="0.2">
      <c r="C27" s="412"/>
      <c r="D27" s="433"/>
      <c r="E27" s="433"/>
      <c r="F27" s="431"/>
      <c r="G27" s="431"/>
      <c r="H27" s="432"/>
      <c r="I27" s="432"/>
      <c r="J27" s="432"/>
      <c r="O27" s="449" t="s">
        <v>428</v>
      </c>
      <c r="P27" s="442"/>
      <c r="Q27" s="160"/>
      <c r="R27" s="436" t="s">
        <v>429</v>
      </c>
      <c r="S27" s="436"/>
      <c r="T27" s="225"/>
      <c r="U27" s="160"/>
      <c r="V27" s="437" t="s">
        <v>430</v>
      </c>
      <c r="W27" s="437"/>
      <c r="X27" s="215"/>
    </row>
    <row r="28" spans="2:25" ht="18" customHeight="1" x14ac:dyDescent="0.15">
      <c r="C28" s="412">
        <v>4</v>
      </c>
      <c r="D28" s="430"/>
      <c r="E28" s="430"/>
      <c r="F28" s="431"/>
      <c r="G28" s="431"/>
      <c r="H28" s="432"/>
      <c r="I28" s="432"/>
      <c r="J28" s="432"/>
      <c r="O28" s="438">
        <f>SUM(T14:V23)</f>
        <v>5</v>
      </c>
      <c r="P28" s="439"/>
      <c r="Q28" s="442" t="s">
        <v>431</v>
      </c>
      <c r="R28" s="443">
        <v>3600</v>
      </c>
      <c r="S28" s="444"/>
      <c r="T28" s="447" t="s">
        <v>432</v>
      </c>
      <c r="U28" s="448"/>
      <c r="V28" s="450">
        <f>O28*R28</f>
        <v>18000</v>
      </c>
      <c r="W28" s="451"/>
      <c r="X28" s="454" t="s">
        <v>433</v>
      </c>
    </row>
    <row r="29" spans="2:25" ht="33" customHeight="1" thickBot="1" x14ac:dyDescent="0.2">
      <c r="C29" s="412"/>
      <c r="D29" s="433"/>
      <c r="E29" s="433"/>
      <c r="F29" s="431"/>
      <c r="G29" s="431"/>
      <c r="H29" s="432"/>
      <c r="I29" s="432"/>
      <c r="J29" s="432"/>
      <c r="O29" s="440"/>
      <c r="P29" s="441"/>
      <c r="Q29" s="442"/>
      <c r="R29" s="445"/>
      <c r="S29" s="446"/>
      <c r="T29" s="447"/>
      <c r="U29" s="448"/>
      <c r="V29" s="452"/>
      <c r="W29" s="453"/>
      <c r="X29" s="454"/>
    </row>
    <row r="30" spans="2:25" ht="18" customHeight="1" x14ac:dyDescent="0.15">
      <c r="C30" s="412">
        <v>5</v>
      </c>
      <c r="D30" s="430"/>
      <c r="E30" s="430"/>
      <c r="F30" s="431"/>
      <c r="G30" s="431"/>
      <c r="H30" s="432"/>
      <c r="I30" s="432"/>
      <c r="J30" s="432"/>
      <c r="N30" s="226"/>
      <c r="O30" s="203" t="s">
        <v>434</v>
      </c>
    </row>
    <row r="31" spans="2:25" ht="33" customHeight="1" x14ac:dyDescent="0.15">
      <c r="C31" s="412"/>
      <c r="D31" s="433"/>
      <c r="E31" s="433"/>
      <c r="F31" s="431"/>
      <c r="G31" s="431"/>
      <c r="H31" s="432"/>
      <c r="I31" s="432"/>
      <c r="J31" s="432"/>
      <c r="N31" s="227"/>
      <c r="O31" s="224"/>
      <c r="P31" s="224"/>
      <c r="Q31" s="224"/>
      <c r="R31" s="224"/>
      <c r="S31" s="224"/>
      <c r="T31" s="224"/>
      <c r="U31" s="224"/>
      <c r="V31" s="224"/>
      <c r="W31" s="224"/>
      <c r="X31" s="224"/>
    </row>
    <row r="32" spans="2:25" s="224" customFormat="1" ht="18" customHeight="1" x14ac:dyDescent="0.15">
      <c r="C32" s="228"/>
      <c r="D32" s="228"/>
      <c r="E32" s="229"/>
      <c r="F32" s="223"/>
      <c r="G32" s="223"/>
      <c r="H32" s="223"/>
      <c r="I32" s="223"/>
      <c r="J32" s="223"/>
      <c r="K32" s="223"/>
      <c r="L32" s="223"/>
      <c r="M32" s="223"/>
      <c r="N32" s="230"/>
      <c r="O32" s="230"/>
      <c r="P32" s="230"/>
      <c r="Q32" s="230"/>
      <c r="R32" s="230"/>
      <c r="S32" s="230"/>
      <c r="T32" s="230"/>
      <c r="U32" s="230"/>
      <c r="V32" s="230"/>
      <c r="W32" s="230"/>
      <c r="X32" s="230"/>
      <c r="Y32" s="230"/>
    </row>
    <row r="33" spans="2:25" s="222" customFormat="1" ht="18" customHeight="1" x14ac:dyDescent="0.15">
      <c r="B33" s="231" t="s">
        <v>435</v>
      </c>
      <c r="N33" s="232" t="s">
        <v>436</v>
      </c>
      <c r="O33" s="232"/>
      <c r="P33" s="232"/>
      <c r="Q33" s="232"/>
      <c r="R33" s="232"/>
      <c r="S33" s="232"/>
      <c r="T33" s="232"/>
      <c r="U33" s="232"/>
      <c r="V33" s="232"/>
      <c r="W33" s="232"/>
      <c r="X33" s="232"/>
      <c r="Y33" s="232"/>
    </row>
    <row r="34" spans="2:25" ht="49.5" customHeight="1" thickBot="1" x14ac:dyDescent="0.2">
      <c r="C34" s="449" t="s">
        <v>428</v>
      </c>
      <c r="D34" s="442"/>
      <c r="E34" s="160"/>
      <c r="F34" s="436" t="s">
        <v>429</v>
      </c>
      <c r="G34" s="436"/>
      <c r="H34" s="225"/>
      <c r="I34" s="160"/>
      <c r="J34" s="437" t="s">
        <v>437</v>
      </c>
      <c r="K34" s="437"/>
      <c r="L34" s="215"/>
      <c r="M34" s="215"/>
      <c r="O34" s="449" t="s">
        <v>438</v>
      </c>
      <c r="P34" s="442"/>
      <c r="Q34" s="160"/>
      <c r="R34" s="437" t="s">
        <v>439</v>
      </c>
      <c r="S34" s="437"/>
      <c r="T34" s="225"/>
      <c r="U34" s="160"/>
      <c r="V34" s="437" t="s">
        <v>440</v>
      </c>
      <c r="W34" s="437"/>
    </row>
    <row r="35" spans="2:25" ht="17.25" customHeight="1" x14ac:dyDescent="0.15">
      <c r="C35" s="438">
        <f>SUM(H22:J31)</f>
        <v>19</v>
      </c>
      <c r="D35" s="439"/>
      <c r="E35" s="442" t="s">
        <v>431</v>
      </c>
      <c r="F35" s="443">
        <v>3600</v>
      </c>
      <c r="G35" s="444"/>
      <c r="H35" s="447" t="s">
        <v>432</v>
      </c>
      <c r="I35" s="448"/>
      <c r="J35" s="450">
        <f>C35*F35</f>
        <v>68400</v>
      </c>
      <c r="K35" s="451"/>
      <c r="L35" s="454" t="s">
        <v>441</v>
      </c>
      <c r="M35" s="233"/>
      <c r="O35" s="443">
        <f>J35</f>
        <v>68400</v>
      </c>
      <c r="P35" s="444"/>
      <c r="Q35" s="442" t="s">
        <v>442</v>
      </c>
      <c r="R35" s="443">
        <f>V28</f>
        <v>18000</v>
      </c>
      <c r="S35" s="455"/>
      <c r="T35" s="447" t="s">
        <v>432</v>
      </c>
      <c r="U35" s="448"/>
      <c r="V35" s="450">
        <f>O35+R35</f>
        <v>86400</v>
      </c>
      <c r="W35" s="457"/>
      <c r="Y35" s="224"/>
    </row>
    <row r="36" spans="2:25" ht="33" customHeight="1" thickBot="1" x14ac:dyDescent="0.2">
      <c r="C36" s="440"/>
      <c r="D36" s="441"/>
      <c r="E36" s="442"/>
      <c r="F36" s="445"/>
      <c r="G36" s="446"/>
      <c r="H36" s="447"/>
      <c r="I36" s="448"/>
      <c r="J36" s="452"/>
      <c r="K36" s="453"/>
      <c r="L36" s="454"/>
      <c r="M36" s="233"/>
      <c r="O36" s="445"/>
      <c r="P36" s="446"/>
      <c r="Q36" s="442"/>
      <c r="R36" s="445"/>
      <c r="S36" s="456"/>
      <c r="T36" s="447"/>
      <c r="U36" s="448"/>
      <c r="V36" s="452"/>
      <c r="W36" s="458"/>
      <c r="Y36" s="230"/>
    </row>
    <row r="38" spans="2:25" s="224" customFormat="1" ht="26.25" customHeight="1" x14ac:dyDescent="0.15">
      <c r="N38" s="203"/>
      <c r="O38" s="203"/>
      <c r="P38" s="203"/>
      <c r="Q38" s="203"/>
      <c r="R38" s="203"/>
      <c r="S38" s="203"/>
      <c r="T38" s="203"/>
      <c r="U38" s="203"/>
      <c r="V38" s="203"/>
      <c r="W38" s="203"/>
      <c r="X38" s="203"/>
      <c r="Y38" s="203"/>
    </row>
  </sheetData>
  <sheetProtection algorithmName="SHA-512" hashValue="QPTE8Hga/dG6lj3bc2EtlIuuZ60LHEthWv3HOxMtD1Z6F7QQVq67XBdBYKcdIytsS7rsGA+RL6/RyEbOzn6uvw==" saltValue="kUcPPYBWylHLpbCOD3Vi0Q==" spinCount="100000"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22:C23"/>
    <mergeCell ref="D22:E22"/>
    <mergeCell ref="F22:G23"/>
    <mergeCell ref="H22:J23"/>
    <mergeCell ref="O22:O23"/>
    <mergeCell ref="P22:Q22"/>
    <mergeCell ref="R22:S23"/>
    <mergeCell ref="T22:V23"/>
    <mergeCell ref="D23:E23"/>
    <mergeCell ref="P23:Q23"/>
    <mergeCell ref="D20:E20"/>
    <mergeCell ref="F20:G21"/>
    <mergeCell ref="H20:J21"/>
    <mergeCell ref="O20:O21"/>
    <mergeCell ref="P20:Q20"/>
    <mergeCell ref="R20:S21"/>
    <mergeCell ref="T20:V21"/>
    <mergeCell ref="D21:E21"/>
    <mergeCell ref="P21:Q21"/>
    <mergeCell ref="P15:Q15"/>
    <mergeCell ref="C16:C17"/>
    <mergeCell ref="D16:L17"/>
    <mergeCell ref="O16:O17"/>
    <mergeCell ref="P16:Q16"/>
    <mergeCell ref="R16:S17"/>
    <mergeCell ref="T16:V17"/>
    <mergeCell ref="P17:Q17"/>
    <mergeCell ref="O18:O19"/>
    <mergeCell ref="P18:Q18"/>
    <mergeCell ref="R18:S19"/>
    <mergeCell ref="T18:V19"/>
    <mergeCell ref="P19:Q19"/>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zoomScalePageLayoutView="10" workbookViewId="0"/>
  </sheetViews>
  <sheetFormatPr defaultRowHeight="18.75" x14ac:dyDescent="0.15"/>
  <cols>
    <col min="1" max="1" width="15.625" style="1" customWidth="1"/>
    <col min="2" max="2" width="16.875" style="76" customWidth="1"/>
    <col min="3" max="3" width="16.875" style="7" customWidth="1"/>
    <col min="4" max="4" width="16.875" style="76" customWidth="1"/>
    <col min="5" max="5" width="16.875" style="1" customWidth="1"/>
    <col min="6" max="6" width="16.875" style="76" customWidth="1"/>
    <col min="7" max="7" width="16.875" style="1" customWidth="1"/>
    <col min="8" max="8" width="11.375" style="76" customWidth="1"/>
    <col min="9" max="9" width="11.375" style="1" customWidth="1"/>
    <col min="10" max="11" width="16.875" style="1" customWidth="1"/>
    <col min="12" max="12" width="13.25" style="1" customWidth="1"/>
    <col min="13" max="14" width="12.625" style="1" customWidth="1"/>
    <col min="15" max="15" width="16" style="76" customWidth="1"/>
    <col min="16" max="16" width="17.625" style="76" customWidth="1"/>
    <col min="17" max="16384" width="9" style="1"/>
  </cols>
  <sheetData>
    <row r="1" spans="1:16" s="77" customFormat="1" x14ac:dyDescent="0.15">
      <c r="B1" s="78"/>
      <c r="C1" s="88"/>
      <c r="D1" s="78"/>
      <c r="F1" s="78"/>
      <c r="H1" s="78"/>
      <c r="O1" s="78"/>
      <c r="P1" s="78"/>
    </row>
    <row r="2" spans="1:16" s="77" customFormat="1" x14ac:dyDescent="0.15">
      <c r="B2" s="78"/>
      <c r="C2" s="88"/>
      <c r="D2" s="78"/>
      <c r="F2" s="78"/>
      <c r="H2" s="78"/>
      <c r="O2" s="78"/>
      <c r="P2" s="78"/>
    </row>
    <row r="3" spans="1:16" s="77" customFormat="1" ht="19.5" thickBot="1" x14ac:dyDescent="0.2">
      <c r="B3" s="78"/>
      <c r="C3" s="88"/>
      <c r="D3" s="78"/>
      <c r="F3" s="78"/>
      <c r="H3" s="78"/>
      <c r="O3" s="78"/>
      <c r="P3" s="78"/>
    </row>
    <row r="4" spans="1:16" s="77" customFormat="1" x14ac:dyDescent="0.15">
      <c r="B4" s="78"/>
      <c r="C4" s="88"/>
      <c r="D4" s="78"/>
      <c r="F4" s="78"/>
      <c r="H4" s="78"/>
      <c r="M4" s="494" t="s">
        <v>62</v>
      </c>
      <c r="N4" s="495"/>
      <c r="O4" s="78"/>
      <c r="P4" s="78"/>
    </row>
    <row r="5" spans="1:16" s="77" customFormat="1" x14ac:dyDescent="0.15">
      <c r="B5" s="78"/>
      <c r="C5" s="88"/>
      <c r="D5" s="78"/>
      <c r="F5" s="78"/>
      <c r="H5" s="78"/>
      <c r="M5" s="496"/>
      <c r="N5" s="497"/>
      <c r="O5" s="78"/>
      <c r="P5" s="78"/>
    </row>
    <row r="6" spans="1:16" s="90" customFormat="1" ht="22.5" customHeight="1" thickBot="1" x14ac:dyDescent="0.2">
      <c r="B6" s="91"/>
      <c r="C6" s="92"/>
      <c r="D6" s="91"/>
      <c r="E6" s="93"/>
      <c r="F6" s="91"/>
      <c r="H6" s="94"/>
      <c r="M6" s="498"/>
      <c r="N6" s="499"/>
      <c r="O6" s="94"/>
    </row>
    <row r="7" spans="1:16" s="100" customFormat="1" ht="49.5" customHeight="1" x14ac:dyDescent="0.15">
      <c r="A7" s="95"/>
      <c r="B7" s="95"/>
      <c r="C7" s="96" t="s">
        <v>124</v>
      </c>
      <c r="D7" s="97" t="str">
        <f>一番最初に入力!C10&amp;""</f>
        <v>4</v>
      </c>
      <c r="E7" s="98" t="s">
        <v>395</v>
      </c>
      <c r="F7" s="95"/>
      <c r="G7" s="95"/>
      <c r="H7" s="95"/>
      <c r="I7" s="95"/>
      <c r="J7" s="95"/>
      <c r="K7" s="95"/>
      <c r="L7" s="95"/>
      <c r="M7" s="95"/>
      <c r="N7" s="95"/>
      <c r="O7" s="99" t="s">
        <v>64</v>
      </c>
      <c r="P7" s="95"/>
    </row>
    <row r="8" spans="1:16" s="101" customFormat="1" ht="39.75" customHeight="1" x14ac:dyDescent="0.15">
      <c r="A8" s="77"/>
      <c r="B8" s="77"/>
      <c r="C8" s="77"/>
      <c r="D8" s="78"/>
      <c r="E8" s="77"/>
      <c r="F8" s="78"/>
      <c r="H8" s="78"/>
      <c r="K8" s="88"/>
      <c r="L8" s="77"/>
      <c r="M8" s="77"/>
      <c r="N8" s="77"/>
      <c r="O8" s="77"/>
      <c r="P8" s="77"/>
    </row>
    <row r="9" spans="1:16" s="100" customFormat="1" ht="36.75" customHeight="1" x14ac:dyDescent="0.15">
      <c r="A9" s="98"/>
      <c r="B9" s="98"/>
      <c r="D9" s="98"/>
      <c r="F9" s="98"/>
      <c r="H9" s="469" t="s">
        <v>40</v>
      </c>
      <c r="I9" s="469"/>
      <c r="J9" s="468" t="str">
        <f>様式第4号!K8</f>
        <v>小規模保育事業Ａ型</v>
      </c>
      <c r="K9" s="468"/>
      <c r="L9" s="468"/>
      <c r="M9" s="468"/>
      <c r="N9" s="468"/>
    </row>
    <row r="10" spans="1:16" s="77" customFormat="1" ht="36.75" customHeight="1" x14ac:dyDescent="0.15">
      <c r="B10" s="78"/>
      <c r="D10" s="78"/>
      <c r="F10" s="78"/>
      <c r="H10" s="470" t="s">
        <v>57</v>
      </c>
      <c r="I10" s="470"/>
      <c r="J10" s="468" t="str">
        <f>様式第4号!K9</f>
        <v>給付のおうち保育園</v>
      </c>
      <c r="K10" s="468"/>
      <c r="L10" s="468"/>
      <c r="M10" s="468"/>
      <c r="N10" s="468"/>
    </row>
    <row r="11" spans="1:16" s="67" customFormat="1" ht="27" customHeight="1" x14ac:dyDescent="0.15">
      <c r="A11" s="77"/>
      <c r="B11" s="77"/>
      <c r="C11" s="77"/>
      <c r="D11" s="78"/>
      <c r="E11" s="77"/>
      <c r="F11" s="78"/>
      <c r="H11" s="78"/>
      <c r="K11" s="88"/>
      <c r="L11" s="77"/>
      <c r="M11" s="77"/>
      <c r="N11" s="77"/>
      <c r="O11" s="77"/>
      <c r="P11" s="77"/>
    </row>
    <row r="12" spans="1:16" s="90" customFormat="1" ht="45" customHeight="1" x14ac:dyDescent="0.15">
      <c r="B12" s="90" t="s">
        <v>28</v>
      </c>
      <c r="C12" s="94"/>
      <c r="D12" s="102"/>
      <c r="E12" s="94"/>
      <c r="F12" s="94"/>
      <c r="H12" s="94"/>
      <c r="N12" s="103"/>
      <c r="O12" s="184" t="s">
        <v>380</v>
      </c>
      <c r="P12" s="102"/>
    </row>
    <row r="13" spans="1:16" s="182" customFormat="1" ht="51.75" customHeight="1" x14ac:dyDescent="0.8">
      <c r="B13" s="471" t="s">
        <v>111</v>
      </c>
      <c r="C13" s="471"/>
      <c r="E13" s="183"/>
      <c r="F13" s="183"/>
      <c r="H13" s="183"/>
      <c r="K13" s="183"/>
      <c r="L13" s="183"/>
      <c r="M13" s="183"/>
      <c r="N13" s="183"/>
      <c r="O13" s="99" t="s">
        <v>381</v>
      </c>
      <c r="P13" s="183"/>
    </row>
    <row r="14" spans="1:16" s="90" customFormat="1" ht="30" customHeight="1" x14ac:dyDescent="0.15">
      <c r="A14" s="104"/>
      <c r="B14" s="104"/>
      <c r="C14" s="105"/>
      <c r="D14" s="104"/>
      <c r="E14" s="106"/>
      <c r="F14" s="104"/>
      <c r="H14" s="104"/>
      <c r="K14" s="104"/>
      <c r="L14" s="104"/>
      <c r="M14" s="104"/>
      <c r="N14" s="104"/>
      <c r="O14" s="185" t="s">
        <v>382</v>
      </c>
      <c r="P14" s="104"/>
    </row>
    <row r="15" spans="1:16" s="108" customFormat="1" ht="30" customHeight="1" x14ac:dyDescent="0.15">
      <c r="A15" s="90"/>
      <c r="B15" s="107"/>
      <c r="C15" s="107"/>
      <c r="D15" s="107"/>
      <c r="E15" s="107"/>
      <c r="F15" s="107"/>
      <c r="G15" s="109"/>
      <c r="H15" s="107"/>
      <c r="I15" s="109"/>
      <c r="J15" s="109"/>
      <c r="K15" s="107"/>
      <c r="L15" s="107"/>
      <c r="M15" s="90"/>
      <c r="N15" s="90"/>
      <c r="O15" s="186"/>
      <c r="P15" s="90"/>
    </row>
    <row r="16" spans="1:16" s="110" customFormat="1" ht="36" customHeight="1" thickBot="1" x14ac:dyDescent="0.2">
      <c r="A16" s="101"/>
      <c r="B16" s="91" t="s">
        <v>453</v>
      </c>
      <c r="C16" s="90"/>
      <c r="D16" s="94"/>
      <c r="E16" s="90"/>
      <c r="F16" s="94"/>
      <c r="G16" s="108"/>
      <c r="H16" s="92"/>
      <c r="I16" s="108"/>
      <c r="J16" s="108"/>
      <c r="K16" s="90"/>
      <c r="L16" s="90"/>
      <c r="M16" s="101"/>
      <c r="N16" s="101"/>
      <c r="O16" s="187" t="s">
        <v>383</v>
      </c>
      <c r="P16" s="101"/>
    </row>
    <row r="17" spans="1:16" s="108" customFormat="1" ht="39.75" customHeight="1" x14ac:dyDescent="0.15">
      <c r="A17" s="43"/>
      <c r="B17" s="464" t="s">
        <v>460</v>
      </c>
      <c r="C17" s="465"/>
      <c r="D17" s="465" t="s">
        <v>25</v>
      </c>
      <c r="E17" s="465"/>
      <c r="F17" s="465" t="s">
        <v>24</v>
      </c>
      <c r="G17" s="465"/>
      <c r="H17" s="503" t="s">
        <v>79</v>
      </c>
      <c r="I17" s="503"/>
      <c r="J17" s="500" t="s">
        <v>81</v>
      </c>
      <c r="K17" s="465" t="s">
        <v>80</v>
      </c>
      <c r="L17" s="505"/>
      <c r="M17" s="43"/>
      <c r="N17" s="43"/>
      <c r="O17" s="43"/>
      <c r="P17" s="43"/>
    </row>
    <row r="18" spans="1:16" s="108" customFormat="1" ht="51.75" customHeight="1" x14ac:dyDescent="0.15">
      <c r="A18" s="43"/>
      <c r="B18" s="466"/>
      <c r="C18" s="467"/>
      <c r="D18" s="467"/>
      <c r="E18" s="467"/>
      <c r="F18" s="467"/>
      <c r="G18" s="467"/>
      <c r="H18" s="504"/>
      <c r="I18" s="504"/>
      <c r="J18" s="501"/>
      <c r="K18" s="467"/>
      <c r="L18" s="506"/>
      <c r="M18" s="43"/>
      <c r="N18" s="43"/>
      <c r="O18" s="43"/>
      <c r="P18" s="43"/>
    </row>
    <row r="19" spans="1:16" s="108" customFormat="1" ht="39.75" customHeight="1" x14ac:dyDescent="0.15">
      <c r="A19" s="67"/>
      <c r="B19" s="466"/>
      <c r="C19" s="467"/>
      <c r="D19" s="467"/>
      <c r="E19" s="467"/>
      <c r="F19" s="467"/>
      <c r="G19" s="467"/>
      <c r="H19" s="504"/>
      <c r="I19" s="504"/>
      <c r="J19" s="502"/>
      <c r="K19" s="467"/>
      <c r="L19" s="506"/>
      <c r="M19" s="67"/>
      <c r="N19" s="67"/>
      <c r="O19" s="67"/>
      <c r="P19" s="67"/>
    </row>
    <row r="20" spans="1:16" s="108" customFormat="1" ht="39.950000000000003" customHeight="1" x14ac:dyDescent="0.15">
      <c r="A20" s="67"/>
      <c r="B20" s="462" t="s">
        <v>58</v>
      </c>
      <c r="C20" s="463"/>
      <c r="D20" s="459" t="s">
        <v>20</v>
      </c>
      <c r="E20" s="459"/>
      <c r="F20" s="459" t="s">
        <v>18</v>
      </c>
      <c r="G20" s="459"/>
      <c r="H20" s="472">
        <v>5</v>
      </c>
      <c r="I20" s="473"/>
      <c r="J20" s="111">
        <v>1200</v>
      </c>
      <c r="K20" s="478">
        <f>H20*1200</f>
        <v>6000</v>
      </c>
      <c r="L20" s="479"/>
      <c r="M20" s="67"/>
      <c r="N20" s="67"/>
      <c r="O20" s="67"/>
      <c r="P20" s="67"/>
    </row>
    <row r="21" spans="1:16" s="90" customFormat="1" ht="39.950000000000003" customHeight="1" x14ac:dyDescent="0.15">
      <c r="A21" s="67"/>
      <c r="B21" s="462"/>
      <c r="C21" s="463"/>
      <c r="D21" s="459"/>
      <c r="E21" s="459"/>
      <c r="F21" s="459" t="s">
        <v>17</v>
      </c>
      <c r="G21" s="459"/>
      <c r="H21" s="472">
        <v>5</v>
      </c>
      <c r="I21" s="473"/>
      <c r="J21" s="111">
        <v>2400</v>
      </c>
      <c r="K21" s="478">
        <f>H21*2400</f>
        <v>12000</v>
      </c>
      <c r="L21" s="479"/>
      <c r="M21" s="67"/>
      <c r="N21" s="67"/>
      <c r="O21" s="67"/>
      <c r="P21" s="67"/>
    </row>
    <row r="22" spans="1:16" s="90" customFormat="1" ht="39.950000000000003" customHeight="1" x14ac:dyDescent="0.15">
      <c r="A22" s="110"/>
      <c r="B22" s="462"/>
      <c r="C22" s="463"/>
      <c r="D22" s="459" t="s">
        <v>19</v>
      </c>
      <c r="E22" s="459"/>
      <c r="F22" s="459" t="s">
        <v>18</v>
      </c>
      <c r="G22" s="459"/>
      <c r="H22" s="472"/>
      <c r="I22" s="473"/>
      <c r="J22" s="111">
        <v>600</v>
      </c>
      <c r="K22" s="478">
        <f>H22*600</f>
        <v>0</v>
      </c>
      <c r="L22" s="479"/>
      <c r="M22" s="110"/>
      <c r="N22" s="110"/>
      <c r="O22" s="110"/>
      <c r="P22" s="110"/>
    </row>
    <row r="23" spans="1:16" s="90" customFormat="1" ht="39.950000000000003" customHeight="1" x14ac:dyDescent="0.15">
      <c r="A23" s="67"/>
      <c r="B23" s="462"/>
      <c r="C23" s="463"/>
      <c r="D23" s="459"/>
      <c r="E23" s="459"/>
      <c r="F23" s="459" t="s">
        <v>17</v>
      </c>
      <c r="G23" s="459"/>
      <c r="H23" s="472"/>
      <c r="I23" s="473"/>
      <c r="J23" s="111">
        <v>1200</v>
      </c>
      <c r="K23" s="478">
        <f>H23*1200</f>
        <v>0</v>
      </c>
      <c r="L23" s="479"/>
      <c r="M23" s="67"/>
      <c r="N23" s="67"/>
      <c r="O23" s="67"/>
      <c r="P23" s="67"/>
    </row>
    <row r="24" spans="1:16" s="43" customFormat="1" ht="39.950000000000003" customHeight="1" x14ac:dyDescent="0.15">
      <c r="A24" s="110"/>
      <c r="B24" s="460" t="s">
        <v>23</v>
      </c>
      <c r="C24" s="461"/>
      <c r="D24" s="459" t="s">
        <v>20</v>
      </c>
      <c r="E24" s="459"/>
      <c r="F24" s="459" t="s">
        <v>18</v>
      </c>
      <c r="G24" s="459"/>
      <c r="H24" s="472">
        <v>10</v>
      </c>
      <c r="I24" s="473"/>
      <c r="J24" s="111">
        <v>1200</v>
      </c>
      <c r="K24" s="478">
        <f>H24*1200</f>
        <v>12000</v>
      </c>
      <c r="L24" s="479"/>
      <c r="M24" s="110"/>
      <c r="N24" s="110"/>
      <c r="O24" s="110"/>
      <c r="P24" s="110"/>
    </row>
    <row r="25" spans="1:16" s="43" customFormat="1" ht="39.950000000000003" customHeight="1" x14ac:dyDescent="0.15">
      <c r="A25" s="67"/>
      <c r="B25" s="460"/>
      <c r="C25" s="461"/>
      <c r="D25" s="459"/>
      <c r="E25" s="459"/>
      <c r="F25" s="459" t="s">
        <v>17</v>
      </c>
      <c r="G25" s="459"/>
      <c r="H25" s="472">
        <v>5</v>
      </c>
      <c r="I25" s="473"/>
      <c r="J25" s="111">
        <v>2400</v>
      </c>
      <c r="K25" s="478">
        <f>H25*2400</f>
        <v>12000</v>
      </c>
      <c r="L25" s="479"/>
      <c r="M25" s="67"/>
      <c r="N25" s="67"/>
      <c r="O25" s="67"/>
      <c r="P25" s="67"/>
    </row>
    <row r="26" spans="1:16" s="67" customFormat="1" ht="39.950000000000003" customHeight="1" x14ac:dyDescent="0.15">
      <c r="A26" s="110"/>
      <c r="B26" s="460"/>
      <c r="C26" s="461"/>
      <c r="D26" s="459" t="s">
        <v>19</v>
      </c>
      <c r="E26" s="459"/>
      <c r="F26" s="459" t="s">
        <v>18</v>
      </c>
      <c r="G26" s="459"/>
      <c r="H26" s="472"/>
      <c r="I26" s="473"/>
      <c r="J26" s="111">
        <v>600</v>
      </c>
      <c r="K26" s="478">
        <f>H26*600</f>
        <v>0</v>
      </c>
      <c r="L26" s="479"/>
      <c r="M26" s="110"/>
      <c r="N26" s="110"/>
      <c r="O26" s="110"/>
      <c r="P26" s="110"/>
    </row>
    <row r="27" spans="1:16" s="67" customFormat="1" ht="39.950000000000003" customHeight="1" x14ac:dyDescent="0.15">
      <c r="B27" s="460"/>
      <c r="C27" s="461"/>
      <c r="D27" s="459"/>
      <c r="E27" s="459"/>
      <c r="F27" s="459" t="s">
        <v>17</v>
      </c>
      <c r="G27" s="459"/>
      <c r="H27" s="472"/>
      <c r="I27" s="473"/>
      <c r="J27" s="111">
        <v>1200</v>
      </c>
      <c r="K27" s="478">
        <f>H27*1200</f>
        <v>0</v>
      </c>
      <c r="L27" s="479"/>
    </row>
    <row r="28" spans="1:16" s="67" customFormat="1" ht="39.950000000000003" customHeight="1" x14ac:dyDescent="0.15">
      <c r="A28" s="110"/>
      <c r="B28" s="460" t="s">
        <v>22</v>
      </c>
      <c r="C28" s="461"/>
      <c r="D28" s="459" t="s">
        <v>20</v>
      </c>
      <c r="E28" s="459"/>
      <c r="F28" s="459" t="s">
        <v>18</v>
      </c>
      <c r="G28" s="459"/>
      <c r="H28" s="472">
        <v>5</v>
      </c>
      <c r="I28" s="473"/>
      <c r="J28" s="111">
        <v>1200</v>
      </c>
      <c r="K28" s="478">
        <f>H28*1200</f>
        <v>6000</v>
      </c>
      <c r="L28" s="479"/>
      <c r="M28" s="110"/>
      <c r="N28" s="110"/>
      <c r="O28" s="110"/>
      <c r="P28" s="110"/>
    </row>
    <row r="29" spans="1:16" s="110" customFormat="1" ht="39.950000000000003" customHeight="1" x14ac:dyDescent="0.15">
      <c r="A29" s="67"/>
      <c r="B29" s="460"/>
      <c r="C29" s="461"/>
      <c r="D29" s="459"/>
      <c r="E29" s="459"/>
      <c r="F29" s="459" t="s">
        <v>17</v>
      </c>
      <c r="G29" s="459"/>
      <c r="H29" s="472">
        <v>10</v>
      </c>
      <c r="I29" s="473"/>
      <c r="J29" s="111">
        <v>2400</v>
      </c>
      <c r="K29" s="478">
        <f>H29*2400</f>
        <v>24000</v>
      </c>
      <c r="L29" s="479"/>
      <c r="M29" s="67"/>
      <c r="N29" s="67"/>
      <c r="O29" s="67"/>
      <c r="P29" s="67"/>
    </row>
    <row r="30" spans="1:16" s="67" customFormat="1" ht="39.950000000000003" customHeight="1" x14ac:dyDescent="0.15">
      <c r="A30" s="110"/>
      <c r="B30" s="460"/>
      <c r="C30" s="461"/>
      <c r="D30" s="459" t="s">
        <v>19</v>
      </c>
      <c r="E30" s="459"/>
      <c r="F30" s="459" t="s">
        <v>18</v>
      </c>
      <c r="G30" s="459"/>
      <c r="H30" s="472"/>
      <c r="I30" s="473"/>
      <c r="J30" s="111">
        <v>600</v>
      </c>
      <c r="K30" s="478">
        <f>H30*600</f>
        <v>0</v>
      </c>
      <c r="L30" s="479"/>
      <c r="M30" s="110"/>
      <c r="N30" s="110"/>
      <c r="O30" s="110"/>
      <c r="P30" s="110"/>
    </row>
    <row r="31" spans="1:16" s="110" customFormat="1" ht="39.950000000000003" customHeight="1" x14ac:dyDescent="0.15">
      <c r="A31" s="67"/>
      <c r="B31" s="460"/>
      <c r="C31" s="461"/>
      <c r="D31" s="459"/>
      <c r="E31" s="459"/>
      <c r="F31" s="459" t="s">
        <v>17</v>
      </c>
      <c r="G31" s="459"/>
      <c r="H31" s="472"/>
      <c r="I31" s="473"/>
      <c r="J31" s="111">
        <v>1200</v>
      </c>
      <c r="K31" s="478">
        <f>H31*1200</f>
        <v>0</v>
      </c>
      <c r="L31" s="479"/>
      <c r="M31" s="67"/>
      <c r="N31" s="67"/>
      <c r="O31" s="67"/>
      <c r="P31" s="67"/>
    </row>
    <row r="32" spans="1:16" s="67" customFormat="1" ht="39.950000000000003" customHeight="1" x14ac:dyDescent="0.15">
      <c r="A32" s="110"/>
      <c r="B32" s="460" t="s">
        <v>21</v>
      </c>
      <c r="C32" s="461"/>
      <c r="D32" s="459" t="s">
        <v>20</v>
      </c>
      <c r="E32" s="459"/>
      <c r="F32" s="459" t="s">
        <v>18</v>
      </c>
      <c r="G32" s="459"/>
      <c r="H32" s="472"/>
      <c r="I32" s="473"/>
      <c r="J32" s="111">
        <v>1200</v>
      </c>
      <c r="K32" s="478">
        <f>H32*1200</f>
        <v>0</v>
      </c>
      <c r="L32" s="479"/>
      <c r="M32" s="110"/>
      <c r="N32" s="110"/>
      <c r="O32" s="110"/>
      <c r="P32" s="110"/>
    </row>
    <row r="33" spans="1:16" s="110" customFormat="1" ht="39.950000000000003" customHeight="1" x14ac:dyDescent="0.15">
      <c r="B33" s="460"/>
      <c r="C33" s="461"/>
      <c r="D33" s="459"/>
      <c r="E33" s="459"/>
      <c r="F33" s="459" t="s">
        <v>17</v>
      </c>
      <c r="G33" s="459"/>
      <c r="H33" s="472"/>
      <c r="I33" s="473"/>
      <c r="J33" s="111">
        <v>2400</v>
      </c>
      <c r="K33" s="478">
        <f>H33*2400</f>
        <v>0</v>
      </c>
      <c r="L33" s="479"/>
    </row>
    <row r="34" spans="1:16" s="67" customFormat="1" ht="39.950000000000003" customHeight="1" x14ac:dyDescent="0.15">
      <c r="B34" s="460"/>
      <c r="C34" s="461"/>
      <c r="D34" s="459" t="s">
        <v>19</v>
      </c>
      <c r="E34" s="459"/>
      <c r="F34" s="459" t="s">
        <v>18</v>
      </c>
      <c r="G34" s="459"/>
      <c r="H34" s="472"/>
      <c r="I34" s="473"/>
      <c r="J34" s="112">
        <v>600</v>
      </c>
      <c r="K34" s="478">
        <f>H34*600</f>
        <v>0</v>
      </c>
      <c r="L34" s="479"/>
    </row>
    <row r="35" spans="1:16" s="110" customFormat="1" ht="39.950000000000003" customHeight="1" thickBot="1" x14ac:dyDescent="0.2">
      <c r="B35" s="492"/>
      <c r="C35" s="493"/>
      <c r="D35" s="487"/>
      <c r="E35" s="487"/>
      <c r="F35" s="487" t="s">
        <v>17</v>
      </c>
      <c r="G35" s="487"/>
      <c r="H35" s="480"/>
      <c r="I35" s="480"/>
      <c r="J35" s="113">
        <v>1200</v>
      </c>
      <c r="K35" s="481">
        <f>H35*1200</f>
        <v>0</v>
      </c>
      <c r="L35" s="482"/>
    </row>
    <row r="36" spans="1:16" s="67" customFormat="1" ht="39.950000000000003" customHeight="1" thickTop="1" x14ac:dyDescent="0.15">
      <c r="A36" s="114"/>
      <c r="B36" s="483" t="s">
        <v>61</v>
      </c>
      <c r="C36" s="484"/>
      <c r="D36" s="484"/>
      <c r="E36" s="484"/>
      <c r="F36" s="484"/>
      <c r="G36" s="484"/>
      <c r="H36" s="490">
        <f>SUM(H20:H35)</f>
        <v>40</v>
      </c>
      <c r="I36" s="490"/>
      <c r="J36" s="488"/>
      <c r="K36" s="474">
        <f>SUM(K20:L35)</f>
        <v>72000</v>
      </c>
      <c r="L36" s="475"/>
      <c r="M36" s="114"/>
      <c r="N36" s="114"/>
      <c r="O36" s="114"/>
      <c r="P36" s="114"/>
    </row>
    <row r="37" spans="1:16" s="77" customFormat="1" ht="39.950000000000003" customHeight="1" thickBot="1" x14ac:dyDescent="0.2">
      <c r="B37" s="485"/>
      <c r="C37" s="486"/>
      <c r="D37" s="486"/>
      <c r="E37" s="486"/>
      <c r="F37" s="486"/>
      <c r="G37" s="486"/>
      <c r="H37" s="491"/>
      <c r="I37" s="491"/>
      <c r="J37" s="489"/>
      <c r="K37" s="476"/>
      <c r="L37" s="477"/>
    </row>
    <row r="38" spans="1:16" s="120" customFormat="1" ht="35.25" customHeight="1" x14ac:dyDescent="0.15">
      <c r="A38" s="117"/>
      <c r="B38" s="511" t="s">
        <v>139</v>
      </c>
      <c r="C38" s="512"/>
      <c r="D38" s="512"/>
      <c r="E38" s="512"/>
      <c r="F38" s="512"/>
      <c r="G38" s="512"/>
      <c r="H38" s="515" t="s">
        <v>454</v>
      </c>
      <c r="I38" s="515"/>
      <c r="J38" s="515"/>
      <c r="K38" s="516"/>
      <c r="L38" s="517"/>
      <c r="M38" s="118"/>
      <c r="N38" s="118"/>
      <c r="O38" s="119"/>
      <c r="P38" s="119"/>
    </row>
    <row r="39" spans="1:16" s="118" customFormat="1" ht="35.25" customHeight="1" thickBot="1" x14ac:dyDescent="0.2">
      <c r="A39" s="117"/>
      <c r="B39" s="513"/>
      <c r="C39" s="514"/>
      <c r="D39" s="514"/>
      <c r="E39" s="514"/>
      <c r="F39" s="514"/>
      <c r="G39" s="514"/>
      <c r="H39" s="518" t="s">
        <v>140</v>
      </c>
      <c r="I39" s="518"/>
      <c r="J39" s="518"/>
      <c r="K39" s="519"/>
      <c r="L39" s="520"/>
      <c r="O39" s="119"/>
      <c r="P39" s="119"/>
    </row>
    <row r="40" spans="1:16" s="118" customFormat="1" ht="75" customHeight="1" thickBot="1" x14ac:dyDescent="0.2">
      <c r="B40" s="507" t="s">
        <v>141</v>
      </c>
      <c r="C40" s="508"/>
      <c r="D40" s="508"/>
      <c r="E40" s="508"/>
      <c r="F40" s="508"/>
      <c r="G40" s="508"/>
      <c r="H40" s="508"/>
      <c r="I40" s="508"/>
      <c r="J40" s="508"/>
      <c r="K40" s="509">
        <f>K36-K38-K39</f>
        <v>72000</v>
      </c>
      <c r="L40" s="510"/>
    </row>
    <row r="41" spans="1:16" s="115" customFormat="1" ht="24.75" customHeight="1" x14ac:dyDescent="0.15">
      <c r="A41" s="77"/>
      <c r="B41" s="76"/>
      <c r="D41" s="76"/>
      <c r="E41" s="77"/>
      <c r="F41" s="76"/>
      <c r="H41" s="76"/>
      <c r="K41" s="1"/>
      <c r="L41" s="1"/>
      <c r="M41" s="77"/>
      <c r="N41" s="77"/>
      <c r="O41" s="77"/>
      <c r="P41" s="77"/>
    </row>
    <row r="42" spans="1:16" s="77" customFormat="1" ht="24.75" customHeight="1" x14ac:dyDescent="0.15">
      <c r="B42" s="76"/>
      <c r="C42" s="88"/>
      <c r="D42" s="76"/>
      <c r="F42" s="76"/>
      <c r="G42" s="116"/>
      <c r="H42" s="76"/>
      <c r="I42" s="116"/>
      <c r="J42" s="116"/>
      <c r="K42" s="1"/>
      <c r="L42" s="1"/>
    </row>
    <row r="43" spans="1:16" s="77" customFormat="1" ht="24.75" customHeight="1" x14ac:dyDescent="0.15">
      <c r="B43" s="78"/>
      <c r="C43" s="88"/>
      <c r="D43" s="78"/>
      <c r="F43" s="78"/>
      <c r="H43" s="78"/>
      <c r="O43" s="78"/>
      <c r="P43" s="78"/>
    </row>
    <row r="44" spans="1:16" s="116" customFormat="1" ht="24.75" customHeight="1" x14ac:dyDescent="0.15">
      <c r="A44" s="1"/>
      <c r="B44" s="76"/>
      <c r="C44" s="88"/>
      <c r="D44" s="76"/>
      <c r="E44" s="77"/>
      <c r="F44" s="76"/>
      <c r="H44" s="76"/>
      <c r="K44" s="1"/>
      <c r="L44" s="1"/>
      <c r="M44" s="77"/>
      <c r="N44" s="77"/>
      <c r="O44" s="78"/>
      <c r="P44" s="78"/>
    </row>
    <row r="45" spans="1:16" s="77" customFormat="1" ht="24.75" customHeight="1" x14ac:dyDescent="0.15">
      <c r="A45" s="1"/>
      <c r="B45" s="76"/>
      <c r="C45" s="88"/>
      <c r="D45" s="76"/>
      <c r="F45" s="76"/>
      <c r="H45" s="76"/>
      <c r="K45" s="1"/>
      <c r="L45" s="1"/>
      <c r="O45" s="78"/>
      <c r="P45" s="78"/>
    </row>
    <row r="46" spans="1:16" s="77" customFormat="1" x14ac:dyDescent="0.15">
      <c r="A46" s="1"/>
      <c r="B46" s="76"/>
      <c r="C46" s="88"/>
      <c r="D46" s="76"/>
      <c r="F46" s="76"/>
      <c r="H46" s="76"/>
      <c r="K46" s="1"/>
      <c r="L46" s="1"/>
      <c r="O46" s="78"/>
      <c r="P46" s="78"/>
    </row>
    <row r="47" spans="1:16" s="77" customFormat="1" ht="38.25" customHeight="1" x14ac:dyDescent="0.15">
      <c r="A47" s="1"/>
      <c r="B47" s="76"/>
      <c r="C47" s="88"/>
      <c r="D47" s="76"/>
      <c r="F47" s="76"/>
      <c r="H47" s="76"/>
      <c r="K47" s="1"/>
      <c r="L47" s="1"/>
      <c r="O47" s="78"/>
      <c r="P47" s="78"/>
    </row>
    <row r="48" spans="1:16" s="77" customFormat="1" x14ac:dyDescent="0.15">
      <c r="A48" s="1"/>
      <c r="B48" s="76"/>
      <c r="C48" s="88"/>
      <c r="D48" s="76"/>
      <c r="F48" s="76"/>
      <c r="H48" s="76"/>
      <c r="K48" s="1"/>
      <c r="L48" s="1"/>
      <c r="O48" s="78"/>
      <c r="P48" s="78"/>
    </row>
    <row r="49" spans="1:16" s="77" customFormat="1" x14ac:dyDescent="0.15">
      <c r="A49" s="1"/>
      <c r="B49" s="76"/>
      <c r="C49" s="88"/>
      <c r="D49" s="76"/>
      <c r="F49" s="76"/>
      <c r="H49" s="76"/>
      <c r="K49" s="1"/>
      <c r="L49" s="1"/>
      <c r="O49" s="78"/>
      <c r="P49" s="78"/>
    </row>
    <row r="50" spans="1:16" s="77" customFormat="1" x14ac:dyDescent="0.15">
      <c r="A50" s="1"/>
      <c r="B50" s="76"/>
      <c r="C50" s="88"/>
      <c r="D50" s="76"/>
      <c r="F50" s="76"/>
      <c r="H50" s="76"/>
      <c r="K50" s="1"/>
      <c r="L50" s="1"/>
      <c r="O50" s="78"/>
      <c r="P50" s="78"/>
    </row>
    <row r="51" spans="1:16" s="77" customFormat="1" x14ac:dyDescent="0.15">
      <c r="A51" s="1"/>
      <c r="B51" s="76"/>
      <c r="C51" s="88"/>
      <c r="D51" s="76"/>
      <c r="F51" s="76"/>
      <c r="H51" s="76"/>
      <c r="K51" s="1"/>
      <c r="L51" s="1"/>
      <c r="O51" s="78"/>
      <c r="P51" s="78"/>
    </row>
    <row r="52" spans="1:16" s="77" customFormat="1" x14ac:dyDescent="0.15">
      <c r="A52" s="1"/>
      <c r="B52" s="76"/>
      <c r="C52" s="88"/>
      <c r="D52" s="76"/>
      <c r="F52" s="76"/>
      <c r="H52" s="76"/>
      <c r="K52" s="1"/>
      <c r="L52" s="1"/>
      <c r="O52" s="78"/>
      <c r="P52" s="78"/>
    </row>
    <row r="53" spans="1:16" s="77" customFormat="1" x14ac:dyDescent="0.15">
      <c r="A53" s="1"/>
      <c r="B53" s="76"/>
      <c r="C53" s="88"/>
      <c r="D53" s="76"/>
      <c r="F53" s="76"/>
      <c r="H53" s="76"/>
      <c r="K53" s="1"/>
      <c r="L53" s="1"/>
      <c r="O53" s="78"/>
      <c r="P53" s="78"/>
    </row>
    <row r="54" spans="1:16" s="77" customFormat="1" x14ac:dyDescent="0.15">
      <c r="A54" s="1"/>
      <c r="B54" s="76"/>
      <c r="C54" s="88"/>
      <c r="D54" s="76"/>
      <c r="F54" s="76"/>
      <c r="H54" s="76"/>
      <c r="K54" s="1"/>
      <c r="L54" s="1"/>
      <c r="O54" s="78"/>
      <c r="P54" s="78"/>
    </row>
    <row r="55" spans="1:16" s="77" customFormat="1" x14ac:dyDescent="0.15">
      <c r="A55" s="1"/>
      <c r="B55" s="76"/>
      <c r="C55" s="88"/>
      <c r="D55" s="76"/>
      <c r="F55" s="76"/>
      <c r="H55" s="76"/>
      <c r="K55" s="1"/>
      <c r="L55" s="1"/>
      <c r="O55" s="78"/>
      <c r="P55" s="78"/>
    </row>
    <row r="56" spans="1:16" s="77" customFormat="1" x14ac:dyDescent="0.15">
      <c r="A56" s="1"/>
      <c r="B56" s="76"/>
      <c r="C56" s="88"/>
      <c r="D56" s="76"/>
      <c r="F56" s="76"/>
      <c r="H56" s="76"/>
      <c r="K56" s="1"/>
      <c r="L56" s="1"/>
      <c r="O56" s="78"/>
      <c r="P56" s="78"/>
    </row>
    <row r="57" spans="1:16" s="77" customFormat="1" x14ac:dyDescent="0.15">
      <c r="A57" s="1"/>
      <c r="B57" s="76"/>
      <c r="C57" s="88"/>
      <c r="D57" s="76"/>
      <c r="F57" s="76"/>
      <c r="H57" s="76"/>
      <c r="K57" s="1"/>
      <c r="L57" s="1"/>
      <c r="O57" s="78"/>
      <c r="P57" s="78"/>
    </row>
    <row r="58" spans="1:16" s="77" customFormat="1" x14ac:dyDescent="0.15">
      <c r="A58" s="1"/>
      <c r="B58" s="76"/>
      <c r="C58" s="88"/>
      <c r="D58" s="76"/>
      <c r="F58" s="76"/>
      <c r="H58" s="76"/>
      <c r="K58" s="1"/>
      <c r="L58" s="1"/>
      <c r="O58" s="78"/>
      <c r="P58" s="78"/>
    </row>
    <row r="59" spans="1:16" s="77" customFormat="1" x14ac:dyDescent="0.15">
      <c r="A59" s="1"/>
      <c r="B59" s="76"/>
      <c r="C59" s="88"/>
      <c r="D59" s="76"/>
      <c r="F59" s="76"/>
      <c r="H59" s="76"/>
      <c r="K59" s="1"/>
      <c r="L59" s="1"/>
      <c r="O59" s="78"/>
      <c r="P59" s="78"/>
    </row>
    <row r="60" spans="1:16" s="77" customFormat="1" x14ac:dyDescent="0.15">
      <c r="A60" s="1"/>
      <c r="B60" s="76"/>
      <c r="C60" s="88"/>
      <c r="D60" s="76"/>
      <c r="F60" s="76"/>
      <c r="H60" s="76"/>
      <c r="K60" s="1"/>
      <c r="L60" s="1"/>
      <c r="O60" s="78"/>
      <c r="P60" s="78"/>
    </row>
    <row r="61" spans="1:16" s="77" customFormat="1" x14ac:dyDescent="0.15">
      <c r="A61" s="1"/>
      <c r="B61" s="76"/>
      <c r="C61" s="88"/>
      <c r="D61" s="76"/>
      <c r="F61" s="76"/>
      <c r="H61" s="76"/>
      <c r="K61" s="1"/>
      <c r="L61" s="1"/>
      <c r="O61" s="78"/>
      <c r="P61" s="78"/>
    </row>
    <row r="62" spans="1:16" s="77" customFormat="1" x14ac:dyDescent="0.15">
      <c r="A62" s="1"/>
      <c r="B62" s="76"/>
      <c r="C62" s="88"/>
      <c r="D62" s="76"/>
      <c r="F62" s="76"/>
      <c r="H62" s="76"/>
      <c r="K62" s="1"/>
      <c r="L62" s="1"/>
      <c r="O62" s="78"/>
      <c r="P62" s="78"/>
    </row>
    <row r="63" spans="1:16" s="77" customFormat="1" x14ac:dyDescent="0.15">
      <c r="A63" s="1"/>
      <c r="B63" s="76"/>
      <c r="C63" s="88"/>
      <c r="D63" s="76"/>
      <c r="F63" s="76"/>
      <c r="H63" s="76"/>
      <c r="K63" s="1"/>
      <c r="L63" s="1"/>
      <c r="O63" s="78"/>
      <c r="P63" s="78"/>
    </row>
    <row r="64" spans="1:16" s="77" customFormat="1" x14ac:dyDescent="0.15">
      <c r="A64" s="1"/>
      <c r="B64" s="76"/>
      <c r="C64" s="88"/>
      <c r="D64" s="76"/>
      <c r="F64" s="76"/>
      <c r="H64" s="76"/>
      <c r="K64" s="1"/>
      <c r="L64" s="1"/>
      <c r="O64" s="78"/>
      <c r="P64" s="78"/>
    </row>
    <row r="65" spans="1:16" s="77" customFormat="1" x14ac:dyDescent="0.15">
      <c r="A65" s="1"/>
      <c r="B65" s="76"/>
      <c r="C65" s="88"/>
      <c r="D65" s="76"/>
      <c r="F65" s="76"/>
      <c r="H65" s="76"/>
      <c r="K65" s="1"/>
      <c r="L65" s="1"/>
      <c r="O65" s="78"/>
      <c r="P65" s="78"/>
    </row>
    <row r="66" spans="1:16" s="77" customFormat="1" x14ac:dyDescent="0.15">
      <c r="A66" s="1"/>
      <c r="B66" s="76"/>
      <c r="C66" s="88"/>
      <c r="D66" s="76"/>
      <c r="F66" s="76"/>
      <c r="H66" s="76"/>
      <c r="K66" s="1"/>
      <c r="L66" s="1"/>
      <c r="O66" s="78"/>
      <c r="P66" s="78"/>
    </row>
    <row r="67" spans="1:16" s="77" customFormat="1" x14ac:dyDescent="0.15">
      <c r="A67" s="1"/>
      <c r="B67" s="76"/>
      <c r="C67" s="88"/>
      <c r="D67" s="76"/>
      <c r="F67" s="76"/>
      <c r="H67" s="76"/>
      <c r="K67" s="1"/>
      <c r="L67" s="1"/>
      <c r="O67" s="78"/>
      <c r="P67" s="78"/>
    </row>
    <row r="68" spans="1:16" s="77" customFormat="1" x14ac:dyDescent="0.15">
      <c r="A68" s="1"/>
      <c r="B68" s="76"/>
      <c r="C68" s="88"/>
      <c r="D68" s="76"/>
      <c r="F68" s="76"/>
      <c r="H68" s="76"/>
      <c r="K68" s="1"/>
      <c r="L68" s="1"/>
      <c r="O68" s="78"/>
      <c r="P68" s="78"/>
    </row>
    <row r="69" spans="1:16" s="77" customFormat="1" x14ac:dyDescent="0.15">
      <c r="A69" s="1"/>
      <c r="B69" s="76"/>
      <c r="C69" s="88"/>
      <c r="D69" s="76"/>
      <c r="F69" s="76"/>
      <c r="H69" s="76"/>
      <c r="K69" s="1"/>
      <c r="L69" s="1"/>
      <c r="O69" s="78"/>
      <c r="P69" s="78"/>
    </row>
    <row r="70" spans="1:16" s="77" customFormat="1" x14ac:dyDescent="0.15">
      <c r="A70" s="1"/>
      <c r="B70" s="76"/>
      <c r="C70" s="88"/>
      <c r="D70" s="76"/>
      <c r="F70" s="76"/>
      <c r="H70" s="76"/>
      <c r="K70" s="1"/>
      <c r="L70" s="1"/>
      <c r="O70" s="78"/>
      <c r="P70" s="78"/>
    </row>
    <row r="71" spans="1:16" s="77" customFormat="1" x14ac:dyDescent="0.15">
      <c r="A71" s="1"/>
      <c r="B71" s="76"/>
      <c r="C71" s="88"/>
      <c r="D71" s="76"/>
      <c r="F71" s="76"/>
      <c r="H71" s="76"/>
      <c r="K71" s="1"/>
      <c r="L71" s="1"/>
      <c r="O71" s="78"/>
      <c r="P71" s="78"/>
    </row>
    <row r="72" spans="1:16" s="77" customFormat="1" x14ac:dyDescent="0.15">
      <c r="A72" s="1"/>
      <c r="B72" s="76"/>
      <c r="C72" s="88"/>
      <c r="D72" s="76"/>
      <c r="F72" s="76"/>
      <c r="H72" s="76"/>
      <c r="K72" s="1"/>
      <c r="L72" s="1"/>
      <c r="O72" s="78"/>
      <c r="P72" s="78"/>
    </row>
    <row r="73" spans="1:16" s="77" customFormat="1" x14ac:dyDescent="0.15">
      <c r="A73" s="1"/>
      <c r="B73" s="76"/>
      <c r="C73" s="88"/>
      <c r="D73" s="76"/>
      <c r="F73" s="76"/>
      <c r="H73" s="76"/>
      <c r="K73" s="1"/>
      <c r="L73" s="1"/>
      <c r="O73" s="78"/>
      <c r="P73" s="78"/>
    </row>
    <row r="74" spans="1:16" s="77" customFormat="1" x14ac:dyDescent="0.15">
      <c r="A74" s="1"/>
      <c r="B74" s="76"/>
      <c r="C74" s="88"/>
      <c r="D74" s="76"/>
      <c r="F74" s="76"/>
      <c r="H74" s="76"/>
      <c r="K74" s="1"/>
      <c r="L74" s="1"/>
      <c r="O74" s="78"/>
      <c r="P74" s="78"/>
    </row>
    <row r="75" spans="1:16" s="77" customFormat="1" x14ac:dyDescent="0.15">
      <c r="A75" s="1"/>
      <c r="B75" s="76"/>
      <c r="C75" s="7"/>
      <c r="D75" s="76"/>
      <c r="E75" s="1"/>
      <c r="F75" s="76"/>
      <c r="H75" s="76"/>
      <c r="K75" s="1"/>
      <c r="L75" s="1"/>
      <c r="N75" s="1"/>
      <c r="O75" s="76"/>
      <c r="P75" s="76"/>
    </row>
    <row r="76" spans="1:16" s="77" customFormat="1" x14ac:dyDescent="0.15">
      <c r="A76" s="1"/>
      <c r="B76" s="76"/>
      <c r="C76" s="7"/>
      <c r="D76" s="76"/>
      <c r="E76" s="1"/>
      <c r="F76" s="76"/>
      <c r="H76" s="76"/>
      <c r="K76" s="1"/>
      <c r="L76" s="1"/>
      <c r="M76" s="1"/>
      <c r="N76" s="1"/>
      <c r="O76" s="76"/>
      <c r="P76" s="76"/>
    </row>
    <row r="77" spans="1:16" s="77" customFormat="1" x14ac:dyDescent="0.15">
      <c r="A77" s="1"/>
      <c r="B77" s="76"/>
      <c r="C77" s="7"/>
      <c r="D77" s="76"/>
      <c r="E77" s="1"/>
      <c r="F77" s="76"/>
      <c r="H77" s="76"/>
      <c r="K77" s="1"/>
      <c r="L77" s="1"/>
      <c r="M77" s="1"/>
      <c r="N77" s="1"/>
      <c r="O77" s="76"/>
      <c r="P77" s="76"/>
    </row>
    <row r="78" spans="1:16" s="77" customFormat="1" x14ac:dyDescent="0.15">
      <c r="A78" s="1"/>
      <c r="B78" s="76"/>
      <c r="C78" s="7"/>
      <c r="D78" s="76"/>
      <c r="E78" s="1"/>
      <c r="F78" s="76"/>
      <c r="H78" s="76"/>
      <c r="K78" s="1"/>
      <c r="L78" s="1"/>
      <c r="M78" s="1"/>
      <c r="N78" s="1"/>
      <c r="O78" s="76"/>
      <c r="P78" s="76"/>
    </row>
    <row r="79" spans="1:16" s="77" customFormat="1" x14ac:dyDescent="0.15">
      <c r="A79" s="1"/>
      <c r="B79" s="76"/>
      <c r="C79" s="7"/>
      <c r="D79" s="76"/>
      <c r="E79" s="1"/>
      <c r="F79" s="76"/>
      <c r="H79" s="76"/>
      <c r="K79" s="1"/>
      <c r="L79" s="1"/>
      <c r="M79" s="1"/>
      <c r="N79" s="1"/>
      <c r="O79" s="76"/>
      <c r="P79" s="76"/>
    </row>
    <row r="80" spans="1:16" s="77" customFormat="1" x14ac:dyDescent="0.15">
      <c r="A80" s="1"/>
      <c r="B80" s="76"/>
      <c r="C80" s="7"/>
      <c r="D80" s="76"/>
      <c r="E80" s="1"/>
      <c r="F80" s="76"/>
      <c r="H80" s="76"/>
      <c r="K80" s="1"/>
      <c r="L80" s="1"/>
      <c r="M80" s="1"/>
      <c r="N80" s="1"/>
      <c r="O80" s="76"/>
      <c r="P80" s="76"/>
    </row>
    <row r="81" spans="1:16" s="77" customFormat="1" x14ac:dyDescent="0.15">
      <c r="A81" s="1"/>
      <c r="B81" s="76"/>
      <c r="C81" s="7"/>
      <c r="D81" s="76"/>
      <c r="E81" s="1"/>
      <c r="F81" s="76"/>
      <c r="H81" s="76"/>
      <c r="K81" s="1"/>
      <c r="L81" s="1"/>
      <c r="M81" s="1"/>
      <c r="N81" s="1"/>
      <c r="O81" s="76"/>
      <c r="P81" s="76"/>
    </row>
    <row r="82" spans="1:16" s="77" customFormat="1" x14ac:dyDescent="0.15">
      <c r="A82" s="1"/>
      <c r="B82" s="76"/>
      <c r="C82" s="7"/>
      <c r="D82" s="76"/>
      <c r="E82" s="1"/>
      <c r="F82" s="76"/>
      <c r="H82" s="76"/>
      <c r="K82" s="1"/>
      <c r="L82" s="1"/>
      <c r="M82" s="1"/>
      <c r="N82" s="1"/>
      <c r="O82" s="76"/>
      <c r="P82" s="76"/>
    </row>
    <row r="83" spans="1:16" s="77" customFormat="1" x14ac:dyDescent="0.15">
      <c r="A83" s="1"/>
      <c r="B83" s="76"/>
      <c r="C83" s="7"/>
      <c r="D83" s="76"/>
      <c r="E83" s="1"/>
      <c r="F83" s="76"/>
      <c r="H83" s="76"/>
      <c r="K83" s="1"/>
      <c r="L83" s="1"/>
      <c r="M83" s="1"/>
      <c r="N83" s="1"/>
      <c r="O83" s="76"/>
      <c r="P83" s="76"/>
    </row>
    <row r="84" spans="1:16" s="77" customFormat="1" x14ac:dyDescent="0.15">
      <c r="A84" s="1"/>
      <c r="B84" s="76"/>
      <c r="C84" s="7"/>
      <c r="D84" s="76"/>
      <c r="E84" s="1"/>
      <c r="F84" s="76"/>
      <c r="G84" s="1"/>
      <c r="H84" s="76"/>
      <c r="K84" s="1"/>
      <c r="L84" s="1"/>
      <c r="M84" s="1"/>
      <c r="N84" s="1"/>
      <c r="O84" s="76"/>
      <c r="P84" s="76"/>
    </row>
    <row r="85" spans="1:16" s="77" customFormat="1" x14ac:dyDescent="0.15">
      <c r="A85" s="1"/>
      <c r="B85" s="76"/>
      <c r="C85" s="7"/>
      <c r="D85" s="76"/>
      <c r="E85" s="1"/>
      <c r="F85" s="76"/>
      <c r="G85" s="1"/>
      <c r="H85" s="76"/>
      <c r="K85" s="1"/>
      <c r="L85" s="1"/>
      <c r="M85" s="1"/>
      <c r="N85" s="1"/>
      <c r="O85" s="76"/>
      <c r="P85" s="76"/>
    </row>
    <row r="86" spans="1:16" s="77" customFormat="1" x14ac:dyDescent="0.15">
      <c r="A86" s="1"/>
      <c r="B86" s="76"/>
      <c r="C86" s="7"/>
      <c r="D86" s="76"/>
      <c r="E86" s="1"/>
      <c r="F86" s="76"/>
      <c r="G86" s="1"/>
      <c r="H86" s="76"/>
      <c r="K86" s="1"/>
      <c r="L86" s="1"/>
      <c r="M86" s="1"/>
      <c r="N86" s="1"/>
      <c r="O86" s="76"/>
      <c r="P86" s="76"/>
    </row>
  </sheetData>
  <sheetProtection algorithmName="SHA-512" hashValue="o/oRV5WUjUNOoXLKUnF1JZqrF31url96Q2CO+oVjR4e7WIVg6aR0MKNzYeiTy3NlOq7GXQAJbPNOI0hEHCaEyg==" saltValue="5K/btRQWZLPZBmsxZdAIEw==" spinCount="100000" sheet="1" objects="1" scenarios="1"/>
  <mergeCells count="83">
    <mergeCell ref="B40:J40"/>
    <mergeCell ref="K40:L40"/>
    <mergeCell ref="B38:G39"/>
    <mergeCell ref="H38:J38"/>
    <mergeCell ref="K38:L38"/>
    <mergeCell ref="H39:J39"/>
    <mergeCell ref="K39:L39"/>
    <mergeCell ref="K28:L28"/>
    <mergeCell ref="K29:L29"/>
    <mergeCell ref="K30:L30"/>
    <mergeCell ref="K27:L27"/>
    <mergeCell ref="K17:L19"/>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B36:G37"/>
    <mergeCell ref="D34:E35"/>
    <mergeCell ref="J36:J37"/>
    <mergeCell ref="H36:I37"/>
    <mergeCell ref="F34:G34"/>
    <mergeCell ref="F35:G35"/>
    <mergeCell ref="B32:C35"/>
    <mergeCell ref="K36:L37"/>
    <mergeCell ref="K31:L31"/>
    <mergeCell ref="K32:L32"/>
    <mergeCell ref="K33:L33"/>
    <mergeCell ref="H34:I34"/>
    <mergeCell ref="H35:I35"/>
    <mergeCell ref="K34:L34"/>
    <mergeCell ref="K35:L35"/>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F21:G21"/>
    <mergeCell ref="F22:G22"/>
    <mergeCell ref="F23:G23"/>
    <mergeCell ref="F24:G24"/>
    <mergeCell ref="F20:G20"/>
    <mergeCell ref="F27:G27"/>
    <mergeCell ref="F25:G25"/>
    <mergeCell ref="H26:I26"/>
    <mergeCell ref="H27:I27"/>
    <mergeCell ref="H23:I23"/>
    <mergeCell ref="H25:I25"/>
    <mergeCell ref="F26:G26"/>
    <mergeCell ref="B17:C19"/>
    <mergeCell ref="D17:E19"/>
    <mergeCell ref="F17:G19"/>
    <mergeCell ref="J9:N9"/>
    <mergeCell ref="J10:N10"/>
    <mergeCell ref="H9:I9"/>
    <mergeCell ref="H10:I10"/>
    <mergeCell ref="B13:C13"/>
    <mergeCell ref="D20:E21"/>
    <mergeCell ref="D22:E23"/>
    <mergeCell ref="D24:E25"/>
    <mergeCell ref="D26:E27"/>
    <mergeCell ref="B28:C31"/>
    <mergeCell ref="D30:E31"/>
    <mergeCell ref="B20:C23"/>
    <mergeCell ref="B24:C27"/>
  </mergeCells>
  <phoneticPr fontId="2"/>
  <pageMargins left="0.59055118110236227" right="0.19685039370078741" top="0.39370078740157483" bottom="0.19685039370078741" header="0.51181102362204722" footer="0.51181102362204722"/>
  <pageSetup paperSize="9" scale="4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workbookViewId="0">
      <pane xSplit="3" ySplit="1" topLeftCell="D2" activePane="bottomRight" state="frozen"/>
      <selection pane="topRight" activeCell="D1" sqref="D1"/>
      <selection pane="bottomLeft" activeCell="A2" sqref="A2"/>
      <selection pane="bottomRight" activeCell="A2" sqref="A2"/>
    </sheetView>
  </sheetViews>
  <sheetFormatPr defaultRowHeight="18.75" x14ac:dyDescent="0.15"/>
  <cols>
    <col min="1" max="1" width="11.875" style="157" customWidth="1"/>
    <col min="2" max="2" width="22.875" style="141" customWidth="1"/>
    <col min="3" max="3" width="49.375" style="141" customWidth="1"/>
    <col min="4" max="4" width="42.125" style="141" customWidth="1"/>
    <col min="5" max="5" width="37.75" style="141" customWidth="1"/>
    <col min="6" max="6" width="19.375" style="141" customWidth="1"/>
    <col min="7" max="16384" width="9" style="141"/>
  </cols>
  <sheetData>
    <row r="1" spans="1:6" ht="21.75" customHeight="1" x14ac:dyDescent="0.15">
      <c r="A1" s="139" t="s">
        <v>331</v>
      </c>
      <c r="B1" s="140" t="s">
        <v>332</v>
      </c>
      <c r="C1" s="140" t="s">
        <v>333</v>
      </c>
      <c r="D1" s="140" t="s">
        <v>334</v>
      </c>
      <c r="E1" s="140" t="s">
        <v>335</v>
      </c>
      <c r="F1" s="140" t="s">
        <v>336</v>
      </c>
    </row>
    <row r="2" spans="1:6" ht="18" customHeight="1" x14ac:dyDescent="0.15">
      <c r="A2" s="599">
        <v>31102</v>
      </c>
      <c r="B2" s="142" t="s">
        <v>337</v>
      </c>
      <c r="C2" s="600" t="s">
        <v>206</v>
      </c>
      <c r="D2" s="601" t="s">
        <v>482</v>
      </c>
      <c r="E2" s="602" t="s">
        <v>483</v>
      </c>
      <c r="F2" s="237" t="s">
        <v>338</v>
      </c>
    </row>
    <row r="3" spans="1:6" ht="18" customHeight="1" x14ac:dyDescent="0.15">
      <c r="A3" s="603">
        <v>31103</v>
      </c>
      <c r="B3" s="144" t="s">
        <v>337</v>
      </c>
      <c r="C3" s="604" t="s">
        <v>210</v>
      </c>
      <c r="D3" s="605" t="s">
        <v>339</v>
      </c>
      <c r="E3" s="606" t="s">
        <v>484</v>
      </c>
      <c r="F3" s="145" t="s">
        <v>340</v>
      </c>
    </row>
    <row r="4" spans="1:6" ht="18" customHeight="1" x14ac:dyDescent="0.15">
      <c r="A4" s="603">
        <v>31104</v>
      </c>
      <c r="B4" s="144" t="s">
        <v>337</v>
      </c>
      <c r="C4" s="604" t="s">
        <v>213</v>
      </c>
      <c r="D4" s="605" t="s">
        <v>485</v>
      </c>
      <c r="E4" s="606" t="s">
        <v>486</v>
      </c>
      <c r="F4" s="145" t="s">
        <v>338</v>
      </c>
    </row>
    <row r="5" spans="1:6" ht="18" customHeight="1" x14ac:dyDescent="0.15">
      <c r="A5" s="603">
        <v>31105</v>
      </c>
      <c r="B5" s="144" t="s">
        <v>337</v>
      </c>
      <c r="C5" s="604" t="s">
        <v>487</v>
      </c>
      <c r="D5" s="605" t="s">
        <v>488</v>
      </c>
      <c r="E5" s="606" t="s">
        <v>489</v>
      </c>
      <c r="F5" s="145" t="s">
        <v>338</v>
      </c>
    </row>
    <row r="6" spans="1:6" ht="18" customHeight="1" x14ac:dyDescent="0.15">
      <c r="A6" s="603">
        <v>31106</v>
      </c>
      <c r="B6" s="144" t="s">
        <v>337</v>
      </c>
      <c r="C6" s="604" t="s">
        <v>221</v>
      </c>
      <c r="D6" s="605" t="s">
        <v>341</v>
      </c>
      <c r="E6" s="606" t="s">
        <v>490</v>
      </c>
      <c r="F6" s="145" t="s">
        <v>340</v>
      </c>
    </row>
    <row r="7" spans="1:6" ht="18" customHeight="1" x14ac:dyDescent="0.15">
      <c r="A7" s="603">
        <v>31108</v>
      </c>
      <c r="B7" s="144" t="s">
        <v>337</v>
      </c>
      <c r="C7" s="604" t="s">
        <v>491</v>
      </c>
      <c r="D7" s="605" t="s">
        <v>492</v>
      </c>
      <c r="E7" s="606" t="s">
        <v>493</v>
      </c>
      <c r="F7" s="145" t="s">
        <v>340</v>
      </c>
    </row>
    <row r="8" spans="1:6" ht="18" customHeight="1" x14ac:dyDescent="0.15">
      <c r="A8" s="603">
        <v>31109</v>
      </c>
      <c r="B8" s="144" t="s">
        <v>337</v>
      </c>
      <c r="C8" s="604" t="s">
        <v>494</v>
      </c>
      <c r="D8" s="605" t="s">
        <v>495</v>
      </c>
      <c r="E8" s="606" t="s">
        <v>490</v>
      </c>
      <c r="F8" s="145" t="s">
        <v>340</v>
      </c>
    </row>
    <row r="9" spans="1:6" ht="18" customHeight="1" x14ac:dyDescent="0.15">
      <c r="A9" s="603">
        <v>31110</v>
      </c>
      <c r="B9" s="144" t="s">
        <v>337</v>
      </c>
      <c r="C9" s="604" t="s">
        <v>496</v>
      </c>
      <c r="D9" s="605" t="s">
        <v>497</v>
      </c>
      <c r="E9" s="606" t="s">
        <v>498</v>
      </c>
      <c r="F9" s="145" t="s">
        <v>338</v>
      </c>
    </row>
    <row r="10" spans="1:6" ht="18" customHeight="1" x14ac:dyDescent="0.15">
      <c r="A10" s="603">
        <v>31111</v>
      </c>
      <c r="B10" s="144" t="s">
        <v>337</v>
      </c>
      <c r="C10" s="604" t="s">
        <v>499</v>
      </c>
      <c r="D10" s="605" t="s">
        <v>500</v>
      </c>
      <c r="E10" s="606" t="s">
        <v>501</v>
      </c>
      <c r="F10" s="145" t="s">
        <v>342</v>
      </c>
    </row>
    <row r="11" spans="1:6" ht="18" customHeight="1" x14ac:dyDescent="0.15">
      <c r="A11" s="603">
        <v>31112</v>
      </c>
      <c r="B11" s="144" t="s">
        <v>337</v>
      </c>
      <c r="C11" s="604" t="s">
        <v>502</v>
      </c>
      <c r="D11" s="605" t="s">
        <v>343</v>
      </c>
      <c r="E11" s="606" t="s">
        <v>503</v>
      </c>
      <c r="F11" s="145" t="s">
        <v>342</v>
      </c>
    </row>
    <row r="12" spans="1:6" ht="18" customHeight="1" x14ac:dyDescent="0.15">
      <c r="A12" s="603">
        <v>31113</v>
      </c>
      <c r="B12" s="144" t="s">
        <v>337</v>
      </c>
      <c r="C12" s="604" t="s">
        <v>504</v>
      </c>
      <c r="D12" s="605" t="s">
        <v>505</v>
      </c>
      <c r="E12" s="606" t="s">
        <v>506</v>
      </c>
      <c r="F12" s="145" t="s">
        <v>338</v>
      </c>
    </row>
    <row r="13" spans="1:6" ht="18" customHeight="1" x14ac:dyDescent="0.15">
      <c r="A13" s="603">
        <v>31114</v>
      </c>
      <c r="B13" s="144" t="s">
        <v>337</v>
      </c>
      <c r="C13" s="604" t="s">
        <v>507</v>
      </c>
      <c r="D13" s="605" t="s">
        <v>508</v>
      </c>
      <c r="E13" s="606" t="s">
        <v>509</v>
      </c>
      <c r="F13" s="145" t="s">
        <v>342</v>
      </c>
    </row>
    <row r="14" spans="1:6" ht="18" customHeight="1" x14ac:dyDescent="0.15">
      <c r="A14" s="603">
        <v>31115</v>
      </c>
      <c r="B14" s="144" t="s">
        <v>337</v>
      </c>
      <c r="C14" s="604" t="s">
        <v>510</v>
      </c>
      <c r="D14" s="605" t="s">
        <v>511</v>
      </c>
      <c r="E14" s="606" t="s">
        <v>512</v>
      </c>
      <c r="F14" s="145" t="s">
        <v>340</v>
      </c>
    </row>
    <row r="15" spans="1:6" ht="18" customHeight="1" x14ac:dyDescent="0.15">
      <c r="A15" s="603">
        <v>31116</v>
      </c>
      <c r="B15" s="144" t="s">
        <v>337</v>
      </c>
      <c r="C15" s="604" t="s">
        <v>254</v>
      </c>
      <c r="D15" s="605" t="s">
        <v>513</v>
      </c>
      <c r="E15" s="606" t="s">
        <v>514</v>
      </c>
      <c r="F15" s="145" t="s">
        <v>338</v>
      </c>
    </row>
    <row r="16" spans="1:6" ht="18" customHeight="1" x14ac:dyDescent="0.15">
      <c r="A16" s="603">
        <v>31117</v>
      </c>
      <c r="B16" s="144" t="s">
        <v>337</v>
      </c>
      <c r="C16" s="604" t="s">
        <v>515</v>
      </c>
      <c r="D16" s="605" t="s">
        <v>513</v>
      </c>
      <c r="E16" s="606" t="s">
        <v>514</v>
      </c>
      <c r="F16" s="145" t="s">
        <v>338</v>
      </c>
    </row>
    <row r="17" spans="1:6" ht="18" customHeight="1" x14ac:dyDescent="0.15">
      <c r="A17" s="603">
        <v>31118</v>
      </c>
      <c r="B17" s="144" t="s">
        <v>337</v>
      </c>
      <c r="C17" s="604" t="s">
        <v>516</v>
      </c>
      <c r="D17" s="605" t="s">
        <v>517</v>
      </c>
      <c r="E17" s="606" t="s">
        <v>344</v>
      </c>
      <c r="F17" s="145" t="s">
        <v>342</v>
      </c>
    </row>
    <row r="18" spans="1:6" ht="18" customHeight="1" x14ac:dyDescent="0.15">
      <c r="A18" s="603">
        <v>31119</v>
      </c>
      <c r="B18" s="144" t="s">
        <v>337</v>
      </c>
      <c r="C18" s="604" t="s">
        <v>518</v>
      </c>
      <c r="D18" s="605" t="s">
        <v>519</v>
      </c>
      <c r="E18" s="606" t="s">
        <v>345</v>
      </c>
      <c r="F18" s="145" t="s">
        <v>340</v>
      </c>
    </row>
    <row r="19" spans="1:6" ht="18" customHeight="1" x14ac:dyDescent="0.15">
      <c r="A19" s="603">
        <v>31120</v>
      </c>
      <c r="B19" s="144" t="s">
        <v>337</v>
      </c>
      <c r="C19" s="604" t="s">
        <v>520</v>
      </c>
      <c r="D19" s="605" t="s">
        <v>346</v>
      </c>
      <c r="E19" s="606" t="s">
        <v>521</v>
      </c>
      <c r="F19" s="145" t="s">
        <v>340</v>
      </c>
    </row>
    <row r="20" spans="1:6" ht="18" customHeight="1" x14ac:dyDescent="0.15">
      <c r="A20" s="603">
        <v>31121</v>
      </c>
      <c r="B20" s="144" t="s">
        <v>337</v>
      </c>
      <c r="C20" s="604" t="s">
        <v>522</v>
      </c>
      <c r="D20" s="605" t="s">
        <v>523</v>
      </c>
      <c r="E20" s="606" t="s">
        <v>524</v>
      </c>
      <c r="F20" s="145" t="s">
        <v>338</v>
      </c>
    </row>
    <row r="21" spans="1:6" ht="18" customHeight="1" x14ac:dyDescent="0.15">
      <c r="A21" s="603">
        <v>31122</v>
      </c>
      <c r="B21" s="144" t="s">
        <v>337</v>
      </c>
      <c r="C21" s="604" t="s">
        <v>525</v>
      </c>
      <c r="D21" s="605" t="s">
        <v>343</v>
      </c>
      <c r="E21" s="606" t="s">
        <v>526</v>
      </c>
      <c r="F21" s="145" t="s">
        <v>338</v>
      </c>
    </row>
    <row r="22" spans="1:6" ht="18" customHeight="1" x14ac:dyDescent="0.15">
      <c r="A22" s="603">
        <v>31123</v>
      </c>
      <c r="B22" s="144" t="s">
        <v>337</v>
      </c>
      <c r="C22" s="604" t="s">
        <v>527</v>
      </c>
      <c r="D22" s="605" t="s">
        <v>528</v>
      </c>
      <c r="E22" s="606" t="s">
        <v>529</v>
      </c>
      <c r="F22" s="145" t="s">
        <v>340</v>
      </c>
    </row>
    <row r="23" spans="1:6" ht="18" customHeight="1" x14ac:dyDescent="0.15">
      <c r="A23" s="603">
        <v>31124</v>
      </c>
      <c r="B23" s="144" t="s">
        <v>337</v>
      </c>
      <c r="C23" s="604" t="s">
        <v>530</v>
      </c>
      <c r="D23" s="605" t="s">
        <v>531</v>
      </c>
      <c r="E23" s="606" t="s">
        <v>532</v>
      </c>
      <c r="F23" s="145" t="s">
        <v>338</v>
      </c>
    </row>
    <row r="24" spans="1:6" ht="18" customHeight="1" x14ac:dyDescent="0.15">
      <c r="A24" s="603">
        <v>31125</v>
      </c>
      <c r="B24" s="144" t="s">
        <v>337</v>
      </c>
      <c r="C24" s="604" t="s">
        <v>533</v>
      </c>
      <c r="D24" s="605" t="s">
        <v>534</v>
      </c>
      <c r="E24" s="606" t="s">
        <v>535</v>
      </c>
      <c r="F24" s="145" t="s">
        <v>338</v>
      </c>
    </row>
    <row r="25" spans="1:6" ht="18" customHeight="1" x14ac:dyDescent="0.15">
      <c r="A25" s="603">
        <v>31126</v>
      </c>
      <c r="B25" s="144" t="s">
        <v>337</v>
      </c>
      <c r="C25" s="604" t="s">
        <v>143</v>
      </c>
      <c r="D25" s="605" t="s">
        <v>536</v>
      </c>
      <c r="E25" s="606" t="s">
        <v>537</v>
      </c>
      <c r="F25" s="145" t="s">
        <v>338</v>
      </c>
    </row>
    <row r="26" spans="1:6" ht="18" customHeight="1" x14ac:dyDescent="0.15">
      <c r="A26" s="603">
        <v>31127</v>
      </c>
      <c r="B26" s="144" t="s">
        <v>337</v>
      </c>
      <c r="C26" s="604" t="s">
        <v>538</v>
      </c>
      <c r="D26" s="605" t="s">
        <v>539</v>
      </c>
      <c r="E26" s="606" t="s">
        <v>540</v>
      </c>
      <c r="F26" s="145" t="s">
        <v>342</v>
      </c>
    </row>
    <row r="27" spans="1:6" ht="18" customHeight="1" x14ac:dyDescent="0.15">
      <c r="A27" s="603">
        <v>31128</v>
      </c>
      <c r="B27" s="144" t="s">
        <v>337</v>
      </c>
      <c r="C27" s="604" t="s">
        <v>293</v>
      </c>
      <c r="D27" s="605" t="s">
        <v>539</v>
      </c>
      <c r="E27" s="606" t="s">
        <v>347</v>
      </c>
      <c r="F27" s="145" t="s">
        <v>338</v>
      </c>
    </row>
    <row r="28" spans="1:6" ht="18" customHeight="1" x14ac:dyDescent="0.15">
      <c r="A28" s="603">
        <v>31129</v>
      </c>
      <c r="B28" s="144" t="s">
        <v>337</v>
      </c>
      <c r="C28" s="604" t="s">
        <v>541</v>
      </c>
      <c r="D28" s="605" t="s">
        <v>511</v>
      </c>
      <c r="E28" s="606" t="s">
        <v>512</v>
      </c>
      <c r="F28" s="145" t="s">
        <v>340</v>
      </c>
    </row>
    <row r="29" spans="1:6" ht="18" customHeight="1" x14ac:dyDescent="0.15">
      <c r="A29" s="603">
        <v>31202</v>
      </c>
      <c r="B29" s="144" t="s">
        <v>337</v>
      </c>
      <c r="C29" s="604" t="s">
        <v>207</v>
      </c>
      <c r="D29" s="605" t="s">
        <v>542</v>
      </c>
      <c r="E29" s="606" t="s">
        <v>543</v>
      </c>
      <c r="F29" s="145" t="s">
        <v>340</v>
      </c>
    </row>
    <row r="30" spans="1:6" ht="18" customHeight="1" x14ac:dyDescent="0.15">
      <c r="A30" s="603">
        <v>31203</v>
      </c>
      <c r="B30" s="144" t="s">
        <v>337</v>
      </c>
      <c r="C30" s="604" t="s">
        <v>211</v>
      </c>
      <c r="D30" s="605" t="s">
        <v>544</v>
      </c>
      <c r="E30" s="606" t="s">
        <v>545</v>
      </c>
      <c r="F30" s="145" t="s">
        <v>338</v>
      </c>
    </row>
    <row r="31" spans="1:6" ht="18" customHeight="1" x14ac:dyDescent="0.15">
      <c r="A31" s="603">
        <v>31204</v>
      </c>
      <c r="B31" s="144" t="s">
        <v>337</v>
      </c>
      <c r="C31" s="604" t="s">
        <v>546</v>
      </c>
      <c r="D31" s="605" t="s">
        <v>547</v>
      </c>
      <c r="E31" s="606" t="s">
        <v>548</v>
      </c>
      <c r="F31" s="145" t="s">
        <v>340</v>
      </c>
    </row>
    <row r="32" spans="1:6" ht="18" customHeight="1" x14ac:dyDescent="0.15">
      <c r="A32" s="603">
        <v>31205</v>
      </c>
      <c r="B32" s="144" t="s">
        <v>337</v>
      </c>
      <c r="C32" s="604" t="s">
        <v>549</v>
      </c>
      <c r="D32" s="605" t="s">
        <v>550</v>
      </c>
      <c r="E32" s="606" t="s">
        <v>551</v>
      </c>
      <c r="F32" s="145" t="s">
        <v>338</v>
      </c>
    </row>
    <row r="33" spans="1:6" ht="18" customHeight="1" x14ac:dyDescent="0.15">
      <c r="A33" s="603">
        <v>31206</v>
      </c>
      <c r="B33" s="144" t="s">
        <v>337</v>
      </c>
      <c r="C33" s="604" t="s">
        <v>552</v>
      </c>
      <c r="D33" s="605" t="s">
        <v>553</v>
      </c>
      <c r="E33" s="606" t="s">
        <v>554</v>
      </c>
      <c r="F33" s="145" t="s">
        <v>338</v>
      </c>
    </row>
    <row r="34" spans="1:6" ht="18" customHeight="1" x14ac:dyDescent="0.15">
      <c r="A34" s="603">
        <v>31207</v>
      </c>
      <c r="B34" s="144" t="s">
        <v>337</v>
      </c>
      <c r="C34" s="604" t="s">
        <v>555</v>
      </c>
      <c r="D34" s="605" t="s">
        <v>556</v>
      </c>
      <c r="E34" s="606" t="s">
        <v>557</v>
      </c>
      <c r="F34" s="145" t="s">
        <v>342</v>
      </c>
    </row>
    <row r="35" spans="1:6" ht="18" customHeight="1" x14ac:dyDescent="0.15">
      <c r="A35" s="603">
        <v>31210</v>
      </c>
      <c r="B35" s="144" t="s">
        <v>337</v>
      </c>
      <c r="C35" s="604" t="s">
        <v>235</v>
      </c>
      <c r="D35" s="605" t="s">
        <v>558</v>
      </c>
      <c r="E35" s="606" t="s">
        <v>559</v>
      </c>
      <c r="F35" s="145" t="s">
        <v>338</v>
      </c>
    </row>
    <row r="36" spans="1:6" ht="18" customHeight="1" x14ac:dyDescent="0.15">
      <c r="A36" s="603">
        <v>31211</v>
      </c>
      <c r="B36" s="144" t="s">
        <v>337</v>
      </c>
      <c r="C36" s="604" t="s">
        <v>239</v>
      </c>
      <c r="D36" s="605" t="s">
        <v>560</v>
      </c>
      <c r="E36" s="606" t="s">
        <v>561</v>
      </c>
      <c r="F36" s="145" t="s">
        <v>338</v>
      </c>
    </row>
    <row r="37" spans="1:6" ht="18" customHeight="1" x14ac:dyDescent="0.15">
      <c r="A37" s="603">
        <v>31212</v>
      </c>
      <c r="B37" s="144" t="s">
        <v>337</v>
      </c>
      <c r="C37" s="604" t="s">
        <v>242</v>
      </c>
      <c r="D37" s="605" t="s">
        <v>562</v>
      </c>
      <c r="E37" s="606" t="s">
        <v>563</v>
      </c>
      <c r="F37" s="145" t="s">
        <v>338</v>
      </c>
    </row>
    <row r="38" spans="1:6" ht="18" customHeight="1" x14ac:dyDescent="0.15">
      <c r="A38" s="603">
        <v>31214</v>
      </c>
      <c r="B38" s="144" t="s">
        <v>337</v>
      </c>
      <c r="C38" s="604" t="s">
        <v>564</v>
      </c>
      <c r="D38" s="605" t="s">
        <v>565</v>
      </c>
      <c r="E38" s="606" t="s">
        <v>349</v>
      </c>
      <c r="F38" s="145" t="s">
        <v>338</v>
      </c>
    </row>
    <row r="39" spans="1:6" ht="18" customHeight="1" x14ac:dyDescent="0.15">
      <c r="A39" s="603">
        <v>31215</v>
      </c>
      <c r="B39" s="144" t="s">
        <v>337</v>
      </c>
      <c r="C39" s="604" t="s">
        <v>566</v>
      </c>
      <c r="D39" s="605" t="s">
        <v>567</v>
      </c>
      <c r="E39" s="606" t="s">
        <v>350</v>
      </c>
      <c r="F39" s="145" t="s">
        <v>340</v>
      </c>
    </row>
    <row r="40" spans="1:6" ht="18" customHeight="1" x14ac:dyDescent="0.15">
      <c r="A40" s="603">
        <v>31216</v>
      </c>
      <c r="B40" s="144" t="s">
        <v>337</v>
      </c>
      <c r="C40" s="604" t="s">
        <v>251</v>
      </c>
      <c r="D40" s="605" t="s">
        <v>568</v>
      </c>
      <c r="E40" s="606" t="s">
        <v>569</v>
      </c>
      <c r="F40" s="145" t="s">
        <v>338</v>
      </c>
    </row>
    <row r="41" spans="1:6" ht="18" customHeight="1" x14ac:dyDescent="0.15">
      <c r="A41" s="603">
        <v>31218</v>
      </c>
      <c r="B41" s="144" t="s">
        <v>337</v>
      </c>
      <c r="C41" s="604" t="s">
        <v>570</v>
      </c>
      <c r="D41" s="605" t="s">
        <v>571</v>
      </c>
      <c r="E41" s="606" t="s">
        <v>572</v>
      </c>
      <c r="F41" s="145" t="s">
        <v>342</v>
      </c>
    </row>
    <row r="42" spans="1:6" ht="18" customHeight="1" x14ac:dyDescent="0.15">
      <c r="A42" s="603">
        <v>31220</v>
      </c>
      <c r="B42" s="144" t="s">
        <v>337</v>
      </c>
      <c r="C42" s="604" t="s">
        <v>573</v>
      </c>
      <c r="D42" s="605" t="s">
        <v>574</v>
      </c>
      <c r="E42" s="606" t="s">
        <v>575</v>
      </c>
      <c r="F42" s="145" t="s">
        <v>340</v>
      </c>
    </row>
    <row r="43" spans="1:6" ht="18" customHeight="1" x14ac:dyDescent="0.15">
      <c r="A43" s="603">
        <v>31221</v>
      </c>
      <c r="B43" s="144" t="s">
        <v>337</v>
      </c>
      <c r="C43" s="604" t="s">
        <v>576</v>
      </c>
      <c r="D43" s="605" t="s">
        <v>577</v>
      </c>
      <c r="E43" s="606" t="s">
        <v>578</v>
      </c>
      <c r="F43" s="145" t="s">
        <v>342</v>
      </c>
    </row>
    <row r="44" spans="1:6" ht="18" customHeight="1" x14ac:dyDescent="0.15">
      <c r="A44" s="603">
        <v>31222</v>
      </c>
      <c r="B44" s="144" t="s">
        <v>337</v>
      </c>
      <c r="C44" s="604" t="s">
        <v>579</v>
      </c>
      <c r="D44" s="605" t="s">
        <v>580</v>
      </c>
      <c r="E44" s="606" t="s">
        <v>581</v>
      </c>
      <c r="F44" s="145" t="s">
        <v>340</v>
      </c>
    </row>
    <row r="45" spans="1:6" ht="18" customHeight="1" x14ac:dyDescent="0.15">
      <c r="A45" s="603">
        <v>31223</v>
      </c>
      <c r="B45" s="144" t="s">
        <v>337</v>
      </c>
      <c r="C45" s="604" t="s">
        <v>582</v>
      </c>
      <c r="D45" s="605" t="s">
        <v>583</v>
      </c>
      <c r="E45" s="606" t="s">
        <v>584</v>
      </c>
      <c r="F45" s="145" t="s">
        <v>340</v>
      </c>
    </row>
    <row r="46" spans="1:6" ht="18" customHeight="1" x14ac:dyDescent="0.15">
      <c r="A46" s="603">
        <v>31224</v>
      </c>
      <c r="B46" s="144" t="s">
        <v>337</v>
      </c>
      <c r="C46" s="604" t="s">
        <v>585</v>
      </c>
      <c r="D46" s="605" t="s">
        <v>586</v>
      </c>
      <c r="E46" s="606" t="s">
        <v>357</v>
      </c>
      <c r="F46" s="145" t="s">
        <v>340</v>
      </c>
    </row>
    <row r="47" spans="1:6" ht="18" customHeight="1" x14ac:dyDescent="0.15">
      <c r="A47" s="603">
        <v>31301</v>
      </c>
      <c r="B47" s="144" t="s">
        <v>337</v>
      </c>
      <c r="C47" s="604" t="s">
        <v>144</v>
      </c>
      <c r="D47" s="605" t="s">
        <v>351</v>
      </c>
      <c r="E47" s="606" t="s">
        <v>587</v>
      </c>
      <c r="F47" s="145" t="s">
        <v>338</v>
      </c>
    </row>
    <row r="48" spans="1:6" ht="18" customHeight="1" x14ac:dyDescent="0.15">
      <c r="A48" s="603">
        <v>31302</v>
      </c>
      <c r="B48" s="144" t="s">
        <v>337</v>
      </c>
      <c r="C48" s="604" t="s">
        <v>272</v>
      </c>
      <c r="D48" s="605" t="s">
        <v>539</v>
      </c>
      <c r="E48" s="606" t="s">
        <v>540</v>
      </c>
      <c r="F48" s="145" t="s">
        <v>338</v>
      </c>
    </row>
    <row r="49" spans="1:6" ht="18" customHeight="1" x14ac:dyDescent="0.15">
      <c r="A49" s="603">
        <v>31303</v>
      </c>
      <c r="B49" s="144" t="s">
        <v>337</v>
      </c>
      <c r="C49" s="604" t="s">
        <v>588</v>
      </c>
      <c r="D49" s="605" t="s">
        <v>497</v>
      </c>
      <c r="E49" s="606" t="s">
        <v>498</v>
      </c>
      <c r="F49" s="145" t="s">
        <v>338</v>
      </c>
    </row>
    <row r="50" spans="1:6" ht="18" customHeight="1" x14ac:dyDescent="0.15">
      <c r="A50" s="603">
        <v>31305</v>
      </c>
      <c r="B50" s="144" t="s">
        <v>337</v>
      </c>
      <c r="C50" s="604" t="s">
        <v>589</v>
      </c>
      <c r="D50" s="605" t="s">
        <v>505</v>
      </c>
      <c r="E50" s="606" t="s">
        <v>506</v>
      </c>
      <c r="F50" s="145" t="s">
        <v>338</v>
      </c>
    </row>
    <row r="51" spans="1:6" ht="18" customHeight="1" x14ac:dyDescent="0.15">
      <c r="A51" s="603">
        <v>31306</v>
      </c>
      <c r="B51" s="144" t="s">
        <v>337</v>
      </c>
      <c r="C51" s="604" t="s">
        <v>590</v>
      </c>
      <c r="D51" s="605" t="s">
        <v>591</v>
      </c>
      <c r="E51" s="606" t="s">
        <v>592</v>
      </c>
      <c r="F51" s="145" t="s">
        <v>338</v>
      </c>
    </row>
    <row r="52" spans="1:6" ht="18" customHeight="1" x14ac:dyDescent="0.15">
      <c r="A52" s="603">
        <v>31307</v>
      </c>
      <c r="B52" s="144" t="s">
        <v>337</v>
      </c>
      <c r="C52" s="604" t="s">
        <v>287</v>
      </c>
      <c r="D52" s="605" t="s">
        <v>593</v>
      </c>
      <c r="E52" s="606" t="s">
        <v>594</v>
      </c>
      <c r="F52" s="145" t="s">
        <v>340</v>
      </c>
    </row>
    <row r="53" spans="1:6" ht="18" customHeight="1" x14ac:dyDescent="0.15">
      <c r="A53" s="603">
        <v>31308</v>
      </c>
      <c r="B53" s="144" t="s">
        <v>337</v>
      </c>
      <c r="C53" s="604" t="s">
        <v>290</v>
      </c>
      <c r="D53" s="605" t="s">
        <v>539</v>
      </c>
      <c r="E53" s="606" t="s">
        <v>540</v>
      </c>
      <c r="F53" s="145" t="s">
        <v>338</v>
      </c>
    </row>
    <row r="54" spans="1:6" ht="18" customHeight="1" x14ac:dyDescent="0.15">
      <c r="A54" s="603">
        <v>31309</v>
      </c>
      <c r="B54" s="144" t="s">
        <v>337</v>
      </c>
      <c r="C54" s="604" t="s">
        <v>595</v>
      </c>
      <c r="D54" s="605" t="s">
        <v>596</v>
      </c>
      <c r="E54" s="606" t="s">
        <v>597</v>
      </c>
      <c r="F54" s="145" t="s">
        <v>338</v>
      </c>
    </row>
    <row r="55" spans="1:6" ht="18" customHeight="1" x14ac:dyDescent="0.15">
      <c r="A55" s="603">
        <v>31310</v>
      </c>
      <c r="B55" s="144" t="s">
        <v>337</v>
      </c>
      <c r="C55" s="604" t="s">
        <v>297</v>
      </c>
      <c r="D55" s="605" t="s">
        <v>556</v>
      </c>
      <c r="E55" s="606" t="s">
        <v>557</v>
      </c>
      <c r="F55" s="145" t="s">
        <v>340</v>
      </c>
    </row>
    <row r="56" spans="1:6" ht="18" customHeight="1" x14ac:dyDescent="0.15">
      <c r="A56" s="603">
        <v>31311</v>
      </c>
      <c r="B56" s="144" t="s">
        <v>337</v>
      </c>
      <c r="C56" s="604" t="s">
        <v>598</v>
      </c>
      <c r="D56" s="605" t="s">
        <v>599</v>
      </c>
      <c r="E56" s="606" t="s">
        <v>352</v>
      </c>
      <c r="F56" s="145" t="s">
        <v>342</v>
      </c>
    </row>
    <row r="57" spans="1:6" ht="18" customHeight="1" x14ac:dyDescent="0.15">
      <c r="A57" s="603">
        <v>31312</v>
      </c>
      <c r="B57" s="144" t="s">
        <v>337</v>
      </c>
      <c r="C57" s="604" t="s">
        <v>600</v>
      </c>
      <c r="D57" s="605" t="s">
        <v>601</v>
      </c>
      <c r="E57" s="606" t="s">
        <v>353</v>
      </c>
      <c r="F57" s="145" t="s">
        <v>338</v>
      </c>
    </row>
    <row r="58" spans="1:6" ht="18" customHeight="1" x14ac:dyDescent="0.15">
      <c r="A58" s="603">
        <v>31313</v>
      </c>
      <c r="B58" s="144" t="s">
        <v>337</v>
      </c>
      <c r="C58" s="604" t="s">
        <v>602</v>
      </c>
      <c r="D58" s="605" t="s">
        <v>603</v>
      </c>
      <c r="E58" s="606" t="s">
        <v>354</v>
      </c>
      <c r="F58" s="145" t="s">
        <v>340</v>
      </c>
    </row>
    <row r="59" spans="1:6" ht="18" customHeight="1" x14ac:dyDescent="0.15">
      <c r="A59" s="603">
        <v>31314</v>
      </c>
      <c r="B59" s="144" t="s">
        <v>337</v>
      </c>
      <c r="C59" s="604" t="s">
        <v>604</v>
      </c>
      <c r="D59" s="605" t="s">
        <v>605</v>
      </c>
      <c r="E59" s="606" t="s">
        <v>606</v>
      </c>
      <c r="F59" s="145" t="s">
        <v>338</v>
      </c>
    </row>
    <row r="60" spans="1:6" ht="18" customHeight="1" x14ac:dyDescent="0.15">
      <c r="A60" s="603">
        <v>31316</v>
      </c>
      <c r="B60" s="144" t="s">
        <v>337</v>
      </c>
      <c r="C60" s="604" t="s">
        <v>607</v>
      </c>
      <c r="D60" s="605" t="s">
        <v>608</v>
      </c>
      <c r="E60" s="606" t="s">
        <v>355</v>
      </c>
      <c r="F60" s="145" t="s">
        <v>338</v>
      </c>
    </row>
    <row r="61" spans="1:6" ht="18" customHeight="1" x14ac:dyDescent="0.15">
      <c r="A61" s="603">
        <v>31317</v>
      </c>
      <c r="B61" s="144" t="s">
        <v>337</v>
      </c>
      <c r="C61" s="604" t="s">
        <v>609</v>
      </c>
      <c r="D61" s="605" t="s">
        <v>610</v>
      </c>
      <c r="E61" s="606" t="s">
        <v>611</v>
      </c>
      <c r="F61" s="145" t="s">
        <v>340</v>
      </c>
    </row>
    <row r="62" spans="1:6" ht="18" customHeight="1" x14ac:dyDescent="0.15">
      <c r="A62" s="603">
        <v>31401</v>
      </c>
      <c r="B62" s="144" t="s">
        <v>337</v>
      </c>
      <c r="C62" s="604" t="s">
        <v>208</v>
      </c>
      <c r="D62" s="605" t="s">
        <v>612</v>
      </c>
      <c r="E62" s="606" t="s">
        <v>613</v>
      </c>
      <c r="F62" s="145" t="s">
        <v>338</v>
      </c>
    </row>
    <row r="63" spans="1:6" ht="18" customHeight="1" x14ac:dyDescent="0.15">
      <c r="A63" s="603">
        <v>31402</v>
      </c>
      <c r="B63" s="144" t="s">
        <v>337</v>
      </c>
      <c r="C63" s="604" t="s">
        <v>212</v>
      </c>
      <c r="D63" s="605" t="s">
        <v>614</v>
      </c>
      <c r="E63" s="606" t="s">
        <v>356</v>
      </c>
      <c r="F63" s="145" t="s">
        <v>340</v>
      </c>
    </row>
    <row r="64" spans="1:6" ht="18" customHeight="1" x14ac:dyDescent="0.15">
      <c r="A64" s="603">
        <v>31403</v>
      </c>
      <c r="B64" s="144" t="s">
        <v>337</v>
      </c>
      <c r="C64" s="604" t="s">
        <v>215</v>
      </c>
      <c r="D64" s="605" t="s">
        <v>547</v>
      </c>
      <c r="E64" s="606" t="s">
        <v>357</v>
      </c>
      <c r="F64" s="145" t="s">
        <v>340</v>
      </c>
    </row>
    <row r="65" spans="1:6" ht="18" customHeight="1" x14ac:dyDescent="0.15">
      <c r="A65" s="603">
        <v>31404</v>
      </c>
      <c r="B65" s="144" t="s">
        <v>337</v>
      </c>
      <c r="C65" s="604" t="s">
        <v>615</v>
      </c>
      <c r="D65" s="605" t="s">
        <v>616</v>
      </c>
      <c r="E65" s="606" t="s">
        <v>554</v>
      </c>
      <c r="F65" s="145" t="s">
        <v>338</v>
      </c>
    </row>
    <row r="66" spans="1:6" ht="18" customHeight="1" x14ac:dyDescent="0.15">
      <c r="A66" s="603">
        <v>31405</v>
      </c>
      <c r="B66" s="144" t="s">
        <v>337</v>
      </c>
      <c r="C66" s="604" t="s">
        <v>617</v>
      </c>
      <c r="D66" s="605" t="s">
        <v>618</v>
      </c>
      <c r="E66" s="606" t="s">
        <v>619</v>
      </c>
      <c r="F66" s="145" t="s">
        <v>338</v>
      </c>
    </row>
    <row r="67" spans="1:6" ht="18" customHeight="1" x14ac:dyDescent="0.15">
      <c r="A67" s="603">
        <v>31407</v>
      </c>
      <c r="B67" s="144" t="s">
        <v>337</v>
      </c>
      <c r="C67" s="604" t="s">
        <v>620</v>
      </c>
      <c r="D67" s="605" t="s">
        <v>621</v>
      </c>
      <c r="E67" s="606" t="s">
        <v>622</v>
      </c>
      <c r="F67" s="145" t="s">
        <v>338</v>
      </c>
    </row>
    <row r="68" spans="1:6" ht="18" customHeight="1" x14ac:dyDescent="0.15">
      <c r="A68" s="603">
        <v>31408</v>
      </c>
      <c r="B68" s="144" t="s">
        <v>337</v>
      </c>
      <c r="C68" s="604" t="s">
        <v>623</v>
      </c>
      <c r="D68" s="605" t="s">
        <v>624</v>
      </c>
      <c r="E68" s="606" t="s">
        <v>625</v>
      </c>
      <c r="F68" s="145" t="s">
        <v>340</v>
      </c>
    </row>
    <row r="69" spans="1:6" ht="18" customHeight="1" x14ac:dyDescent="0.15">
      <c r="A69" s="603">
        <v>31409</v>
      </c>
      <c r="B69" s="144" t="s">
        <v>337</v>
      </c>
      <c r="C69" s="604" t="s">
        <v>626</v>
      </c>
      <c r="D69" s="605" t="s">
        <v>627</v>
      </c>
      <c r="E69" s="606" t="s">
        <v>628</v>
      </c>
      <c r="F69" s="145" t="s">
        <v>340</v>
      </c>
    </row>
    <row r="70" spans="1:6" ht="18" customHeight="1" x14ac:dyDescent="0.15">
      <c r="A70" s="603">
        <v>31410</v>
      </c>
      <c r="B70" s="144" t="s">
        <v>337</v>
      </c>
      <c r="C70" s="604" t="s">
        <v>629</v>
      </c>
      <c r="D70" s="605" t="s">
        <v>630</v>
      </c>
      <c r="E70" s="606" t="s">
        <v>358</v>
      </c>
      <c r="F70" s="145" t="s">
        <v>340</v>
      </c>
    </row>
    <row r="71" spans="1:6" ht="18" customHeight="1" x14ac:dyDescent="0.15">
      <c r="A71" s="603">
        <v>31411</v>
      </c>
      <c r="B71" s="144" t="s">
        <v>337</v>
      </c>
      <c r="C71" s="604" t="s">
        <v>145</v>
      </c>
      <c r="D71" s="605"/>
      <c r="E71" s="606"/>
      <c r="F71" s="145" t="s">
        <v>338</v>
      </c>
    </row>
    <row r="72" spans="1:6" ht="18" customHeight="1" x14ac:dyDescent="0.15">
      <c r="A72" s="603">
        <v>31412</v>
      </c>
      <c r="B72" s="144" t="s">
        <v>337</v>
      </c>
      <c r="C72" s="604" t="s">
        <v>631</v>
      </c>
      <c r="D72" s="605" t="s">
        <v>632</v>
      </c>
      <c r="E72" s="606" t="s">
        <v>359</v>
      </c>
      <c r="F72" s="145" t="s">
        <v>340</v>
      </c>
    </row>
    <row r="73" spans="1:6" ht="18" customHeight="1" x14ac:dyDescent="0.15">
      <c r="A73" s="603">
        <v>31413</v>
      </c>
      <c r="B73" s="144" t="s">
        <v>337</v>
      </c>
      <c r="C73" s="604" t="s">
        <v>633</v>
      </c>
      <c r="D73" s="605" t="s">
        <v>634</v>
      </c>
      <c r="E73" s="606" t="s">
        <v>635</v>
      </c>
      <c r="F73" s="145" t="s">
        <v>342</v>
      </c>
    </row>
    <row r="74" spans="1:6" ht="18" customHeight="1" x14ac:dyDescent="0.15">
      <c r="A74" s="603">
        <v>31414</v>
      </c>
      <c r="B74" s="144" t="s">
        <v>337</v>
      </c>
      <c r="C74" s="604" t="s">
        <v>636</v>
      </c>
      <c r="D74" s="605" t="s">
        <v>637</v>
      </c>
      <c r="E74" s="606" t="s">
        <v>638</v>
      </c>
      <c r="F74" s="145" t="s">
        <v>340</v>
      </c>
    </row>
    <row r="75" spans="1:6" ht="18" customHeight="1" x14ac:dyDescent="0.15">
      <c r="A75" s="603">
        <v>31415</v>
      </c>
      <c r="B75" s="144" t="s">
        <v>337</v>
      </c>
      <c r="C75" s="604" t="s">
        <v>639</v>
      </c>
      <c r="D75" s="605" t="s">
        <v>640</v>
      </c>
      <c r="E75" s="606" t="s">
        <v>628</v>
      </c>
      <c r="F75" s="145" t="s">
        <v>340</v>
      </c>
    </row>
    <row r="76" spans="1:6" ht="18" customHeight="1" x14ac:dyDescent="0.15">
      <c r="A76" s="603">
        <v>31416</v>
      </c>
      <c r="B76" s="144" t="s">
        <v>337</v>
      </c>
      <c r="C76" s="604" t="s">
        <v>641</v>
      </c>
      <c r="D76" s="605" t="s">
        <v>640</v>
      </c>
      <c r="E76" s="606" t="s">
        <v>628</v>
      </c>
      <c r="F76" s="145" t="s">
        <v>340</v>
      </c>
    </row>
    <row r="77" spans="1:6" ht="18" customHeight="1" x14ac:dyDescent="0.15">
      <c r="A77" s="603">
        <v>31417</v>
      </c>
      <c r="B77" s="144" t="s">
        <v>337</v>
      </c>
      <c r="C77" s="604" t="s">
        <v>642</v>
      </c>
      <c r="D77" s="605" t="s">
        <v>643</v>
      </c>
      <c r="E77" s="606" t="s">
        <v>644</v>
      </c>
      <c r="F77" s="145" t="s">
        <v>338</v>
      </c>
    </row>
    <row r="78" spans="1:6" ht="18" customHeight="1" x14ac:dyDescent="0.15">
      <c r="A78" s="603">
        <v>31418</v>
      </c>
      <c r="B78" s="144" t="s">
        <v>337</v>
      </c>
      <c r="C78" s="604" t="s">
        <v>645</v>
      </c>
      <c r="D78" s="605" t="s">
        <v>646</v>
      </c>
      <c r="E78" s="606" t="s">
        <v>647</v>
      </c>
      <c r="F78" s="145" t="s">
        <v>340</v>
      </c>
    </row>
    <row r="79" spans="1:6" ht="18" customHeight="1" x14ac:dyDescent="0.15">
      <c r="A79" s="603">
        <v>31419</v>
      </c>
      <c r="B79" s="144" t="s">
        <v>337</v>
      </c>
      <c r="C79" s="604" t="s">
        <v>648</v>
      </c>
      <c r="D79" s="605" t="s">
        <v>565</v>
      </c>
      <c r="E79" s="606" t="s">
        <v>349</v>
      </c>
      <c r="F79" s="145" t="s">
        <v>338</v>
      </c>
    </row>
    <row r="80" spans="1:6" ht="18" customHeight="1" x14ac:dyDescent="0.15">
      <c r="A80" s="603">
        <v>31420</v>
      </c>
      <c r="B80" s="144" t="s">
        <v>337</v>
      </c>
      <c r="C80" s="604" t="s">
        <v>649</v>
      </c>
      <c r="D80" s="605" t="s">
        <v>650</v>
      </c>
      <c r="E80" s="606" t="s">
        <v>357</v>
      </c>
      <c r="F80" s="145" t="s">
        <v>340</v>
      </c>
    </row>
    <row r="81" spans="1:6" ht="18" customHeight="1" x14ac:dyDescent="0.15">
      <c r="A81" s="603">
        <v>31421</v>
      </c>
      <c r="B81" s="144" t="s">
        <v>337</v>
      </c>
      <c r="C81" s="604" t="s">
        <v>273</v>
      </c>
      <c r="D81" s="605" t="s">
        <v>651</v>
      </c>
      <c r="E81" s="606" t="s">
        <v>652</v>
      </c>
      <c r="F81" s="145" t="s">
        <v>338</v>
      </c>
    </row>
    <row r="82" spans="1:6" ht="18" customHeight="1" x14ac:dyDescent="0.15">
      <c r="A82" s="603">
        <v>31422</v>
      </c>
      <c r="B82" s="144" t="s">
        <v>337</v>
      </c>
      <c r="C82" s="604" t="s">
        <v>653</v>
      </c>
      <c r="D82" s="605" t="s">
        <v>654</v>
      </c>
      <c r="E82" s="606" t="s">
        <v>655</v>
      </c>
      <c r="F82" s="145" t="s">
        <v>340</v>
      </c>
    </row>
    <row r="83" spans="1:6" ht="18" customHeight="1" x14ac:dyDescent="0.15">
      <c r="A83" s="603">
        <v>31423</v>
      </c>
      <c r="B83" s="144" t="s">
        <v>337</v>
      </c>
      <c r="C83" s="604" t="s">
        <v>656</v>
      </c>
      <c r="D83" s="605" t="s">
        <v>640</v>
      </c>
      <c r="E83" s="606" t="s">
        <v>628</v>
      </c>
      <c r="F83" s="145" t="s">
        <v>348</v>
      </c>
    </row>
    <row r="84" spans="1:6" ht="18" customHeight="1" x14ac:dyDescent="0.15">
      <c r="A84" s="603">
        <v>31424</v>
      </c>
      <c r="B84" s="144" t="s">
        <v>337</v>
      </c>
      <c r="C84" s="604" t="s">
        <v>657</v>
      </c>
      <c r="D84" s="605" t="s">
        <v>658</v>
      </c>
      <c r="E84" s="606" t="s">
        <v>659</v>
      </c>
      <c r="F84" s="145" t="s">
        <v>348</v>
      </c>
    </row>
    <row r="85" spans="1:6" ht="18" customHeight="1" x14ac:dyDescent="0.15">
      <c r="A85" s="603">
        <v>31503</v>
      </c>
      <c r="B85" s="144" t="s">
        <v>337</v>
      </c>
      <c r="C85" s="604" t="s">
        <v>660</v>
      </c>
      <c r="D85" s="605" t="s">
        <v>661</v>
      </c>
      <c r="E85" s="606" t="s">
        <v>662</v>
      </c>
      <c r="F85" s="145" t="s">
        <v>338</v>
      </c>
    </row>
    <row r="86" spans="1:6" ht="18" customHeight="1" x14ac:dyDescent="0.15">
      <c r="A86" s="603">
        <v>31505</v>
      </c>
      <c r="B86" s="144" t="s">
        <v>337</v>
      </c>
      <c r="C86" s="604" t="s">
        <v>288</v>
      </c>
      <c r="D86" s="605" t="s">
        <v>663</v>
      </c>
      <c r="E86" s="606" t="s">
        <v>664</v>
      </c>
      <c r="F86" s="145" t="s">
        <v>340</v>
      </c>
    </row>
    <row r="87" spans="1:6" ht="18" customHeight="1" x14ac:dyDescent="0.15">
      <c r="A87" s="603">
        <v>31506</v>
      </c>
      <c r="B87" s="144" t="s">
        <v>337</v>
      </c>
      <c r="C87" s="604" t="s">
        <v>665</v>
      </c>
      <c r="D87" s="605" t="s">
        <v>666</v>
      </c>
      <c r="E87" s="606" t="s">
        <v>667</v>
      </c>
      <c r="F87" s="145" t="s">
        <v>338</v>
      </c>
    </row>
    <row r="88" spans="1:6" ht="18" customHeight="1" x14ac:dyDescent="0.15">
      <c r="A88" s="603">
        <v>31507</v>
      </c>
      <c r="B88" s="144" t="s">
        <v>337</v>
      </c>
      <c r="C88" s="604" t="s">
        <v>668</v>
      </c>
      <c r="D88" s="605" t="s">
        <v>669</v>
      </c>
      <c r="E88" s="606" t="s">
        <v>670</v>
      </c>
      <c r="F88" s="145" t="s">
        <v>338</v>
      </c>
    </row>
    <row r="89" spans="1:6" ht="18" customHeight="1" x14ac:dyDescent="0.15">
      <c r="A89" s="603">
        <v>31508</v>
      </c>
      <c r="B89" s="144" t="s">
        <v>337</v>
      </c>
      <c r="C89" s="604" t="s">
        <v>298</v>
      </c>
      <c r="D89" s="605" t="s">
        <v>671</v>
      </c>
      <c r="E89" s="606" t="s">
        <v>672</v>
      </c>
      <c r="F89" s="145" t="s">
        <v>340</v>
      </c>
    </row>
    <row r="90" spans="1:6" ht="18" customHeight="1" x14ac:dyDescent="0.15">
      <c r="A90" s="603">
        <v>31510</v>
      </c>
      <c r="B90" s="144" t="s">
        <v>337</v>
      </c>
      <c r="C90" s="604" t="s">
        <v>673</v>
      </c>
      <c r="D90" s="605" t="s">
        <v>574</v>
      </c>
      <c r="E90" s="606" t="s">
        <v>575</v>
      </c>
      <c r="F90" s="145" t="s">
        <v>338</v>
      </c>
    </row>
    <row r="91" spans="1:6" ht="18" customHeight="1" x14ac:dyDescent="0.15">
      <c r="A91" s="603">
        <v>31511</v>
      </c>
      <c r="B91" s="144" t="s">
        <v>337</v>
      </c>
      <c r="C91" s="604" t="s">
        <v>674</v>
      </c>
      <c r="D91" s="605" t="s">
        <v>531</v>
      </c>
      <c r="E91" s="606" t="s">
        <v>532</v>
      </c>
      <c r="F91" s="145" t="s">
        <v>338</v>
      </c>
    </row>
    <row r="92" spans="1:6" ht="18" customHeight="1" x14ac:dyDescent="0.15">
      <c r="A92" s="603">
        <v>31512</v>
      </c>
      <c r="B92" s="144" t="s">
        <v>337</v>
      </c>
      <c r="C92" s="604" t="s">
        <v>675</v>
      </c>
      <c r="D92" s="605" t="s">
        <v>676</v>
      </c>
      <c r="E92" s="606" t="s">
        <v>677</v>
      </c>
      <c r="F92" s="145" t="s">
        <v>338</v>
      </c>
    </row>
    <row r="93" spans="1:6" ht="18" customHeight="1" x14ac:dyDescent="0.15">
      <c r="A93" s="603">
        <v>31514</v>
      </c>
      <c r="B93" s="144" t="s">
        <v>337</v>
      </c>
      <c r="C93" s="604" t="s">
        <v>678</v>
      </c>
      <c r="D93" s="605" t="s">
        <v>361</v>
      </c>
      <c r="E93" s="606" t="s">
        <v>362</v>
      </c>
      <c r="F93" s="145" t="s">
        <v>340</v>
      </c>
    </row>
    <row r="94" spans="1:6" ht="18" customHeight="1" x14ac:dyDescent="0.15">
      <c r="A94" s="603">
        <v>31515</v>
      </c>
      <c r="B94" s="144" t="s">
        <v>337</v>
      </c>
      <c r="C94" s="604" t="s">
        <v>679</v>
      </c>
      <c r="D94" s="605" t="s">
        <v>680</v>
      </c>
      <c r="E94" s="606" t="s">
        <v>681</v>
      </c>
      <c r="F94" s="145" t="s">
        <v>338</v>
      </c>
    </row>
    <row r="95" spans="1:6" ht="18" customHeight="1" x14ac:dyDescent="0.15">
      <c r="A95" s="603">
        <v>31516</v>
      </c>
      <c r="B95" s="144" t="s">
        <v>337</v>
      </c>
      <c r="C95" s="604" t="s">
        <v>682</v>
      </c>
      <c r="D95" s="605" t="s">
        <v>683</v>
      </c>
      <c r="E95" s="606" t="s">
        <v>684</v>
      </c>
      <c r="F95" s="145" t="s">
        <v>338</v>
      </c>
    </row>
    <row r="96" spans="1:6" ht="18" customHeight="1" x14ac:dyDescent="0.15">
      <c r="A96" s="603">
        <v>31517</v>
      </c>
      <c r="B96" s="144" t="s">
        <v>337</v>
      </c>
      <c r="C96" s="604" t="s">
        <v>685</v>
      </c>
      <c r="D96" s="605" t="s">
        <v>686</v>
      </c>
      <c r="E96" s="606" t="s">
        <v>687</v>
      </c>
      <c r="F96" s="145" t="s">
        <v>360</v>
      </c>
    </row>
    <row r="97" spans="1:6" ht="18" customHeight="1" x14ac:dyDescent="0.15">
      <c r="A97" s="603">
        <v>31603</v>
      </c>
      <c r="B97" s="144" t="s">
        <v>337</v>
      </c>
      <c r="C97" s="604" t="s">
        <v>314</v>
      </c>
      <c r="D97" s="605" t="s">
        <v>688</v>
      </c>
      <c r="E97" s="606" t="s">
        <v>689</v>
      </c>
      <c r="F97" s="145" t="s">
        <v>338</v>
      </c>
    </row>
    <row r="98" spans="1:6" ht="18" customHeight="1" x14ac:dyDescent="0.15">
      <c r="A98" s="607">
        <v>31604</v>
      </c>
      <c r="B98" s="147" t="s">
        <v>337</v>
      </c>
      <c r="C98" s="608" t="s">
        <v>316</v>
      </c>
      <c r="D98" s="609" t="s">
        <v>690</v>
      </c>
      <c r="E98" s="610" t="s">
        <v>691</v>
      </c>
      <c r="F98" s="611" t="s">
        <v>338</v>
      </c>
    </row>
    <row r="99" spans="1:6" ht="18" customHeight="1" x14ac:dyDescent="0.15">
      <c r="A99" s="612">
        <v>32103</v>
      </c>
      <c r="B99" s="148" t="s">
        <v>363</v>
      </c>
      <c r="C99" s="613" t="s">
        <v>209</v>
      </c>
      <c r="D99" s="614"/>
      <c r="E99" s="615"/>
      <c r="F99" s="143" t="s">
        <v>338</v>
      </c>
    </row>
    <row r="100" spans="1:6" ht="18" customHeight="1" x14ac:dyDescent="0.15">
      <c r="A100" s="603">
        <v>32105</v>
      </c>
      <c r="B100" s="144" t="s">
        <v>363</v>
      </c>
      <c r="C100" s="604" t="s">
        <v>146</v>
      </c>
      <c r="D100" s="605" t="s">
        <v>692</v>
      </c>
      <c r="E100" s="606" t="s">
        <v>364</v>
      </c>
      <c r="F100" s="145" t="s">
        <v>338</v>
      </c>
    </row>
    <row r="101" spans="1:6" ht="18" customHeight="1" x14ac:dyDescent="0.15">
      <c r="A101" s="603">
        <v>32109</v>
      </c>
      <c r="B101" s="144" t="s">
        <v>363</v>
      </c>
      <c r="C101" s="604" t="s">
        <v>693</v>
      </c>
      <c r="D101" s="605" t="s">
        <v>694</v>
      </c>
      <c r="E101" s="606" t="s">
        <v>695</v>
      </c>
      <c r="F101" s="145" t="s">
        <v>340</v>
      </c>
    </row>
    <row r="102" spans="1:6" ht="18" customHeight="1" x14ac:dyDescent="0.15">
      <c r="A102" s="603">
        <v>32112</v>
      </c>
      <c r="B102" s="144" t="s">
        <v>363</v>
      </c>
      <c r="C102" s="604" t="s">
        <v>696</v>
      </c>
      <c r="D102" s="605" t="s">
        <v>697</v>
      </c>
      <c r="E102" s="606" t="s">
        <v>698</v>
      </c>
      <c r="F102" s="145" t="s">
        <v>338</v>
      </c>
    </row>
    <row r="103" spans="1:6" ht="18" customHeight="1" x14ac:dyDescent="0.15">
      <c r="A103" s="603">
        <v>32203</v>
      </c>
      <c r="B103" s="144" t="s">
        <v>363</v>
      </c>
      <c r="C103" s="604" t="s">
        <v>224</v>
      </c>
      <c r="D103" s="605" t="s">
        <v>699</v>
      </c>
      <c r="E103" s="606" t="s">
        <v>700</v>
      </c>
      <c r="F103" s="145" t="s">
        <v>340</v>
      </c>
    </row>
    <row r="104" spans="1:6" ht="18" customHeight="1" x14ac:dyDescent="0.15">
      <c r="A104" s="603">
        <v>32205</v>
      </c>
      <c r="B104" s="144" t="s">
        <v>363</v>
      </c>
      <c r="C104" s="604" t="s">
        <v>227</v>
      </c>
      <c r="D104" s="605" t="s">
        <v>701</v>
      </c>
      <c r="E104" s="606" t="s">
        <v>702</v>
      </c>
      <c r="F104" s="145" t="s">
        <v>342</v>
      </c>
    </row>
    <row r="105" spans="1:6" ht="18" customHeight="1" x14ac:dyDescent="0.15">
      <c r="A105" s="603">
        <v>32208</v>
      </c>
      <c r="B105" s="144" t="s">
        <v>363</v>
      </c>
      <c r="C105" s="604" t="s">
        <v>703</v>
      </c>
      <c r="D105" s="605" t="s">
        <v>365</v>
      </c>
      <c r="E105" s="606" t="s">
        <v>366</v>
      </c>
      <c r="F105" s="145" t="s">
        <v>342</v>
      </c>
    </row>
    <row r="106" spans="1:6" ht="18" customHeight="1" x14ac:dyDescent="0.15">
      <c r="A106" s="603">
        <v>32306</v>
      </c>
      <c r="B106" s="144" t="s">
        <v>363</v>
      </c>
      <c r="C106" s="604" t="s">
        <v>367</v>
      </c>
      <c r="D106" s="605" t="s">
        <v>704</v>
      </c>
      <c r="E106" s="606" t="s">
        <v>705</v>
      </c>
      <c r="F106" s="145" t="s">
        <v>340</v>
      </c>
    </row>
    <row r="107" spans="1:6" ht="18" customHeight="1" x14ac:dyDescent="0.15">
      <c r="A107" s="603">
        <v>32402</v>
      </c>
      <c r="B107" s="144" t="s">
        <v>363</v>
      </c>
      <c r="C107" s="604" t="s">
        <v>237</v>
      </c>
      <c r="D107" s="605" t="s">
        <v>368</v>
      </c>
      <c r="E107" s="606" t="s">
        <v>706</v>
      </c>
      <c r="F107" s="145" t="s">
        <v>338</v>
      </c>
    </row>
    <row r="108" spans="1:6" ht="18" customHeight="1" x14ac:dyDescent="0.15">
      <c r="A108" s="603">
        <v>32502</v>
      </c>
      <c r="B108" s="144" t="s">
        <v>363</v>
      </c>
      <c r="C108" s="604" t="s">
        <v>240</v>
      </c>
      <c r="D108" s="605" t="s">
        <v>707</v>
      </c>
      <c r="E108" s="606" t="s">
        <v>369</v>
      </c>
      <c r="F108" s="145" t="s">
        <v>340</v>
      </c>
    </row>
    <row r="109" spans="1:6" ht="18" customHeight="1" x14ac:dyDescent="0.15">
      <c r="A109" s="603">
        <v>32505</v>
      </c>
      <c r="B109" s="144" t="s">
        <v>363</v>
      </c>
      <c r="C109" s="604" t="s">
        <v>147</v>
      </c>
      <c r="D109" s="605" t="s">
        <v>708</v>
      </c>
      <c r="E109" s="606" t="s">
        <v>709</v>
      </c>
      <c r="F109" s="145" t="s">
        <v>340</v>
      </c>
    </row>
    <row r="110" spans="1:6" ht="18" customHeight="1" x14ac:dyDescent="0.15">
      <c r="A110" s="603">
        <v>32507</v>
      </c>
      <c r="B110" s="144" t="s">
        <v>363</v>
      </c>
      <c r="C110" s="604" t="s">
        <v>710</v>
      </c>
      <c r="D110" s="605" t="s">
        <v>711</v>
      </c>
      <c r="E110" s="606" t="s">
        <v>712</v>
      </c>
      <c r="F110" s="145" t="s">
        <v>338</v>
      </c>
    </row>
    <row r="111" spans="1:6" ht="18" customHeight="1" x14ac:dyDescent="0.15">
      <c r="A111" s="616">
        <v>32603</v>
      </c>
      <c r="B111" s="146" t="s">
        <v>363</v>
      </c>
      <c r="C111" s="617" t="s">
        <v>713</v>
      </c>
      <c r="D111" s="618" t="s">
        <v>714</v>
      </c>
      <c r="E111" s="619" t="s">
        <v>715</v>
      </c>
      <c r="F111" s="236" t="s">
        <v>338</v>
      </c>
    </row>
    <row r="112" spans="1:6" ht="18" customHeight="1" x14ac:dyDescent="0.15">
      <c r="A112" s="612">
        <v>33101</v>
      </c>
      <c r="B112" s="148" t="s">
        <v>716</v>
      </c>
      <c r="C112" s="613" t="s">
        <v>717</v>
      </c>
      <c r="D112" s="620"/>
      <c r="E112" s="615" t="s">
        <v>718</v>
      </c>
      <c r="F112" s="237" t="s">
        <v>340</v>
      </c>
    </row>
    <row r="113" spans="1:6" ht="18" customHeight="1" x14ac:dyDescent="0.15">
      <c r="A113" s="603">
        <v>33102</v>
      </c>
      <c r="B113" s="144" t="s">
        <v>716</v>
      </c>
      <c r="C113" s="604" t="s">
        <v>719</v>
      </c>
      <c r="D113" s="621"/>
      <c r="E113" s="606" t="s">
        <v>720</v>
      </c>
      <c r="F113" s="145" t="s">
        <v>340</v>
      </c>
    </row>
    <row r="114" spans="1:6" ht="18" customHeight="1" x14ac:dyDescent="0.15">
      <c r="A114" s="603">
        <v>33103</v>
      </c>
      <c r="B114" s="144" t="s">
        <v>716</v>
      </c>
      <c r="C114" s="604" t="s">
        <v>721</v>
      </c>
      <c r="D114" s="622"/>
      <c r="E114" s="606" t="s">
        <v>722</v>
      </c>
      <c r="F114" s="145" t="s">
        <v>340</v>
      </c>
    </row>
    <row r="115" spans="1:6" ht="18" customHeight="1" x14ac:dyDescent="0.15">
      <c r="A115" s="603">
        <v>33202</v>
      </c>
      <c r="B115" s="144" t="s">
        <v>716</v>
      </c>
      <c r="C115" s="604" t="s">
        <v>723</v>
      </c>
      <c r="D115" s="622"/>
      <c r="E115" s="606" t="s">
        <v>724</v>
      </c>
      <c r="F115" s="145" t="s">
        <v>340</v>
      </c>
    </row>
    <row r="116" spans="1:6" ht="18" customHeight="1" x14ac:dyDescent="0.15">
      <c r="A116" s="603">
        <v>33301</v>
      </c>
      <c r="B116" s="144" t="s">
        <v>716</v>
      </c>
      <c r="C116" s="604" t="s">
        <v>725</v>
      </c>
      <c r="D116" s="622"/>
      <c r="E116" s="606" t="s">
        <v>726</v>
      </c>
      <c r="F116" s="145" t="s">
        <v>338</v>
      </c>
    </row>
    <row r="117" spans="1:6" ht="18" customHeight="1" x14ac:dyDescent="0.15">
      <c r="A117" s="603">
        <v>33302</v>
      </c>
      <c r="B117" s="144" t="s">
        <v>716</v>
      </c>
      <c r="C117" s="604" t="s">
        <v>727</v>
      </c>
      <c r="D117" s="622"/>
      <c r="E117" s="606" t="s">
        <v>728</v>
      </c>
      <c r="F117" s="145" t="s">
        <v>338</v>
      </c>
    </row>
    <row r="118" spans="1:6" ht="18" customHeight="1" x14ac:dyDescent="0.15">
      <c r="A118" s="616">
        <v>33401</v>
      </c>
      <c r="B118" s="146" t="s">
        <v>716</v>
      </c>
      <c r="C118" s="617" t="s">
        <v>729</v>
      </c>
      <c r="D118" s="623"/>
      <c r="E118" s="619" t="s">
        <v>730</v>
      </c>
      <c r="F118" s="611" t="s">
        <v>360</v>
      </c>
    </row>
    <row r="119" spans="1:6" ht="18" customHeight="1" x14ac:dyDescent="0.15">
      <c r="A119" s="612">
        <v>41102</v>
      </c>
      <c r="B119" s="148" t="s">
        <v>731</v>
      </c>
      <c r="C119" s="613" t="s">
        <v>732</v>
      </c>
      <c r="D119" s="624"/>
      <c r="E119" s="615" t="s">
        <v>732</v>
      </c>
      <c r="F119" s="143" t="s">
        <v>338</v>
      </c>
    </row>
    <row r="120" spans="1:6" ht="18" customHeight="1" x14ac:dyDescent="0.15">
      <c r="A120" s="603">
        <v>41103</v>
      </c>
      <c r="B120" s="144" t="s">
        <v>731</v>
      </c>
      <c r="C120" s="604" t="s">
        <v>733</v>
      </c>
      <c r="D120" s="622"/>
      <c r="E120" s="606" t="s">
        <v>733</v>
      </c>
      <c r="F120" s="145" t="s">
        <v>338</v>
      </c>
    </row>
    <row r="121" spans="1:6" ht="18" customHeight="1" x14ac:dyDescent="0.15">
      <c r="A121" s="603">
        <v>41107</v>
      </c>
      <c r="B121" s="149" t="s">
        <v>731</v>
      </c>
      <c r="C121" s="604" t="s">
        <v>734</v>
      </c>
      <c r="D121" s="622"/>
      <c r="E121" s="606" t="s">
        <v>735</v>
      </c>
      <c r="F121" s="145" t="s">
        <v>338</v>
      </c>
    </row>
    <row r="122" spans="1:6" ht="18" customHeight="1" x14ac:dyDescent="0.15">
      <c r="A122" s="603">
        <v>41109</v>
      </c>
      <c r="B122" s="149" t="s">
        <v>731</v>
      </c>
      <c r="C122" s="604" t="s">
        <v>736</v>
      </c>
      <c r="D122" s="622"/>
      <c r="E122" s="606" t="s">
        <v>736</v>
      </c>
      <c r="F122" s="145" t="s">
        <v>338</v>
      </c>
    </row>
    <row r="123" spans="1:6" ht="18" customHeight="1" x14ac:dyDescent="0.15">
      <c r="A123" s="603">
        <v>41110</v>
      </c>
      <c r="B123" s="149" t="s">
        <v>731</v>
      </c>
      <c r="C123" s="604" t="s">
        <v>737</v>
      </c>
      <c r="D123" s="622"/>
      <c r="E123" s="606" t="s">
        <v>737</v>
      </c>
      <c r="F123" s="145" t="s">
        <v>338</v>
      </c>
    </row>
    <row r="124" spans="1:6" ht="18" customHeight="1" x14ac:dyDescent="0.15">
      <c r="A124" s="603">
        <v>41112</v>
      </c>
      <c r="B124" s="149" t="s">
        <v>731</v>
      </c>
      <c r="C124" s="604" t="s">
        <v>738</v>
      </c>
      <c r="D124" s="622"/>
      <c r="E124" s="606" t="s">
        <v>738</v>
      </c>
      <c r="F124" s="145" t="s">
        <v>338</v>
      </c>
    </row>
    <row r="125" spans="1:6" ht="18" customHeight="1" x14ac:dyDescent="0.15">
      <c r="A125" s="603">
        <v>41114</v>
      </c>
      <c r="B125" s="149" t="s">
        <v>731</v>
      </c>
      <c r="C125" s="604" t="s">
        <v>739</v>
      </c>
      <c r="D125" s="622"/>
      <c r="E125" s="606" t="s">
        <v>739</v>
      </c>
      <c r="F125" s="145" t="s">
        <v>338</v>
      </c>
    </row>
    <row r="126" spans="1:6" ht="18" customHeight="1" x14ac:dyDescent="0.15">
      <c r="A126" s="603">
        <v>41201</v>
      </c>
      <c r="B126" s="149" t="s">
        <v>731</v>
      </c>
      <c r="C126" s="604" t="s">
        <v>740</v>
      </c>
      <c r="D126" s="622"/>
      <c r="E126" s="606" t="s">
        <v>740</v>
      </c>
      <c r="F126" s="145" t="s">
        <v>338</v>
      </c>
    </row>
    <row r="127" spans="1:6" ht="18" customHeight="1" x14ac:dyDescent="0.15">
      <c r="A127" s="603">
        <v>41204</v>
      </c>
      <c r="B127" s="149" t="s">
        <v>731</v>
      </c>
      <c r="C127" s="604" t="s">
        <v>741</v>
      </c>
      <c r="D127" s="622"/>
      <c r="E127" s="606" t="s">
        <v>741</v>
      </c>
      <c r="F127" s="145" t="s">
        <v>338</v>
      </c>
    </row>
    <row r="128" spans="1:6" ht="18" customHeight="1" x14ac:dyDescent="0.15">
      <c r="A128" s="603">
        <v>41205</v>
      </c>
      <c r="B128" s="149" t="s">
        <v>731</v>
      </c>
      <c r="C128" s="604" t="s">
        <v>742</v>
      </c>
      <c r="D128" s="622"/>
      <c r="E128" s="606" t="s">
        <v>743</v>
      </c>
      <c r="F128" s="145" t="s">
        <v>338</v>
      </c>
    </row>
    <row r="129" spans="1:6" ht="18" customHeight="1" x14ac:dyDescent="0.15">
      <c r="A129" s="603">
        <v>41302</v>
      </c>
      <c r="B129" s="149" t="s">
        <v>731</v>
      </c>
      <c r="C129" s="604" t="s">
        <v>744</v>
      </c>
      <c r="D129" s="622"/>
      <c r="E129" s="606" t="s">
        <v>744</v>
      </c>
      <c r="F129" s="145" t="s">
        <v>338</v>
      </c>
    </row>
    <row r="130" spans="1:6" ht="18" customHeight="1" x14ac:dyDescent="0.15">
      <c r="A130" s="603">
        <v>41303</v>
      </c>
      <c r="B130" s="149" t="s">
        <v>731</v>
      </c>
      <c r="C130" s="604" t="s">
        <v>745</v>
      </c>
      <c r="D130" s="622"/>
      <c r="E130" s="606" t="s">
        <v>745</v>
      </c>
      <c r="F130" s="145" t="s">
        <v>338</v>
      </c>
    </row>
    <row r="131" spans="1:6" ht="18" customHeight="1" x14ac:dyDescent="0.15">
      <c r="A131" s="603">
        <v>41307</v>
      </c>
      <c r="B131" s="149" t="s">
        <v>731</v>
      </c>
      <c r="C131" s="604" t="s">
        <v>746</v>
      </c>
      <c r="D131" s="622"/>
      <c r="E131" s="606" t="s">
        <v>746</v>
      </c>
      <c r="F131" s="145" t="s">
        <v>338</v>
      </c>
    </row>
    <row r="132" spans="1:6" ht="18" customHeight="1" x14ac:dyDescent="0.15">
      <c r="A132" s="603">
        <v>41403</v>
      </c>
      <c r="B132" s="149" t="s">
        <v>731</v>
      </c>
      <c r="C132" s="604" t="s">
        <v>747</v>
      </c>
      <c r="D132" s="622"/>
      <c r="E132" s="606" t="s">
        <v>747</v>
      </c>
      <c r="F132" s="145" t="s">
        <v>340</v>
      </c>
    </row>
    <row r="133" spans="1:6" ht="18" customHeight="1" x14ac:dyDescent="0.15">
      <c r="A133" s="603">
        <v>41405</v>
      </c>
      <c r="B133" s="149" t="s">
        <v>731</v>
      </c>
      <c r="C133" s="604" t="s">
        <v>748</v>
      </c>
      <c r="D133" s="622"/>
      <c r="E133" s="606" t="s">
        <v>748</v>
      </c>
      <c r="F133" s="145" t="s">
        <v>338</v>
      </c>
    </row>
    <row r="134" spans="1:6" ht="18" customHeight="1" x14ac:dyDescent="0.15">
      <c r="A134" s="603">
        <v>41407</v>
      </c>
      <c r="B134" s="149" t="s">
        <v>731</v>
      </c>
      <c r="C134" s="604" t="s">
        <v>749</v>
      </c>
      <c r="D134" s="622"/>
      <c r="E134" s="606" t="s">
        <v>749</v>
      </c>
      <c r="F134" s="145" t="s">
        <v>338</v>
      </c>
    </row>
    <row r="135" spans="1:6" ht="18" customHeight="1" x14ac:dyDescent="0.15">
      <c r="A135" s="603">
        <v>41408</v>
      </c>
      <c r="B135" s="149" t="s">
        <v>731</v>
      </c>
      <c r="C135" s="604" t="s">
        <v>750</v>
      </c>
      <c r="D135" s="622"/>
      <c r="E135" s="606" t="s">
        <v>750</v>
      </c>
      <c r="F135" s="145" t="s">
        <v>338</v>
      </c>
    </row>
    <row r="136" spans="1:6" ht="18" customHeight="1" x14ac:dyDescent="0.15">
      <c r="A136" s="603">
        <v>41409</v>
      </c>
      <c r="B136" s="149" t="s">
        <v>731</v>
      </c>
      <c r="C136" s="604" t="s">
        <v>751</v>
      </c>
      <c r="D136" s="622"/>
      <c r="E136" s="606" t="s">
        <v>751</v>
      </c>
      <c r="F136" s="145" t="s">
        <v>338</v>
      </c>
    </row>
    <row r="137" spans="1:6" ht="18" customHeight="1" x14ac:dyDescent="0.15">
      <c r="A137" s="603">
        <v>41410</v>
      </c>
      <c r="B137" s="149" t="s">
        <v>731</v>
      </c>
      <c r="C137" s="604" t="s">
        <v>752</v>
      </c>
      <c r="D137" s="622"/>
      <c r="E137" s="606" t="s">
        <v>752</v>
      </c>
      <c r="F137" s="145" t="s">
        <v>338</v>
      </c>
    </row>
    <row r="138" spans="1:6" ht="18" customHeight="1" x14ac:dyDescent="0.15">
      <c r="A138" s="603">
        <v>41411</v>
      </c>
      <c r="B138" s="149" t="s">
        <v>731</v>
      </c>
      <c r="C138" s="604" t="s">
        <v>753</v>
      </c>
      <c r="D138" s="622"/>
      <c r="E138" s="606" t="s">
        <v>753</v>
      </c>
      <c r="F138" s="145" t="s">
        <v>338</v>
      </c>
    </row>
    <row r="139" spans="1:6" ht="18" customHeight="1" x14ac:dyDescent="0.15">
      <c r="A139" s="603">
        <v>41412</v>
      </c>
      <c r="B139" s="149" t="s">
        <v>731</v>
      </c>
      <c r="C139" s="604" t="s">
        <v>754</v>
      </c>
      <c r="D139" s="622"/>
      <c r="E139" s="606" t="s">
        <v>754</v>
      </c>
      <c r="F139" s="145" t="s">
        <v>340</v>
      </c>
    </row>
    <row r="140" spans="1:6" ht="18" customHeight="1" x14ac:dyDescent="0.15">
      <c r="A140" s="603">
        <v>41413</v>
      </c>
      <c r="B140" s="149" t="s">
        <v>731</v>
      </c>
      <c r="C140" s="604" t="s">
        <v>755</v>
      </c>
      <c r="D140" s="622"/>
      <c r="E140" s="606" t="s">
        <v>755</v>
      </c>
      <c r="F140" s="145" t="s">
        <v>338</v>
      </c>
    </row>
    <row r="141" spans="1:6" ht="18" customHeight="1" x14ac:dyDescent="0.15">
      <c r="A141" s="603">
        <v>41414</v>
      </c>
      <c r="B141" s="149" t="s">
        <v>731</v>
      </c>
      <c r="C141" s="604" t="s">
        <v>756</v>
      </c>
      <c r="D141" s="622"/>
      <c r="E141" s="606" t="s">
        <v>756</v>
      </c>
      <c r="F141" s="145" t="s">
        <v>338</v>
      </c>
    </row>
    <row r="142" spans="1:6" ht="18" customHeight="1" x14ac:dyDescent="0.15">
      <c r="A142" s="603">
        <v>41415</v>
      </c>
      <c r="B142" s="149" t="s">
        <v>731</v>
      </c>
      <c r="C142" s="604" t="s">
        <v>757</v>
      </c>
      <c r="D142" s="622"/>
      <c r="E142" s="606" t="s">
        <v>758</v>
      </c>
      <c r="F142" s="145" t="s">
        <v>338</v>
      </c>
    </row>
    <row r="143" spans="1:6" ht="18" customHeight="1" x14ac:dyDescent="0.15">
      <c r="A143" s="603">
        <v>41502</v>
      </c>
      <c r="B143" s="149" t="s">
        <v>731</v>
      </c>
      <c r="C143" s="604" t="s">
        <v>759</v>
      </c>
      <c r="D143" s="622"/>
      <c r="E143" s="606" t="s">
        <v>759</v>
      </c>
      <c r="F143" s="145" t="s">
        <v>338</v>
      </c>
    </row>
    <row r="144" spans="1:6" ht="18" customHeight="1" x14ac:dyDescent="0.15">
      <c r="A144" s="603">
        <v>41503</v>
      </c>
      <c r="B144" s="149" t="s">
        <v>731</v>
      </c>
      <c r="C144" s="604" t="s">
        <v>760</v>
      </c>
      <c r="D144" s="622"/>
      <c r="E144" s="606" t="s">
        <v>760</v>
      </c>
      <c r="F144" s="145" t="s">
        <v>338</v>
      </c>
    </row>
    <row r="145" spans="1:6" ht="18" customHeight="1" x14ac:dyDescent="0.15">
      <c r="A145" s="603">
        <v>41505</v>
      </c>
      <c r="B145" s="149" t="s">
        <v>731</v>
      </c>
      <c r="C145" s="604" t="s">
        <v>761</v>
      </c>
      <c r="D145" s="622"/>
      <c r="E145" s="606" t="s">
        <v>761</v>
      </c>
      <c r="F145" s="145" t="s">
        <v>340</v>
      </c>
    </row>
    <row r="146" spans="1:6" ht="18" customHeight="1" x14ac:dyDescent="0.15">
      <c r="A146" s="603">
        <v>41506</v>
      </c>
      <c r="B146" s="149" t="s">
        <v>731</v>
      </c>
      <c r="C146" s="604" t="s">
        <v>762</v>
      </c>
      <c r="D146" s="622"/>
      <c r="E146" s="606" t="s">
        <v>762</v>
      </c>
      <c r="F146" s="145" t="s">
        <v>340</v>
      </c>
    </row>
    <row r="147" spans="1:6" ht="18" customHeight="1" x14ac:dyDescent="0.15">
      <c r="A147" s="603">
        <v>41512</v>
      </c>
      <c r="B147" s="149" t="s">
        <v>731</v>
      </c>
      <c r="C147" s="604" t="s">
        <v>763</v>
      </c>
      <c r="D147" s="622"/>
      <c r="E147" s="606" t="s">
        <v>764</v>
      </c>
      <c r="F147" s="145" t="s">
        <v>340</v>
      </c>
    </row>
    <row r="148" spans="1:6" ht="18" customHeight="1" x14ac:dyDescent="0.15">
      <c r="A148" s="603">
        <v>41514</v>
      </c>
      <c r="B148" s="149" t="s">
        <v>731</v>
      </c>
      <c r="C148" s="604" t="s">
        <v>765</v>
      </c>
      <c r="D148" s="622"/>
      <c r="E148" s="606" t="s">
        <v>765</v>
      </c>
      <c r="F148" s="145" t="s">
        <v>338</v>
      </c>
    </row>
    <row r="149" spans="1:6" ht="18" customHeight="1" x14ac:dyDescent="0.15">
      <c r="A149" s="603">
        <v>41516</v>
      </c>
      <c r="B149" s="149" t="s">
        <v>731</v>
      </c>
      <c r="C149" s="604" t="s">
        <v>766</v>
      </c>
      <c r="D149" s="622"/>
      <c r="E149" s="606" t="s">
        <v>766</v>
      </c>
      <c r="F149" s="145" t="s">
        <v>340</v>
      </c>
    </row>
    <row r="150" spans="1:6" ht="18" customHeight="1" x14ac:dyDescent="0.15">
      <c r="A150" s="603">
        <v>41517</v>
      </c>
      <c r="B150" s="149" t="s">
        <v>731</v>
      </c>
      <c r="C150" s="604" t="s">
        <v>767</v>
      </c>
      <c r="D150" s="622"/>
      <c r="E150" s="606" t="s">
        <v>767</v>
      </c>
      <c r="F150" s="145" t="s">
        <v>340</v>
      </c>
    </row>
    <row r="151" spans="1:6" ht="18" customHeight="1" x14ac:dyDescent="0.15">
      <c r="A151" s="603">
        <v>41518</v>
      </c>
      <c r="B151" s="149" t="s">
        <v>731</v>
      </c>
      <c r="C151" s="604" t="s">
        <v>768</v>
      </c>
      <c r="D151" s="622"/>
      <c r="E151" s="606" t="s">
        <v>768</v>
      </c>
      <c r="F151" s="145" t="s">
        <v>338</v>
      </c>
    </row>
    <row r="152" spans="1:6" ht="18" customHeight="1" x14ac:dyDescent="0.15">
      <c r="A152" s="603">
        <v>41519</v>
      </c>
      <c r="B152" s="149" t="s">
        <v>731</v>
      </c>
      <c r="C152" s="604" t="s">
        <v>769</v>
      </c>
      <c r="D152" s="622"/>
      <c r="E152" s="606" t="s">
        <v>769</v>
      </c>
      <c r="F152" s="145" t="s">
        <v>340</v>
      </c>
    </row>
    <row r="153" spans="1:6" ht="18" customHeight="1" x14ac:dyDescent="0.15">
      <c r="A153" s="603">
        <v>41520</v>
      </c>
      <c r="B153" s="149" t="s">
        <v>731</v>
      </c>
      <c r="C153" s="604" t="s">
        <v>770</v>
      </c>
      <c r="D153" s="622"/>
      <c r="E153" s="606" t="s">
        <v>770</v>
      </c>
      <c r="F153" s="145" t="s">
        <v>340</v>
      </c>
    </row>
    <row r="154" spans="1:6" ht="18" customHeight="1" x14ac:dyDescent="0.15">
      <c r="A154" s="603">
        <v>41601</v>
      </c>
      <c r="B154" s="149" t="s">
        <v>731</v>
      </c>
      <c r="C154" s="604" t="s">
        <v>771</v>
      </c>
      <c r="D154" s="622"/>
      <c r="E154" s="606" t="s">
        <v>772</v>
      </c>
      <c r="F154" s="145" t="s">
        <v>338</v>
      </c>
    </row>
    <row r="155" spans="1:6" ht="18" customHeight="1" x14ac:dyDescent="0.15">
      <c r="A155" s="603">
        <v>41604</v>
      </c>
      <c r="B155" s="149" t="s">
        <v>731</v>
      </c>
      <c r="C155" s="604" t="s">
        <v>773</v>
      </c>
      <c r="D155" s="622"/>
      <c r="E155" s="606" t="s">
        <v>773</v>
      </c>
      <c r="F155" s="145" t="s">
        <v>338</v>
      </c>
    </row>
    <row r="156" spans="1:6" ht="18" customHeight="1" x14ac:dyDescent="0.15">
      <c r="A156" s="603">
        <v>41605</v>
      </c>
      <c r="B156" s="149" t="s">
        <v>731</v>
      </c>
      <c r="C156" s="604" t="s">
        <v>774</v>
      </c>
      <c r="D156" s="622"/>
      <c r="E156" s="606" t="s">
        <v>774</v>
      </c>
      <c r="F156" s="145" t="s">
        <v>340</v>
      </c>
    </row>
    <row r="157" spans="1:6" ht="18" customHeight="1" x14ac:dyDescent="0.15">
      <c r="A157" s="603">
        <v>41606</v>
      </c>
      <c r="B157" s="149" t="s">
        <v>731</v>
      </c>
      <c r="C157" s="604" t="s">
        <v>775</v>
      </c>
      <c r="D157" s="622"/>
      <c r="E157" s="606" t="s">
        <v>775</v>
      </c>
      <c r="F157" s="145" t="s">
        <v>340</v>
      </c>
    </row>
    <row r="158" spans="1:6" ht="18" customHeight="1" x14ac:dyDescent="0.15">
      <c r="A158" s="616">
        <v>41607</v>
      </c>
      <c r="B158" s="238" t="s">
        <v>731</v>
      </c>
      <c r="C158" s="617" t="s">
        <v>776</v>
      </c>
      <c r="D158" s="623"/>
      <c r="E158" s="619" t="s">
        <v>776</v>
      </c>
      <c r="F158" s="236" t="s">
        <v>360</v>
      </c>
    </row>
    <row r="159" spans="1:6" ht="18" customHeight="1" x14ac:dyDescent="0.15">
      <c r="A159" s="612">
        <v>61101</v>
      </c>
      <c r="B159" s="150" t="s">
        <v>370</v>
      </c>
      <c r="C159" s="613" t="s">
        <v>777</v>
      </c>
      <c r="D159" s="625" t="s">
        <v>654</v>
      </c>
      <c r="E159" s="615" t="s">
        <v>655</v>
      </c>
      <c r="F159" s="145" t="s">
        <v>340</v>
      </c>
    </row>
    <row r="160" spans="1:6" ht="18" customHeight="1" x14ac:dyDescent="0.15">
      <c r="A160" s="603">
        <v>61103</v>
      </c>
      <c r="B160" s="149" t="s">
        <v>370</v>
      </c>
      <c r="C160" s="604" t="s">
        <v>778</v>
      </c>
      <c r="D160" s="626" t="s">
        <v>779</v>
      </c>
      <c r="E160" s="606" t="s">
        <v>780</v>
      </c>
      <c r="F160" s="145" t="s">
        <v>340</v>
      </c>
    </row>
    <row r="161" spans="1:6" ht="18" customHeight="1" x14ac:dyDescent="0.15">
      <c r="A161" s="603">
        <v>61104</v>
      </c>
      <c r="B161" s="149" t="s">
        <v>370</v>
      </c>
      <c r="C161" s="604" t="s">
        <v>781</v>
      </c>
      <c r="D161" s="626" t="s">
        <v>654</v>
      </c>
      <c r="E161" s="606" t="s">
        <v>655</v>
      </c>
      <c r="F161" s="145" t="s">
        <v>340</v>
      </c>
    </row>
    <row r="162" spans="1:6" ht="18" customHeight="1" x14ac:dyDescent="0.15">
      <c r="A162" s="603">
        <v>61105</v>
      </c>
      <c r="B162" s="149" t="s">
        <v>370</v>
      </c>
      <c r="C162" s="604" t="s">
        <v>782</v>
      </c>
      <c r="D162" s="626" t="s">
        <v>783</v>
      </c>
      <c r="E162" s="606" t="s">
        <v>784</v>
      </c>
      <c r="F162" s="145" t="s">
        <v>340</v>
      </c>
    </row>
    <row r="163" spans="1:6" ht="18" customHeight="1" x14ac:dyDescent="0.15">
      <c r="A163" s="603">
        <v>61107</v>
      </c>
      <c r="B163" s="149" t="s">
        <v>370</v>
      </c>
      <c r="C163" s="604" t="s">
        <v>785</v>
      </c>
      <c r="D163" s="626" t="s">
        <v>786</v>
      </c>
      <c r="E163" s="606" t="s">
        <v>787</v>
      </c>
      <c r="F163" s="145" t="s">
        <v>340</v>
      </c>
    </row>
    <row r="164" spans="1:6" ht="18" customHeight="1" x14ac:dyDescent="0.15">
      <c r="A164" s="603">
        <v>61401</v>
      </c>
      <c r="B164" s="149" t="s">
        <v>370</v>
      </c>
      <c r="C164" s="604" t="s">
        <v>788</v>
      </c>
      <c r="D164" s="626" t="s">
        <v>789</v>
      </c>
      <c r="E164" s="606" t="s">
        <v>790</v>
      </c>
      <c r="F164" s="145" t="s">
        <v>340</v>
      </c>
    </row>
    <row r="165" spans="1:6" ht="18" customHeight="1" x14ac:dyDescent="0.15">
      <c r="A165" s="616">
        <v>61402</v>
      </c>
      <c r="B165" s="146" t="s">
        <v>370</v>
      </c>
      <c r="C165" s="617" t="s">
        <v>791</v>
      </c>
      <c r="D165" s="618" t="s">
        <v>792</v>
      </c>
      <c r="E165" s="619" t="s">
        <v>793</v>
      </c>
      <c r="F165" s="611" t="s">
        <v>340</v>
      </c>
    </row>
    <row r="166" spans="1:6" ht="18" customHeight="1" x14ac:dyDescent="0.15">
      <c r="A166" s="599">
        <v>61501</v>
      </c>
      <c r="B166" s="142" t="s">
        <v>370</v>
      </c>
      <c r="C166" s="600" t="s">
        <v>794</v>
      </c>
      <c r="D166" s="601" t="s">
        <v>795</v>
      </c>
      <c r="E166" s="602" t="s">
        <v>796</v>
      </c>
      <c r="F166" s="143" t="s">
        <v>340</v>
      </c>
    </row>
    <row r="167" spans="1:6" ht="18" customHeight="1" x14ac:dyDescent="0.15">
      <c r="A167" s="603">
        <v>62101</v>
      </c>
      <c r="B167" s="144" t="s">
        <v>371</v>
      </c>
      <c r="C167" s="604" t="s">
        <v>797</v>
      </c>
      <c r="D167" s="605" t="s">
        <v>798</v>
      </c>
      <c r="E167" s="606" t="s">
        <v>372</v>
      </c>
      <c r="F167" s="145" t="s">
        <v>348</v>
      </c>
    </row>
    <row r="168" spans="1:6" ht="18" customHeight="1" x14ac:dyDescent="0.15">
      <c r="A168" s="603">
        <v>62501</v>
      </c>
      <c r="B168" s="144" t="s">
        <v>371</v>
      </c>
      <c r="C168" s="604" t="s">
        <v>799</v>
      </c>
      <c r="D168" s="605" t="s">
        <v>800</v>
      </c>
      <c r="E168" s="606" t="s">
        <v>801</v>
      </c>
      <c r="F168" s="145" t="s">
        <v>338</v>
      </c>
    </row>
    <row r="169" spans="1:6" ht="18" customHeight="1" x14ac:dyDescent="0.15">
      <c r="A169" s="607">
        <v>62601</v>
      </c>
      <c r="B169" s="147" t="s">
        <v>371</v>
      </c>
      <c r="C169" s="608" t="s">
        <v>802</v>
      </c>
      <c r="D169" s="609" t="s">
        <v>798</v>
      </c>
      <c r="E169" s="610" t="s">
        <v>372</v>
      </c>
      <c r="F169" s="236" t="s">
        <v>340</v>
      </c>
    </row>
    <row r="170" spans="1:6" ht="18" customHeight="1" x14ac:dyDescent="0.15">
      <c r="A170" s="612">
        <v>63102</v>
      </c>
      <c r="B170" s="148" t="s">
        <v>803</v>
      </c>
      <c r="C170" s="613" t="s">
        <v>804</v>
      </c>
      <c r="D170" s="614" t="s">
        <v>805</v>
      </c>
      <c r="E170" s="615" t="s">
        <v>806</v>
      </c>
      <c r="F170" s="237" t="s">
        <v>340</v>
      </c>
    </row>
    <row r="171" spans="1:6" ht="18" customHeight="1" x14ac:dyDescent="0.15">
      <c r="A171" s="603">
        <v>63103</v>
      </c>
      <c r="B171" s="144" t="s">
        <v>803</v>
      </c>
      <c r="C171" s="604" t="s">
        <v>807</v>
      </c>
      <c r="D171" s="605" t="s">
        <v>808</v>
      </c>
      <c r="E171" s="606" t="s">
        <v>809</v>
      </c>
      <c r="F171" s="145" t="s">
        <v>348</v>
      </c>
    </row>
    <row r="172" spans="1:6" ht="18" customHeight="1" x14ac:dyDescent="0.15">
      <c r="A172" s="603">
        <v>63201</v>
      </c>
      <c r="B172" s="144" t="s">
        <v>803</v>
      </c>
      <c r="C172" s="604" t="s">
        <v>810</v>
      </c>
      <c r="D172" s="605" t="s">
        <v>811</v>
      </c>
      <c r="E172" s="606" t="s">
        <v>812</v>
      </c>
      <c r="F172" s="145" t="s">
        <v>340</v>
      </c>
    </row>
    <row r="173" spans="1:6" s="151" customFormat="1" ht="18" customHeight="1" x14ac:dyDescent="0.15">
      <c r="A173" s="603">
        <v>63501</v>
      </c>
      <c r="B173" s="144" t="s">
        <v>803</v>
      </c>
      <c r="C173" s="604" t="s">
        <v>373</v>
      </c>
      <c r="D173" s="605" t="s">
        <v>813</v>
      </c>
      <c r="E173" s="606" t="s">
        <v>814</v>
      </c>
      <c r="F173" s="145" t="s">
        <v>338</v>
      </c>
    </row>
    <row r="174" spans="1:6" x14ac:dyDescent="0.15">
      <c r="A174" s="603">
        <v>63502</v>
      </c>
      <c r="B174" s="144" t="s">
        <v>803</v>
      </c>
      <c r="C174" s="604" t="s">
        <v>374</v>
      </c>
      <c r="D174" s="605" t="s">
        <v>815</v>
      </c>
      <c r="E174" s="606" t="s">
        <v>816</v>
      </c>
      <c r="F174" s="145" t="s">
        <v>338</v>
      </c>
    </row>
    <row r="175" spans="1:6" x14ac:dyDescent="0.15">
      <c r="A175" s="616">
        <v>63603</v>
      </c>
      <c r="B175" s="146" t="s">
        <v>803</v>
      </c>
      <c r="C175" s="617" t="s">
        <v>817</v>
      </c>
      <c r="D175" s="618" t="s">
        <v>818</v>
      </c>
      <c r="E175" s="619" t="s">
        <v>819</v>
      </c>
      <c r="F175" s="611" t="s">
        <v>338</v>
      </c>
    </row>
    <row r="176" spans="1:6" x14ac:dyDescent="0.15">
      <c r="A176" s="152">
        <v>99999</v>
      </c>
      <c r="B176" s="153" t="s">
        <v>375</v>
      </c>
      <c r="C176" s="154" t="s">
        <v>376</v>
      </c>
      <c r="D176" s="155" t="s">
        <v>377</v>
      </c>
      <c r="E176" s="155" t="s">
        <v>378</v>
      </c>
      <c r="F176" s="156" t="s">
        <v>342</v>
      </c>
    </row>
  </sheetData>
  <autoFilter ref="A1:F176"/>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2021-03-16T05:56:13Z</cp:lastPrinted>
  <dcterms:created xsi:type="dcterms:W3CDTF">2006-02-13T04:55:03Z</dcterms:created>
  <dcterms:modified xsi:type="dcterms:W3CDTF">2022-03-24T04:15:37Z</dcterms:modified>
</cp:coreProperties>
</file>