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drawings/drawing6.xml" ContentType="application/vnd.openxmlformats-officedocument.drawing+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8.xml" ContentType="application/vnd.openxmlformats-officedocument.drawing+xml"/>
  <Override PartName="/xl/ctrlProps/ctrlProp39.xml" ContentType="application/vnd.ms-excel.controlproperties+xml"/>
  <Override PartName="/xl/drawings/drawing9.xml" ContentType="application/vnd.openxmlformats-officedocument.drawing+xml"/>
  <Override PartName="/xl/ctrlProps/ctrlProp40.xml" ContentType="application/vnd.ms-excel.controlproperties+xml"/>
  <Override PartName="/xl/drawings/drawing10.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1.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1600" windowHeight="9510" tabRatio="791" firstSheet="1" activeTab="1"/>
  </bookViews>
  <sheets>
    <sheet name="DB" sheetId="25" state="hidden" r:id="rId1"/>
    <sheet name="申請目次" sheetId="1" r:id="rId2"/>
    <sheet name="第１号" sheetId="2" r:id="rId3"/>
    <sheet name="第２号" sheetId="3" r:id="rId4"/>
    <sheet name="第３号" sheetId="5" r:id="rId5"/>
    <sheet name="申請額算定表" sheetId="23" r:id="rId6"/>
    <sheet name="第４号" sheetId="6" r:id="rId7"/>
    <sheet name="第５号" sheetId="22" r:id="rId8"/>
    <sheet name="第６号" sheetId="7" r:id="rId9"/>
    <sheet name="実績目次" sheetId="9" r:id="rId10"/>
    <sheet name="第13号" sheetId="10" r:id="rId11"/>
    <sheet name="第14号" sheetId="12" r:id="rId12"/>
    <sheet name="請求額算定表" sheetId="24" r:id="rId13"/>
    <sheet name="第15号" sheetId="13" r:id="rId14"/>
    <sheet name="交付請求書" sheetId="14" r:id="rId15"/>
    <sheet name="変更等目次" sheetId="15" r:id="rId16"/>
    <sheet name="第９号" sheetId="16" r:id="rId17"/>
    <sheet name="第10号" sheetId="17" r:id="rId18"/>
    <sheet name="第12号" sheetId="20" r:id="rId19"/>
    <sheet name="第18号" sheetId="19" r:id="rId20"/>
    <sheet name="Sheet1 (1)" sheetId="4" state="hidden" r:id="rId21"/>
  </sheets>
  <definedNames>
    <definedName name="_xlnm.Print_Area" localSheetId="14">交付請求書!$A$4:$Z$38,交付請求書!$A$2:$Z$2</definedName>
    <definedName name="_xlnm.Print_Area" localSheetId="9">実績目次!$A$1:$Z$34</definedName>
    <definedName name="_xlnm.Print_Area" localSheetId="5">申請額算定表!$A$1:$AD$23</definedName>
    <definedName name="_xlnm.Print_Area" localSheetId="1">申請目次!$A$1:$Z$41</definedName>
    <definedName name="_xlnm.Print_Area" localSheetId="12">請求額算定表!$A$1:$AD$23</definedName>
    <definedName name="_xlnm.Print_Area" localSheetId="17">第10号!$A$4:$Z$40,第10号!$A$2:$Z$2</definedName>
    <definedName name="_xlnm.Print_Area" localSheetId="18">第12号!$A$4:$Z$41,第12号!$A$2:$Z$2</definedName>
    <definedName name="_xlnm.Print_Area" localSheetId="10">第13号!$A$4:$Z$82,第13号!$A$2:$Z$2</definedName>
    <definedName name="_xlnm.Print_Area" localSheetId="11">第14号!$A$1:$Z$40</definedName>
    <definedName name="_xlnm.Print_Area" localSheetId="13">第15号!$A$1:$Z$42</definedName>
    <definedName name="_xlnm.Print_Area" localSheetId="19">第18号!$A$4:$Z$39,第18号!$A$2:$Z$2</definedName>
    <definedName name="_xlnm.Print_Area" localSheetId="2">第１号!$A$1:$Z$43</definedName>
    <definedName name="_xlnm.Print_Area" localSheetId="3">第２号!$A$1:$Z$77</definedName>
    <definedName name="_xlnm.Print_Area" localSheetId="4">第３号!$A$1:$Z$40</definedName>
    <definedName name="_xlnm.Print_Area" localSheetId="6">第４号!$A$1:$Z$68</definedName>
    <definedName name="_xlnm.Print_Area" localSheetId="7">第５号!$A$1:$AH$60</definedName>
    <definedName name="_xlnm.Print_Area" localSheetId="8">第６号!$A$1:$Z$52</definedName>
    <definedName name="_xlnm.Print_Area" localSheetId="16">第９号!$A$4:$Z$40,第９号!$A$2:$Z$2</definedName>
    <definedName name="_xlnm.Print_Area" localSheetId="15">変更等目次!$A$1:$Z$9</definedName>
    <definedName name="_xlnm.Print_Titles" localSheetId="6">第４号!$1:$8</definedName>
    <definedName name="_xlnm.Print_Titles" localSheetId="8">第６号!$1:$22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24" l="1"/>
  <c r="L5" i="23"/>
  <c r="D3" i="25" l="1"/>
  <c r="I24" i="12" l="1"/>
  <c r="Q17" i="7" l="1"/>
  <c r="Q16" i="7"/>
  <c r="Q15" i="7"/>
  <c r="A46" i="6"/>
  <c r="Q41" i="6"/>
  <c r="Q40" i="6"/>
  <c r="Q39" i="6"/>
  <c r="I22" i="5" l="1"/>
  <c r="P34" i="3" l="1"/>
  <c r="T34" i="3"/>
  <c r="A39" i="3"/>
  <c r="P22" i="25"/>
  <c r="I21" i="19"/>
  <c r="Q13" i="19"/>
  <c r="Q12" i="19"/>
  <c r="Q11" i="19"/>
  <c r="V10" i="19"/>
  <c r="R10" i="19"/>
  <c r="AB4" i="19"/>
  <c r="P16" i="25"/>
  <c r="M25" i="20"/>
  <c r="I23" i="20"/>
  <c r="I22" i="20"/>
  <c r="I21" i="20"/>
  <c r="AB4" i="20"/>
  <c r="Q13" i="20"/>
  <c r="Q12" i="20"/>
  <c r="Q11" i="20"/>
  <c r="V10" i="20"/>
  <c r="R10" i="20"/>
  <c r="P10" i="25"/>
  <c r="P11" i="25" s="1"/>
  <c r="P12" i="25" s="1"/>
  <c r="I23" i="17"/>
  <c r="I22" i="17"/>
  <c r="I21" i="17"/>
  <c r="Q13" i="17"/>
  <c r="Q12" i="17"/>
  <c r="Q11" i="17"/>
  <c r="V10" i="17"/>
  <c r="R10" i="17"/>
  <c r="AB4" i="17"/>
  <c r="P4" i="25"/>
  <c r="P5" i="25" s="1"/>
  <c r="P6" i="25" s="1"/>
  <c r="I23" i="16"/>
  <c r="I22" i="16"/>
  <c r="I21" i="16"/>
  <c r="AB4" i="16"/>
  <c r="Q13" i="16"/>
  <c r="Q12" i="16"/>
  <c r="Q11" i="16"/>
  <c r="V10" i="16"/>
  <c r="R10" i="16"/>
  <c r="L15" i="25"/>
  <c r="Q13" i="14"/>
  <c r="Q12" i="14"/>
  <c r="Q11" i="14"/>
  <c r="V10" i="14"/>
  <c r="R10" i="14"/>
  <c r="AB4" i="14"/>
  <c r="O53" i="10"/>
  <c r="O54" i="10"/>
  <c r="O55" i="10"/>
  <c r="O56" i="10"/>
  <c r="P12" i="24"/>
  <c r="P13" i="24" s="1"/>
  <c r="I12" i="24"/>
  <c r="E48" i="10"/>
  <c r="E47" i="10"/>
  <c r="I23" i="10"/>
  <c r="I22" i="10"/>
  <c r="I21" i="10"/>
  <c r="AB4" i="10"/>
  <c r="L4" i="25" s="1"/>
  <c r="L5" i="25" s="1"/>
  <c r="L6" i="25" s="1"/>
  <c r="Q13" i="10"/>
  <c r="Q12" i="10"/>
  <c r="Q11" i="10"/>
  <c r="V10" i="10"/>
  <c r="R10" i="10"/>
  <c r="L40" i="7"/>
  <c r="L41" i="7"/>
  <c r="L42" i="7"/>
  <c r="L43" i="7"/>
  <c r="L25" i="7"/>
  <c r="L26" i="7"/>
  <c r="L27" i="7"/>
  <c r="L28" i="7"/>
  <c r="E20" i="7"/>
  <c r="Q11" i="7"/>
  <c r="Q10" i="7"/>
  <c r="Q9" i="7"/>
  <c r="V8" i="7"/>
  <c r="R8" i="7"/>
  <c r="S5" i="7"/>
  <c r="S5" i="6"/>
  <c r="A16" i="6"/>
  <c r="O53" i="3"/>
  <c r="O54" i="3"/>
  <c r="O55" i="3"/>
  <c r="O56" i="3"/>
  <c r="P12" i="23"/>
  <c r="P13" i="23" s="1"/>
  <c r="I12" i="23"/>
  <c r="I13" i="23" s="1"/>
  <c r="T30" i="3"/>
  <c r="A38" i="3"/>
  <c r="O18" i="3"/>
  <c r="E19" i="7" s="1"/>
  <c r="A12" i="2"/>
  <c r="P23" i="25"/>
  <c r="P24" i="25" s="1"/>
  <c r="P17" i="25"/>
  <c r="P18" i="25" s="1"/>
  <c r="L16" i="25"/>
  <c r="L17" i="25" s="1"/>
  <c r="D4" i="25"/>
  <c r="D5" i="25" s="1"/>
  <c r="AB5" i="2" l="1"/>
  <c r="I13" i="24"/>
  <c r="O57" i="10"/>
  <c r="O58" i="10" s="1"/>
  <c r="O57" i="3"/>
  <c r="O58" i="3" s="1"/>
  <c r="A15" i="19"/>
  <c r="A15" i="20"/>
  <c r="A15" i="17"/>
  <c r="A15" i="16"/>
  <c r="A16" i="14"/>
  <c r="A15" i="10"/>
  <c r="L44" i="7"/>
  <c r="L45" i="7" s="1"/>
  <c r="R45" i="7" l="1"/>
  <c r="R49" i="7" s="1"/>
  <c r="R50" i="7" s="1"/>
  <c r="L49" i="7"/>
  <c r="L50" i="7" s="1"/>
  <c r="I6" i="13"/>
  <c r="I5" i="13"/>
  <c r="Q11" i="6" l="1"/>
  <c r="Q10" i="6"/>
  <c r="Q9" i="6"/>
  <c r="O63" i="10" l="1"/>
  <c r="O64" i="10" s="1"/>
  <c r="I22" i="12"/>
  <c r="I21" i="12"/>
  <c r="I12" i="12"/>
  <c r="I11" i="12"/>
  <c r="I10" i="12"/>
  <c r="I21" i="5"/>
  <c r="I24" i="5" s="1"/>
  <c r="I12" i="5"/>
  <c r="I11" i="5"/>
  <c r="I10" i="5"/>
  <c r="O63" i="3"/>
  <c r="O64" i="3" s="1"/>
  <c r="P18" i="24"/>
  <c r="I18" i="24"/>
  <c r="P17" i="24"/>
  <c r="I17" i="24"/>
  <c r="I21" i="24" s="1"/>
  <c r="P17" i="23"/>
  <c r="I17" i="23"/>
  <c r="I21" i="23" s="1"/>
  <c r="P18" i="23"/>
  <c r="I18" i="23"/>
  <c r="P22" i="2" l="1"/>
  <c r="O22" i="2" s="1"/>
  <c r="P19" i="24"/>
  <c r="I23" i="12"/>
  <c r="I23" i="5"/>
  <c r="I19" i="24"/>
  <c r="I19" i="23"/>
  <c r="P19" i="23"/>
  <c r="AA46" i="22"/>
  <c r="B52" i="22" s="1"/>
  <c r="AA52" i="22" s="1"/>
  <c r="AK52" i="22" s="1"/>
  <c r="AA38" i="22"/>
  <c r="AK38" i="22" s="1"/>
  <c r="AP30" i="22"/>
  <c r="I22" i="24" l="1"/>
  <c r="I22" i="23"/>
  <c r="O22" i="12"/>
  <c r="O21" i="12"/>
  <c r="I9" i="12" l="1"/>
  <c r="O66" i="10"/>
  <c r="I22" i="14"/>
  <c r="O22" i="14"/>
  <c r="P24" i="20"/>
  <c r="O24" i="20" s="1"/>
  <c r="O66" i="3"/>
  <c r="I9" i="5"/>
  <c r="P23" i="2"/>
  <c r="O23" i="2" s="1"/>
  <c r="K22" i="14"/>
  <c r="G22" i="14"/>
  <c r="M22" i="14"/>
  <c r="O23" i="3"/>
  <c r="L29" i="7" l="1"/>
  <c r="L30" i="7" s="1"/>
  <c r="R30" i="7" l="1"/>
  <c r="R34" i="7" s="1"/>
  <c r="R35" i="7" s="1"/>
  <c r="L34" i="7"/>
  <c r="L35" i="7" s="1"/>
  <c r="O21" i="5"/>
  <c r="O22" i="5"/>
  <c r="O65" i="3" l="1"/>
  <c r="P33" i="3" l="1"/>
  <c r="P35" i="3" s="1"/>
  <c r="T33" i="3" l="1"/>
  <c r="T35" i="3" s="1"/>
  <c r="P36" i="3" s="1"/>
  <c r="O65" i="10" l="1"/>
  <c r="I25" i="12"/>
  <c r="I13" i="12" s="1"/>
  <c r="I8" i="12" s="1"/>
  <c r="I25" i="5"/>
  <c r="I13" i="5" s="1"/>
  <c r="I8" i="5" s="1"/>
</calcChain>
</file>

<file path=xl/sharedStrings.xml><?xml version="1.0" encoding="utf-8"?>
<sst xmlns="http://schemas.openxmlformats.org/spreadsheetml/2006/main" count="960" uniqueCount="527">
  <si>
    <t>様式第１号</t>
    <rPh sb="0" eb="2">
      <t>ヨウシキ</t>
    </rPh>
    <rPh sb="2" eb="3">
      <t>ダイ</t>
    </rPh>
    <rPh sb="4" eb="5">
      <t>ゴウ</t>
    </rPh>
    <phoneticPr fontId="4"/>
  </si>
  <si>
    <t>（あて先）仙台市長</t>
    <rPh sb="3" eb="4">
      <t>サキ</t>
    </rPh>
    <rPh sb="5" eb="9">
      <t>センダイシチョウ</t>
    </rPh>
    <phoneticPr fontId="4"/>
  </si>
  <si>
    <t>郵便番号</t>
    <rPh sb="0" eb="4">
      <t>ユウビンバンゴウ</t>
    </rPh>
    <phoneticPr fontId="4"/>
  </si>
  <si>
    <t>住所</t>
    <rPh sb="0" eb="2">
      <t>ジュウショ</t>
    </rPh>
    <phoneticPr fontId="4"/>
  </si>
  <si>
    <t>名称</t>
    <rPh sb="0" eb="2">
      <t>メイショウ</t>
    </rPh>
    <phoneticPr fontId="4"/>
  </si>
  <si>
    <t>代表者氏名</t>
    <rPh sb="0" eb="3">
      <t>ダイヒョウシャ</t>
    </rPh>
    <rPh sb="3" eb="5">
      <t>シメイ</t>
    </rPh>
    <phoneticPr fontId="4"/>
  </si>
  <si>
    <t>申請者　</t>
    <rPh sb="0" eb="3">
      <t>シンセイシャ</t>
    </rPh>
    <phoneticPr fontId="4"/>
  </si>
  <si>
    <t>記</t>
    <rPh sb="0" eb="1">
      <t>き</t>
    </rPh>
    <phoneticPr fontId="5" type="Hiragana" alignment="center"/>
  </si>
  <si>
    <t>〒</t>
    <phoneticPr fontId="5" type="Hiragana" alignment="center"/>
  </si>
  <si>
    <t>－</t>
    <phoneticPr fontId="5" type="Hiragana" alignment="center"/>
  </si>
  <si>
    <t>６　補助金交付申請額</t>
    <rPh sb="2" eb="5">
      <t>ほじょきん</t>
    </rPh>
    <rPh sb="5" eb="7">
      <t>こうふ</t>
    </rPh>
    <rPh sb="7" eb="9">
      <t>しんせい</t>
    </rPh>
    <rPh sb="9" eb="10">
      <t>がく</t>
    </rPh>
    <phoneticPr fontId="5" type="Hiragana" alignment="center"/>
  </si>
  <si>
    <t>１　申請者</t>
    <rPh sb="2" eb="5">
      <t>しんせいしゃ</t>
    </rPh>
    <phoneticPr fontId="5" type="Hiragana" alignment="center"/>
  </si>
  <si>
    <t>２　補助事業の名称</t>
    <phoneticPr fontId="5" type="Hiragana" alignment="center"/>
  </si>
  <si>
    <t>３　補助対象自動車</t>
    <phoneticPr fontId="5" type="Hiragana" alignment="center"/>
  </si>
  <si>
    <t>４　台数</t>
    <phoneticPr fontId="5" type="Hiragana" alignment="center"/>
  </si>
  <si>
    <t>５　補助対象経費</t>
    <phoneticPr fontId="5" type="Hiragana" alignment="center"/>
  </si>
  <si>
    <t>リース事業者</t>
    <rPh sb="3" eb="6">
      <t>じぎょうしゃ</t>
    </rPh>
    <phoneticPr fontId="5" type="Hiragana" alignment="center"/>
  </si>
  <si>
    <t>台</t>
    <rPh sb="0" eb="1">
      <t>だい</t>
    </rPh>
    <phoneticPr fontId="5" type="Hiragana" alignment="center"/>
  </si>
  <si>
    <t>(1) 事業計画書（様式第２号）</t>
    <phoneticPr fontId="5" type="Hiragana" alignment="center"/>
  </si>
  <si>
    <t>(2) 収支予算書（様式第３号）</t>
    <phoneticPr fontId="5" type="Hiragana" alignment="center"/>
  </si>
  <si>
    <t>７　添付書類</t>
    <phoneticPr fontId="5" type="Hiragana" alignment="center"/>
  </si>
  <si>
    <t>ことに</t>
    <phoneticPr fontId="5" type="Hiragana" alignment="center"/>
  </si>
  <si>
    <t>同意します</t>
    <rPh sb="0" eb="2">
      <t>どうい</t>
    </rPh>
    <phoneticPr fontId="5" type="Hiragana" alignment="center"/>
  </si>
  <si>
    <t>同意しません</t>
    <rPh sb="0" eb="2">
      <t>どうい</t>
    </rPh>
    <phoneticPr fontId="5" type="Hiragana" alignment="center"/>
  </si>
  <si>
    <t>私（法人（団体）含む）の仙台市市税納付状況（税目・税額・申</t>
    <phoneticPr fontId="5" type="Hiragana" alignment="center"/>
  </si>
  <si>
    <t>告の有無等）を環境局脱炭素経営推進課が税務担当課に照会する</t>
    <phoneticPr fontId="5" type="Hiragana" alignment="center"/>
  </si>
  <si>
    <t xml:space="preserve">（証明書の添付が必要になります） </t>
    <phoneticPr fontId="5" type="Hiragana" alignment="center"/>
  </si>
  <si>
    <t>円</t>
    <rPh sb="0" eb="1">
      <t>えん</t>
    </rPh>
    <phoneticPr fontId="5" type="Hiragana" alignment="center"/>
  </si>
  <si>
    <t>様式第２号</t>
    <rPh sb="0" eb="2">
      <t>ヨウシキ</t>
    </rPh>
    <rPh sb="2" eb="3">
      <t>ダイ</t>
    </rPh>
    <rPh sb="4" eb="5">
      <t>ゴウ</t>
    </rPh>
    <phoneticPr fontId="4"/>
  </si>
  <si>
    <t>補助事業計画書</t>
    <rPh sb="0" eb="2">
      <t>ホジョ</t>
    </rPh>
    <rPh sb="2" eb="4">
      <t>ジギョウ</t>
    </rPh>
    <rPh sb="4" eb="7">
      <t>ケイカクショ</t>
    </rPh>
    <phoneticPr fontId="4"/>
  </si>
  <si>
    <t>使用者名称</t>
    <rPh sb="0" eb="3">
      <t>シヨウシャ</t>
    </rPh>
    <rPh sb="3" eb="5">
      <t>メイショウ</t>
    </rPh>
    <phoneticPr fontId="4"/>
  </si>
  <si>
    <t>住　　　所</t>
    <rPh sb="0" eb="1">
      <t>ジュウ</t>
    </rPh>
    <rPh sb="4" eb="5">
      <t>ショ</t>
    </rPh>
    <phoneticPr fontId="4"/>
  </si>
  <si>
    <t>一充電走行距離</t>
    <phoneticPr fontId="4" type="Hiragana" alignment="center"/>
  </si>
  <si>
    <t>（もしくは蓄電池容量）</t>
    <phoneticPr fontId="4" type="Hiragana" alignment="center"/>
  </si>
  <si>
    <t>型　　式</t>
    <rPh sb="0" eb="1">
      <t>かた</t>
    </rPh>
    <rPh sb="3" eb="4">
      <t>しき</t>
    </rPh>
    <phoneticPr fontId="4" type="Hiragana" alignment="center"/>
  </si>
  <si>
    <t>車　　名</t>
    <rPh sb="0" eb="1">
      <t>くるま</t>
    </rPh>
    <rPh sb="3" eb="4">
      <t>な</t>
    </rPh>
    <phoneticPr fontId="4" type="Hiragana" alignment="center"/>
  </si>
  <si>
    <t>用　　途</t>
    <rPh sb="0" eb="1">
      <t>よう</t>
    </rPh>
    <rPh sb="3" eb="4">
      <t>と</t>
    </rPh>
    <phoneticPr fontId="4" type="Hiragana" alignment="center"/>
  </si>
  <si>
    <t>補助対象事業　完了予定日</t>
    <phoneticPr fontId="4" type="Hiragana" alignment="center"/>
  </si>
  <si>
    <t>補助金交付申請額</t>
    <phoneticPr fontId="4" type="Hiragana" alignment="center"/>
  </si>
  <si>
    <t>貨物</t>
    <rPh sb="0" eb="2">
      <t>かもつ</t>
    </rPh>
    <phoneticPr fontId="4" type="Hiragana" alignment="center"/>
  </si>
  <si>
    <t>乗用</t>
    <rPh sb="0" eb="2">
      <t>じょうよう</t>
    </rPh>
    <phoneticPr fontId="4" type="Hiragana" alignment="center"/>
  </si>
  <si>
    <t>ｋｍ（</t>
    <phoneticPr fontId="4" type="Hiragana" alignment="center"/>
  </si>
  <si>
    <t>）</t>
    <phoneticPr fontId="4" type="Hiragana" alignment="center"/>
  </si>
  <si>
    <t>）ｋＷｈ</t>
    <phoneticPr fontId="4" type="Hiragana" alignment="center"/>
  </si>
  <si>
    <t>円</t>
    <rPh sb="0" eb="1">
      <t>えん</t>
    </rPh>
    <phoneticPr fontId="4" type="Hiragana" alignment="center"/>
  </si>
  <si>
    <t>※１…リース事業者の場合は、リース先（使用者）の本拠の位置を記入すること。</t>
    <rPh sb="30" eb="32">
      <t>きにゅう</t>
    </rPh>
    <phoneticPr fontId="4" type="Hiragana" alignment="center"/>
  </si>
  <si>
    <t>２　補助事業による二酸化炭素排出量等の削減効果（年間）</t>
    <phoneticPr fontId="4" type="Hiragana" alignment="center"/>
  </si>
  <si>
    <t>エネルギー種別</t>
    <phoneticPr fontId="4" type="Hiragana" alignment="center"/>
  </si>
  <si>
    <t>（従来車両⑤－導入車両⑤）</t>
    <phoneticPr fontId="4" type="Hiragana" alignment="center"/>
  </si>
  <si>
    <t>従来車両</t>
    <rPh sb="0" eb="2">
      <t>じゅうらい</t>
    </rPh>
    <rPh sb="2" eb="4">
      <t>しゃりょう</t>
    </rPh>
    <phoneticPr fontId="4" type="Hiragana" alignment="center"/>
  </si>
  <si>
    <t>導入車両</t>
    <rPh sb="0" eb="2">
      <t>どうにゅう</t>
    </rPh>
    <rPh sb="2" eb="4">
      <t>しゃりょう</t>
    </rPh>
    <phoneticPr fontId="4" type="Hiragana" alignment="center"/>
  </si>
  <si>
    <t>備　考</t>
    <rPh sb="0" eb="1">
      <t>び</t>
    </rPh>
    <rPh sb="2" eb="3">
      <t>こう</t>
    </rPh>
    <phoneticPr fontId="4" type="Hiragana" alignment="center"/>
  </si>
  <si>
    <r>
      <t>使用の本拠の位置</t>
    </r>
    <r>
      <rPr>
        <sz val="9"/>
        <color theme="1"/>
        <rFont val="ＭＳ 明朝"/>
        <family val="1"/>
        <charset val="128"/>
      </rPr>
      <t>（※１）</t>
    </r>
    <phoneticPr fontId="4" type="Hiragana" alignment="center"/>
  </si>
  <si>
    <r>
      <t>排出係数</t>
    </r>
    <r>
      <rPr>
        <sz val="9"/>
        <color theme="1"/>
        <rFont val="ＭＳ 明朝"/>
        <family val="1"/>
        <charset val="128"/>
      </rPr>
      <t>（※３）</t>
    </r>
    <r>
      <rPr>
        <sz val="12"/>
        <color theme="1"/>
        <rFont val="ＭＳ 明朝"/>
        <family val="1"/>
        <charset val="128"/>
      </rPr>
      <t>　④</t>
    </r>
    <phoneticPr fontId="4" type="Hiragana" alignment="center"/>
  </si>
  <si>
    <r>
      <t>平均燃費</t>
    </r>
    <r>
      <rPr>
        <sz val="9"/>
        <color theme="1"/>
        <rFont val="ＭＳ 明朝"/>
        <family val="1"/>
        <charset val="128"/>
      </rPr>
      <t>（ｋｍ/Ｌ、ｋｍ/ｋＷｈなど）</t>
    </r>
    <r>
      <rPr>
        <sz val="12"/>
        <color theme="1"/>
        <rFont val="ＭＳ 明朝"/>
        <family val="1"/>
        <charset val="128"/>
      </rPr>
      <t>　②</t>
    </r>
    <phoneticPr fontId="4" type="Hiragana" alignment="center"/>
  </si>
  <si>
    <r>
      <t>燃料使用量</t>
    </r>
    <r>
      <rPr>
        <sz val="9"/>
        <color theme="1"/>
        <rFont val="ＭＳ 明朝"/>
        <family val="1"/>
        <charset val="128"/>
      </rPr>
      <t>（Ｌ、ｋＷｈなど）</t>
    </r>
    <r>
      <rPr>
        <sz val="12"/>
        <color theme="1"/>
        <rFont val="ＭＳ 明朝"/>
        <family val="1"/>
        <charset val="128"/>
      </rPr>
      <t>　③（①÷②）</t>
    </r>
    <phoneticPr fontId="4" type="Hiragana" alignment="center"/>
  </si>
  <si>
    <t>平均年間走行距離〔ｋｍ〕　①</t>
    <phoneticPr fontId="4" type="Hiragana" alignment="center"/>
  </si>
  <si>
    <r>
      <t>CO</t>
    </r>
    <r>
      <rPr>
        <vertAlign val="subscript"/>
        <sz val="12"/>
        <color theme="1"/>
        <rFont val="ＭＳ 明朝"/>
        <family val="1"/>
        <charset val="128"/>
      </rPr>
      <t>２</t>
    </r>
    <r>
      <rPr>
        <sz val="12"/>
        <color theme="1"/>
        <rFont val="ＭＳ 明朝"/>
        <family val="1"/>
        <charset val="128"/>
      </rPr>
      <t>排出量〔t－CO</t>
    </r>
    <r>
      <rPr>
        <vertAlign val="subscript"/>
        <sz val="12"/>
        <color theme="1"/>
        <rFont val="ＭＳ 明朝"/>
        <family val="1"/>
        <charset val="128"/>
      </rPr>
      <t>２</t>
    </r>
    <r>
      <rPr>
        <sz val="12"/>
        <color theme="1"/>
        <rFont val="ＭＳ 明朝"/>
        <family val="1"/>
        <charset val="128"/>
      </rPr>
      <t>〕　⑤（③×④）</t>
    </r>
    <phoneticPr fontId="4" type="Hiragana" alignment="center"/>
  </si>
  <si>
    <r>
      <t>二酸化炭素排出量の削減見込量（年間）〔t－CO</t>
    </r>
    <r>
      <rPr>
        <vertAlign val="subscript"/>
        <sz val="12"/>
        <color theme="1"/>
        <rFont val="ＭＳ 明朝"/>
        <family val="1"/>
        <charset val="128"/>
      </rPr>
      <t>２</t>
    </r>
    <r>
      <rPr>
        <sz val="12"/>
        <color theme="1"/>
        <rFont val="ＭＳ 明朝"/>
        <family val="1"/>
        <charset val="128"/>
      </rPr>
      <t>〕</t>
    </r>
    <phoneticPr fontId="4" type="Hiragana" alignment="center"/>
  </si>
  <si>
    <t>３　事業者温室効果ガス削減計画書の提出状況</t>
    <phoneticPr fontId="4" type="Hiragana" alignment="center"/>
  </si>
  <si>
    <t>　（申請者がリース事業者の場合、リース先（使用者）の情報を記載）</t>
    <phoneticPr fontId="4" type="Hiragana" alignment="center"/>
  </si>
  <si>
    <t>提出年月日</t>
    <phoneticPr fontId="4" type="Hiragana" alignment="center"/>
  </si>
  <si>
    <t>計画書に記載した自動車に関する対策の実施年度</t>
    <phoneticPr fontId="4" type="Hiragana" alignment="center"/>
  </si>
  <si>
    <t>（本補助金関連）</t>
    <phoneticPr fontId="4" type="Hiragana" alignment="center"/>
  </si>
  <si>
    <t>計画書に記載した自動車に関する対策の内容</t>
    <phoneticPr fontId="4" type="Hiragana" alignment="center"/>
  </si>
  <si>
    <t>４　契約書（見積書）の金額内訳</t>
    <phoneticPr fontId="4" type="Hiragana" alignment="center"/>
  </si>
  <si>
    <t>項　目</t>
    <phoneticPr fontId="4" type="Hiragana" alignment="center"/>
  </si>
  <si>
    <t>その他諸費用（非課税分）</t>
    <phoneticPr fontId="4" type="Hiragana" alignment="center"/>
  </si>
  <si>
    <t>①</t>
    <phoneticPr fontId="4" type="Hiragana" alignment="center"/>
  </si>
  <si>
    <t>②</t>
    <phoneticPr fontId="4" type="Hiragana" alignment="center"/>
  </si>
  <si>
    <t>③</t>
    <phoneticPr fontId="4" type="Hiragana" alignment="center"/>
  </si>
  <si>
    <t>④</t>
    <phoneticPr fontId="4" type="Hiragana" alignment="center"/>
  </si>
  <si>
    <t>⑤</t>
    <phoneticPr fontId="4" type="Hiragana" alignment="center"/>
  </si>
  <si>
    <t>金　額</t>
    <rPh sb="0" eb="1">
      <t>きん</t>
    </rPh>
    <rPh sb="2" eb="3">
      <t>がく</t>
    </rPh>
    <phoneticPr fontId="4" type="Hiragana" alignment="center"/>
  </si>
  <si>
    <t>消費税率10％</t>
    <rPh sb="0" eb="3">
      <t>しょうひぜい</t>
    </rPh>
    <rPh sb="3" eb="4">
      <t>りつ</t>
    </rPh>
    <phoneticPr fontId="4" type="Hiragana" alignment="center"/>
  </si>
  <si>
    <t>契約書（見積書）の金額と一致すること</t>
    <phoneticPr fontId="4" type="Hiragana" alignment="center"/>
  </si>
  <si>
    <t>５　補助金交付申請額の算定</t>
    <phoneticPr fontId="4" type="Hiragana" alignment="center"/>
  </si>
  <si>
    <t>⑥</t>
    <phoneticPr fontId="4" type="Hiragana" alignment="center"/>
  </si>
  <si>
    <t>車両本体価格〔税抜〕</t>
    <phoneticPr fontId="4" type="Hiragana" alignment="center"/>
  </si>
  <si>
    <t>付属品〔税抜〕</t>
    <phoneticPr fontId="4" type="Hiragana" alignment="center"/>
  </si>
  <si>
    <t>その他諸費用（課税分）〔税抜〕</t>
    <phoneticPr fontId="4" type="Hiragana" alignment="center"/>
  </si>
  <si>
    <t>消費税〔（①＋②＋③）×0.1〕</t>
    <phoneticPr fontId="4" type="Hiragana" alignment="center"/>
  </si>
  <si>
    <t>契約額（見積額）〔①＋②＋③＋④＋⑤〕</t>
    <phoneticPr fontId="4" type="Hiragana" alignment="center"/>
  </si>
  <si>
    <t>※①車両本体価格〔税抜〕の金額は、下記５の①の金額と一致すること。</t>
    <phoneticPr fontId="4" type="Hiragana" alignment="center"/>
  </si>
  <si>
    <t>　申請者がリース事業者の場合は、リース先（使用者）を下欄に記入してください。</t>
    <phoneticPr fontId="4"/>
  </si>
  <si>
    <t>　※申請者が自動車運送事業者の場合は記入不要</t>
    <phoneticPr fontId="4"/>
  </si>
  <si>
    <t>車両本体価格〔税抜〕</t>
    <phoneticPr fontId="4" type="Hiragana" alignment="center"/>
  </si>
  <si>
    <t>控除額〔他補助金の合計額〕</t>
    <phoneticPr fontId="4" type="Hiragana" alignment="center"/>
  </si>
  <si>
    <t>他補助金控除後の補助対象経費〔①－②〕</t>
    <phoneticPr fontId="4" type="Hiragana" alignment="center"/>
  </si>
  <si>
    <t>補助金交付申請額</t>
    <phoneticPr fontId="4" type="Hiragana" alignment="center"/>
  </si>
  <si>
    <t>※①の金額は、上記４の①及び様式第３号 収支予算書の「２　支出」の小計の金額と一致すること。</t>
    <phoneticPr fontId="4" type="Hiragana" alignment="center"/>
  </si>
  <si>
    <t>※②の金額は、様式第３号 収支予算書の「１　収入」の「他補助金」の金額の合計と一致すること。</t>
    <phoneticPr fontId="4" type="Hiragana" alignment="center"/>
  </si>
  <si>
    <t>※④の金額は、③に別表３の補助率を乗じた額（千円未満切捨て）と補助上限額を比較して低い額。</t>
    <rPh sb="3" eb="5">
      <t>きんがく</t>
    </rPh>
    <phoneticPr fontId="4" type="Hiragana" alignment="center"/>
  </si>
  <si>
    <t>①</t>
    <phoneticPr fontId="4" type="Hiragana" alignment="center"/>
  </si>
  <si>
    <t>②</t>
    <phoneticPr fontId="4" type="Hiragana" alignment="center"/>
  </si>
  <si>
    <t>③</t>
    <phoneticPr fontId="4" type="Hiragana" alignment="center"/>
  </si>
  <si>
    <t>④</t>
    <phoneticPr fontId="4" type="Hiragana" alignment="center"/>
  </si>
  <si>
    <t>円</t>
    <rPh sb="0" eb="1">
      <t>えん</t>
    </rPh>
    <phoneticPr fontId="4" type="Hiragana" alignment="center"/>
  </si>
  <si>
    <t>様式第３号</t>
    <rPh sb="0" eb="2">
      <t>ヨウシキ</t>
    </rPh>
    <rPh sb="2" eb="3">
      <t>ダイ</t>
    </rPh>
    <rPh sb="4" eb="5">
      <t>ゴウ</t>
    </rPh>
    <phoneticPr fontId="4"/>
  </si>
  <si>
    <t>収支予算書</t>
    <phoneticPr fontId="4"/>
  </si>
  <si>
    <t>１　収入</t>
    <rPh sb="2" eb="4">
      <t>シュウニュウ</t>
    </rPh>
    <phoneticPr fontId="4"/>
  </si>
  <si>
    <t>区分</t>
    <rPh sb="0" eb="2">
      <t>クブン</t>
    </rPh>
    <phoneticPr fontId="4"/>
  </si>
  <si>
    <t>自己資金（借入金含む）</t>
    <phoneticPr fontId="4"/>
  </si>
  <si>
    <t>市補助金</t>
    <phoneticPr fontId="4"/>
  </si>
  <si>
    <t>国</t>
    <rPh sb="0" eb="1">
      <t>クニ</t>
    </rPh>
    <phoneticPr fontId="4"/>
  </si>
  <si>
    <t>県</t>
    <rPh sb="0" eb="1">
      <t>ケン</t>
    </rPh>
    <phoneticPr fontId="4"/>
  </si>
  <si>
    <t>その他</t>
    <rPh sb="2" eb="3">
      <t>タ</t>
    </rPh>
    <phoneticPr fontId="4"/>
  </si>
  <si>
    <t>合計</t>
    <rPh sb="0" eb="2">
      <t>ゴウケイ</t>
    </rPh>
    <phoneticPr fontId="4"/>
  </si>
  <si>
    <t>他補助金</t>
    <rPh sb="0" eb="1">
      <t>ホカ</t>
    </rPh>
    <rPh sb="1" eb="4">
      <t>ホジョキン</t>
    </rPh>
    <phoneticPr fontId="4"/>
  </si>
  <si>
    <t>予算額</t>
    <rPh sb="0" eb="3">
      <t>ヨサンガク</t>
    </rPh>
    <phoneticPr fontId="4"/>
  </si>
  <si>
    <t>円</t>
    <rPh sb="0" eb="1">
      <t>エン</t>
    </rPh>
    <phoneticPr fontId="4"/>
  </si>
  <si>
    <t>備考</t>
    <rPh sb="0" eb="2">
      <t>ビコウ</t>
    </rPh>
    <phoneticPr fontId="4"/>
  </si>
  <si>
    <t>※補助対象経費に係る収入のみを記載すること。</t>
    <phoneticPr fontId="4"/>
  </si>
  <si>
    <t>※合計の金額は、下記「２　支出」の合計の金額と一致すること。</t>
    <phoneticPr fontId="4"/>
  </si>
  <si>
    <t>※他補助金（国、県及びその他）を受ける場合は、備考欄にその名称を記載すること。</t>
    <phoneticPr fontId="4"/>
  </si>
  <si>
    <t>２　支出</t>
    <rPh sb="2" eb="4">
      <t>シシュツ</t>
    </rPh>
    <phoneticPr fontId="4"/>
  </si>
  <si>
    <t>費目</t>
    <rPh sb="0" eb="2">
      <t>ヒモク</t>
    </rPh>
    <phoneticPr fontId="4"/>
  </si>
  <si>
    <t>車両本体価格〔税抜〕</t>
    <rPh sb="0" eb="2">
      <t>シャリョウ</t>
    </rPh>
    <rPh sb="2" eb="4">
      <t>ホンタイ</t>
    </rPh>
    <rPh sb="4" eb="6">
      <t>カカク</t>
    </rPh>
    <rPh sb="7" eb="9">
      <t>ゼイヌキ</t>
    </rPh>
    <phoneticPr fontId="4"/>
  </si>
  <si>
    <t>小計</t>
    <rPh sb="0" eb="2">
      <t>ショウケイ</t>
    </rPh>
    <phoneticPr fontId="4"/>
  </si>
  <si>
    <t>消費税</t>
    <rPh sb="0" eb="3">
      <t>ショウヒゼイ</t>
    </rPh>
    <phoneticPr fontId="4"/>
  </si>
  <si>
    <t>※補助対象経費に係る支出のみを記載すること。</t>
    <phoneticPr fontId="4"/>
  </si>
  <si>
    <t>※複数の見積又は契約を行った場合はその合計額を記載し、備考欄に契約ごとの金額を記載すること。</t>
    <phoneticPr fontId="4"/>
  </si>
  <si>
    <t>※小計の金額は、様式第２号 事業計画書の「４ 契約書（見積書）の金額内訳」の①、及び「５ 補助金交</t>
    <phoneticPr fontId="4"/>
  </si>
  <si>
    <t>　付申請額の算定」の①の金額と一致すること。</t>
    <phoneticPr fontId="4"/>
  </si>
  <si>
    <t>消費税率10％</t>
    <phoneticPr fontId="4"/>
  </si>
  <si>
    <t>様式第４号</t>
    <rPh sb="0" eb="2">
      <t>ヨウシキ</t>
    </rPh>
    <rPh sb="2" eb="3">
      <t>ダイ</t>
    </rPh>
    <rPh sb="4" eb="5">
      <t>ゴウ</t>
    </rPh>
    <phoneticPr fontId="4"/>
  </si>
  <si>
    <t>収支予算書</t>
    <phoneticPr fontId="4"/>
  </si>
  <si>
    <t>誓　　約　　書</t>
    <rPh sb="0" eb="1">
      <t>チカイ</t>
    </rPh>
    <rPh sb="3" eb="4">
      <t>ヤク</t>
    </rPh>
    <rPh sb="6" eb="7">
      <t>ショ</t>
    </rPh>
    <phoneticPr fontId="4"/>
  </si>
  <si>
    <t>　仙　台　市　長　　様</t>
    <rPh sb="1" eb="2">
      <t>セン</t>
    </rPh>
    <rPh sb="3" eb="4">
      <t>ダイ</t>
    </rPh>
    <rPh sb="5" eb="6">
      <t>シ</t>
    </rPh>
    <rPh sb="7" eb="8">
      <t>オサ</t>
    </rPh>
    <rPh sb="10" eb="11">
      <t>サマ</t>
    </rPh>
    <phoneticPr fontId="4"/>
  </si>
  <si>
    <t>申請者の住所又は所在地</t>
    <phoneticPr fontId="4"/>
  </si>
  <si>
    <t>申請者の氏名又は名称　</t>
    <phoneticPr fontId="4"/>
  </si>
  <si>
    <t>の関係を有していないことを誓約します。また、説明を求められた際には誠実</t>
    <phoneticPr fontId="4"/>
  </si>
  <si>
    <t>に対応いたします。　　　　　　　　　　　　　　　　　　　　　　　　　　</t>
    <phoneticPr fontId="4"/>
  </si>
  <si>
    <t>誓約書</t>
    <rPh sb="0" eb="3">
      <t>セイヤクショ</t>
    </rPh>
    <phoneticPr fontId="4"/>
  </si>
  <si>
    <t>【交付申請に必要な書類】</t>
    <rPh sb="1" eb="3">
      <t>コウフ</t>
    </rPh>
    <rPh sb="3" eb="5">
      <t>シンセイ</t>
    </rPh>
    <rPh sb="6" eb="8">
      <t>ヒツヨウ</t>
    </rPh>
    <rPh sb="9" eb="11">
      <t>ショルイ</t>
    </rPh>
    <phoneticPr fontId="4"/>
  </si>
  <si>
    <t>補助金交付申請書</t>
    <phoneticPr fontId="4"/>
  </si>
  <si>
    <t>事業計画書</t>
    <phoneticPr fontId="4"/>
  </si>
  <si>
    <t>契約書等の写し</t>
    <rPh sb="0" eb="3">
      <t>ケイヤクショ</t>
    </rPh>
    <rPh sb="3" eb="4">
      <t>トウ</t>
    </rPh>
    <rPh sb="5" eb="6">
      <t>ウツ</t>
    </rPh>
    <phoneticPr fontId="4"/>
  </si>
  <si>
    <t>見積書等の写し</t>
    <rPh sb="0" eb="3">
      <t>ミツモリショ</t>
    </rPh>
    <rPh sb="3" eb="4">
      <t>トウ</t>
    </rPh>
    <rPh sb="5" eb="6">
      <t>ウツ</t>
    </rPh>
    <phoneticPr fontId="4"/>
  </si>
  <si>
    <t>・様式第１号</t>
    <rPh sb="1" eb="3">
      <t>ヨウシキ</t>
    </rPh>
    <rPh sb="3" eb="4">
      <t>ダイ</t>
    </rPh>
    <rPh sb="5" eb="6">
      <t>ゴウ</t>
    </rPh>
    <phoneticPr fontId="4"/>
  </si>
  <si>
    <t>・様式第２号</t>
    <rPh sb="1" eb="3">
      <t>ヨウシキ</t>
    </rPh>
    <rPh sb="3" eb="4">
      <t>ダイ</t>
    </rPh>
    <rPh sb="5" eb="6">
      <t>ゴウ</t>
    </rPh>
    <phoneticPr fontId="4"/>
  </si>
  <si>
    <t>・様式第３号</t>
    <rPh sb="1" eb="3">
      <t>ヨウシキ</t>
    </rPh>
    <rPh sb="3" eb="4">
      <t>ダイ</t>
    </rPh>
    <rPh sb="5" eb="6">
      <t>ゴウ</t>
    </rPh>
    <phoneticPr fontId="4"/>
  </si>
  <si>
    <t>①</t>
    <phoneticPr fontId="4"/>
  </si>
  <si>
    <t>②</t>
    <phoneticPr fontId="4"/>
  </si>
  <si>
    <t>③</t>
    <phoneticPr fontId="4"/>
  </si>
  <si>
    <t>④</t>
    <phoneticPr fontId="4"/>
  </si>
  <si>
    <t>⑤</t>
    <phoneticPr fontId="4"/>
  </si>
  <si>
    <t>⑥</t>
    <phoneticPr fontId="4"/>
  </si>
  <si>
    <t>（法人の場合）</t>
    <rPh sb="1" eb="3">
      <t>ホウジン</t>
    </rPh>
    <rPh sb="4" eb="6">
      <t>バアイ</t>
    </rPh>
    <phoneticPr fontId="4"/>
  </si>
  <si>
    <t>登記事項証明書</t>
    <rPh sb="0" eb="2">
      <t>トウキ</t>
    </rPh>
    <rPh sb="2" eb="4">
      <t>ジコウ</t>
    </rPh>
    <rPh sb="4" eb="7">
      <t>ショウメイショ</t>
    </rPh>
    <phoneticPr fontId="4"/>
  </si>
  <si>
    <t>・申請時に契約していないものは実績報告時の</t>
    <rPh sb="1" eb="4">
      <t>シンセイジ</t>
    </rPh>
    <rPh sb="5" eb="7">
      <t>ケイヤク</t>
    </rPh>
    <rPh sb="15" eb="17">
      <t>ジッセキ</t>
    </rPh>
    <rPh sb="17" eb="19">
      <t>ホウコク</t>
    </rPh>
    <rPh sb="19" eb="20">
      <t>ジ</t>
    </rPh>
    <phoneticPr fontId="4"/>
  </si>
  <si>
    <t>（履歴事項全部証明書）</t>
    <rPh sb="7" eb="10">
      <t>ショウメイショ</t>
    </rPh>
    <phoneticPr fontId="4"/>
  </si>
  <si>
    <t>（個人事業主の場合）</t>
    <rPh sb="1" eb="3">
      <t>コジン</t>
    </rPh>
    <rPh sb="3" eb="6">
      <t>ジギョウヌシ</t>
    </rPh>
    <rPh sb="7" eb="9">
      <t>バアイ</t>
    </rPh>
    <phoneticPr fontId="4"/>
  </si>
  <si>
    <t>個人営業証明書もしくは住民票</t>
    <phoneticPr fontId="4"/>
  </si>
  <si>
    <t>⑦</t>
    <phoneticPr fontId="4"/>
  </si>
  <si>
    <t>補助事業により導入する自動車の</t>
    <phoneticPr fontId="4"/>
  </si>
  <si>
    <t>⑧</t>
    <phoneticPr fontId="4"/>
  </si>
  <si>
    <t>・様式第４号</t>
    <rPh sb="1" eb="3">
      <t>ヨウシキ</t>
    </rPh>
    <rPh sb="3" eb="4">
      <t>ダイ</t>
    </rPh>
    <rPh sb="5" eb="6">
      <t>ゴウ</t>
    </rPh>
    <phoneticPr fontId="4"/>
  </si>
  <si>
    <t>⑪</t>
    <phoneticPr fontId="4"/>
  </si>
  <si>
    <t>その他市長が必要と認める書類</t>
    <phoneticPr fontId="4"/>
  </si>
  <si>
    <t>書類名</t>
    <rPh sb="0" eb="2">
      <t>ショルイ</t>
    </rPh>
    <rPh sb="2" eb="3">
      <t>メイ</t>
    </rPh>
    <phoneticPr fontId="4"/>
  </si>
  <si>
    <t>№</t>
    <phoneticPr fontId="4"/>
  </si>
  <si>
    <t>　提出でも可</t>
    <phoneticPr fontId="4"/>
  </si>
  <si>
    <t>・車両の本体価格が分かること</t>
    <phoneticPr fontId="4"/>
  </si>
  <si>
    <t>・契約書と同額の見積書であること</t>
    <phoneticPr fontId="4"/>
  </si>
  <si>
    <t>・原本であること</t>
    <rPh sb="1" eb="3">
      <t>ゲンポン</t>
    </rPh>
    <phoneticPr fontId="4"/>
  </si>
  <si>
    <t>・交付日が交付申請書提出前９０日以内のもの</t>
    <rPh sb="15" eb="16">
      <t>ニチ</t>
    </rPh>
    <phoneticPr fontId="4"/>
  </si>
  <si>
    <t>・リース事業者の場合、リース事業者及び自動</t>
    <phoneticPr fontId="4"/>
  </si>
  <si>
    <t>　車の使用者のもの</t>
    <phoneticPr fontId="4"/>
  </si>
  <si>
    <t>・申請者本人の原本であること</t>
    <phoneticPr fontId="4"/>
  </si>
  <si>
    <t>・マイナンバーが記載されていないこと</t>
    <phoneticPr fontId="4"/>
  </si>
  <si>
    <t>・導入する自動車のメーカーや仕様、能力等が</t>
    <phoneticPr fontId="4"/>
  </si>
  <si>
    <t>　分かる資料（製品カタログ等）</t>
    <phoneticPr fontId="4"/>
  </si>
  <si>
    <t>仕様等が分かる書類</t>
    <phoneticPr fontId="4"/>
  </si>
  <si>
    <t>市税の滞納がないことの証明書</t>
    <phoneticPr fontId="4"/>
  </si>
  <si>
    <t>（リース事業者の場合）</t>
    <phoneticPr fontId="4"/>
  </si>
  <si>
    <t>貸与料金の算定根拠明細書</t>
    <phoneticPr fontId="4"/>
  </si>
  <si>
    <t>・交付日が交付申請書提出前３０日以内のもの</t>
    <phoneticPr fontId="4"/>
  </si>
  <si>
    <t>・区役所、総合支所で交付を受けてください</t>
    <phoneticPr fontId="4"/>
  </si>
  <si>
    <r>
      <t>・</t>
    </r>
    <r>
      <rPr>
        <u/>
        <sz val="12"/>
        <color theme="1"/>
        <rFont val="ＭＳ 明朝"/>
        <family val="1"/>
        <charset val="128"/>
      </rPr>
      <t>市税納付状況確認に同意した場合は不要</t>
    </r>
    <phoneticPr fontId="4"/>
  </si>
  <si>
    <t>・該当する場合のみ</t>
    <phoneticPr fontId="4"/>
  </si>
  <si>
    <t>※事前又は同時に「事業者温室効果ガス削減計画書」の提出が必要です。</t>
    <phoneticPr fontId="4"/>
  </si>
  <si>
    <t>＜自動車リース事業者＞</t>
    <phoneticPr fontId="4"/>
  </si>
  <si>
    <t>＜借受人（使用者）＞</t>
    <phoneticPr fontId="4"/>
  </si>
  <si>
    <t>貸与月数：</t>
    <phoneticPr fontId="4"/>
  </si>
  <si>
    <t>車　　名：</t>
    <rPh sb="0" eb="1">
      <t>クルマ</t>
    </rPh>
    <rPh sb="3" eb="4">
      <t>メイ</t>
    </rPh>
    <phoneticPr fontId="4"/>
  </si>
  <si>
    <t>型　　式：</t>
    <rPh sb="0" eb="1">
      <t>カタ</t>
    </rPh>
    <rPh sb="3" eb="4">
      <t>シキ</t>
    </rPh>
    <phoneticPr fontId="4"/>
  </si>
  <si>
    <t>ヶ月</t>
    <rPh sb="1" eb="2">
      <t>ゲツ</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</si>
  <si>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</si>
  <si>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</si>
  <si>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</si>
  <si>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</si>
  <si>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</si>
  <si>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</si>
  <si>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</si>
  <si>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</si>
  <si>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</si>
  <si>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</si>
  <si>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</si>
  <si>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車両本体価格〔税抜〕</t>
    <phoneticPr fontId="4"/>
  </si>
  <si>
    <t>付属品〔税抜〕</t>
    <phoneticPr fontId="4"/>
  </si>
  <si>
    <t>その他諸費用（課税分）〔税抜〕</t>
    <phoneticPr fontId="4"/>
  </si>
  <si>
    <t>その他諸費用（非課税分）</t>
    <phoneticPr fontId="4"/>
  </si>
  <si>
    <t>消費税〔（①＋②＋③）×0.1〕</t>
    <phoneticPr fontId="4"/>
  </si>
  <si>
    <t>小計〔①＋②＋③＋④＋⑤〕</t>
    <rPh sb="0" eb="2">
      <t>ショウケイ</t>
    </rPh>
    <phoneticPr fontId="4"/>
  </si>
  <si>
    <t>補助金</t>
    <rPh sb="0" eb="3">
      <t>ホジョキン</t>
    </rPh>
    <phoneticPr fontId="4"/>
  </si>
  <si>
    <t>残存価格</t>
    <rPh sb="0" eb="2">
      <t>ザンゾン</t>
    </rPh>
    <rPh sb="2" eb="4">
      <t>カカク</t>
    </rPh>
    <phoneticPr fontId="4"/>
  </si>
  <si>
    <t>経費</t>
    <rPh sb="0" eb="2">
      <t>ケイヒ</t>
    </rPh>
    <phoneticPr fontId="4"/>
  </si>
  <si>
    <t>合計〔⑥－⑦－⑧＋⑨〕</t>
    <rPh sb="0" eb="2">
      <t>ゴウケイ</t>
    </rPh>
    <phoneticPr fontId="4"/>
  </si>
  <si>
    <t>貸与料金月額</t>
    <phoneticPr fontId="4"/>
  </si>
  <si>
    <t>項目</t>
    <rPh sb="0" eb="2">
      <t>コウモク</t>
    </rPh>
    <phoneticPr fontId="4"/>
  </si>
  <si>
    <t>通常料金</t>
    <rPh sb="0" eb="2">
      <t>ツウジョウ</t>
    </rPh>
    <rPh sb="2" eb="4">
      <t>リョウキン</t>
    </rPh>
    <phoneticPr fontId="4"/>
  </si>
  <si>
    <t>補助金適用料金</t>
    <rPh sb="0" eb="2">
      <t>ホジョ</t>
    </rPh>
    <rPh sb="2" eb="3">
      <t>キン</t>
    </rPh>
    <rPh sb="3" eb="5">
      <t>テキヨウ</t>
    </rPh>
    <rPh sb="5" eb="7">
      <t>リョウキン</t>
    </rPh>
    <phoneticPr fontId="4"/>
  </si>
  <si>
    <t>金利等</t>
    <rPh sb="0" eb="2">
      <t>キンリ</t>
    </rPh>
    <rPh sb="2" eb="3">
      <t>トウ</t>
    </rPh>
    <phoneticPr fontId="4"/>
  </si>
  <si>
    <t>（単位：円）</t>
    <rPh sb="1" eb="3">
      <t>タンイ</t>
    </rPh>
    <rPh sb="4" eb="5">
      <t>エン</t>
    </rPh>
    <phoneticPr fontId="4"/>
  </si>
  <si>
    <t>【実績報告に必要な書類】</t>
    <rPh sb="1" eb="3">
      <t>ジッセキ</t>
    </rPh>
    <rPh sb="3" eb="5">
      <t>ホウコク</t>
    </rPh>
    <rPh sb="6" eb="8">
      <t>ヒツヨウ</t>
    </rPh>
    <rPh sb="9" eb="11">
      <t>ショルイ</t>
    </rPh>
    <phoneticPr fontId="4"/>
  </si>
  <si>
    <t>収支決算書</t>
  </si>
  <si>
    <t>収支決算書</t>
    <rPh sb="2" eb="4">
      <t>ケッサン</t>
    </rPh>
    <rPh sb="4" eb="5">
      <t>ショ</t>
    </rPh>
    <phoneticPr fontId="4"/>
  </si>
  <si>
    <t>・様式第１３号</t>
    <rPh sb="1" eb="3">
      <t>ヨウシキ</t>
    </rPh>
    <rPh sb="3" eb="4">
      <t>ダイ</t>
    </rPh>
    <rPh sb="6" eb="7">
      <t>ゴウ</t>
    </rPh>
    <phoneticPr fontId="4"/>
  </si>
  <si>
    <t>対象自動車の自動車検査証の写し</t>
    <phoneticPr fontId="4"/>
  </si>
  <si>
    <t>類の写し</t>
    <phoneticPr fontId="4"/>
  </si>
  <si>
    <t>・領収書等、申請者の名称・氏名及び補助対象</t>
    <phoneticPr fontId="4"/>
  </si>
  <si>
    <t>　自動車の費用負担をしたことが分かるもの</t>
    <phoneticPr fontId="4"/>
  </si>
  <si>
    <t>・補助対象経費以外が含まれる場合は内訳が分</t>
    <phoneticPr fontId="4"/>
  </si>
  <si>
    <t>　かるものを添付すること</t>
    <phoneticPr fontId="4"/>
  </si>
  <si>
    <t>（リース事業者の場合）</t>
    <rPh sb="4" eb="7">
      <t>ジギョウシャ</t>
    </rPh>
    <rPh sb="8" eb="10">
      <t>バアイ</t>
    </rPh>
    <phoneticPr fontId="4"/>
  </si>
  <si>
    <t>自動車賃貸借契約書の写し</t>
    <phoneticPr fontId="4"/>
  </si>
  <si>
    <t>補助事業により導入した自動車の</t>
    <phoneticPr fontId="4"/>
  </si>
  <si>
    <t>設置状態が確認できる写真等</t>
    <phoneticPr fontId="4"/>
  </si>
  <si>
    <t>・カラー写真のみ</t>
    <phoneticPr fontId="4"/>
  </si>
  <si>
    <t>様式第１２号</t>
    <rPh sb="0" eb="2">
      <t>ヨウシキ</t>
    </rPh>
    <rPh sb="2" eb="3">
      <t>ダイ</t>
    </rPh>
    <rPh sb="5" eb="6">
      <t>ゴウ</t>
    </rPh>
    <phoneticPr fontId="4"/>
  </si>
  <si>
    <t>１　補助事業の名称</t>
    <rPh sb="2" eb="4">
      <t>ほじょ</t>
    </rPh>
    <rPh sb="4" eb="6">
      <t>じぎょう</t>
    </rPh>
    <rPh sb="7" eb="9">
      <t>めいしょう</t>
    </rPh>
    <phoneticPr fontId="5" type="Hiragana" alignment="center"/>
  </si>
  <si>
    <t>２　補助対象自動車</t>
    <rPh sb="2" eb="4">
      <t>ほじょ</t>
    </rPh>
    <rPh sb="4" eb="6">
      <t>たいしょう</t>
    </rPh>
    <rPh sb="6" eb="9">
      <t>じどうしゃ</t>
    </rPh>
    <phoneticPr fontId="5" type="Hiragana" alignment="center"/>
  </si>
  <si>
    <t>３　台数</t>
    <rPh sb="2" eb="4">
      <t>だいすう</t>
    </rPh>
    <phoneticPr fontId="5" type="Hiragana" alignment="center"/>
  </si>
  <si>
    <t>４　事業完了日</t>
    <rPh sb="2" eb="4">
      <t>じぎょう</t>
    </rPh>
    <rPh sb="4" eb="7">
      <t>かんりょうび</t>
    </rPh>
    <phoneticPr fontId="5" type="Hiragana" alignment="center"/>
  </si>
  <si>
    <t>５　添付書類</t>
    <rPh sb="2" eb="4">
      <t>てんぷ</t>
    </rPh>
    <rPh sb="4" eb="6">
      <t>しょるい</t>
    </rPh>
    <phoneticPr fontId="5" type="Hiragana" alignment="center"/>
  </si>
  <si>
    <t>＜記入・提出するときの注意点＞</t>
    <phoneticPr fontId="5" type="Hiragana" alignment="center"/>
  </si>
  <si>
    <t>(1) 交付決定番号は、郵送しました「補助金交付決定通知書」に記載されています。「補助金交付決定通知</t>
    <phoneticPr fontId="5" type="Hiragana" alignment="center"/>
  </si>
  <si>
    <t>　　書」を確認のうえ、記入してください。　　　　　　　　　　　　　　　　　　　　　　　　　　　　</t>
    <phoneticPr fontId="5" type="Hiragana" alignment="center"/>
  </si>
  <si>
    <t>名　　　称</t>
    <rPh sb="0" eb="1">
      <t>メイ</t>
    </rPh>
    <rPh sb="4" eb="5">
      <t>ショウ</t>
    </rPh>
    <phoneticPr fontId="4"/>
  </si>
  <si>
    <t>所　在　地</t>
    <rPh sb="0" eb="1">
      <t>ショ</t>
    </rPh>
    <rPh sb="2" eb="3">
      <t>ザイ</t>
    </rPh>
    <rPh sb="4" eb="5">
      <t>チ</t>
    </rPh>
    <phoneticPr fontId="4"/>
  </si>
  <si>
    <t>６　補助対象自動車の使用の本拠の位置</t>
    <phoneticPr fontId="5" type="Hiragana" alignment="center"/>
  </si>
  <si>
    <t>　　（リース事業者の場合は、リース先（使用者）の本拠の位置）</t>
    <phoneticPr fontId="5" type="Hiragana" alignment="center"/>
  </si>
  <si>
    <t>７　契約書の金額内訳</t>
    <phoneticPr fontId="5" type="Hiragana" alignment="center"/>
  </si>
  <si>
    <t>契約額〔①＋②＋③＋④＋⑤〕</t>
    <phoneticPr fontId="4" type="Hiragana" alignment="center"/>
  </si>
  <si>
    <t>契約書の金額と一致すること</t>
    <phoneticPr fontId="4" type="Hiragana" alignment="center"/>
  </si>
  <si>
    <t>※①車両本体価格〔税抜〕の金額は、下記８の①の金額と一致すること。</t>
    <phoneticPr fontId="4" type="Hiragana" alignment="center"/>
  </si>
  <si>
    <t>８　補助金交付請求額の算定</t>
    <phoneticPr fontId="5" type="Hiragana" alignment="center"/>
  </si>
  <si>
    <t>※④の金額は、③に別表３の補助率を乗じた額（千円未満切捨て）と補助上限額を比較して低い額。　　</t>
    <phoneticPr fontId="5" type="Hiragana" alignment="center"/>
  </si>
  <si>
    <t>　　　　</t>
    <phoneticPr fontId="5" type="Hiragana" alignment="center"/>
  </si>
  <si>
    <t>様式第１３号</t>
    <rPh sb="0" eb="2">
      <t>ヨウシキ</t>
    </rPh>
    <rPh sb="2" eb="3">
      <t>ダイ</t>
    </rPh>
    <rPh sb="5" eb="6">
      <t>ゴウ</t>
    </rPh>
    <phoneticPr fontId="4"/>
  </si>
  <si>
    <t>決算額</t>
    <phoneticPr fontId="4"/>
  </si>
  <si>
    <t>※合計の金額は、上記「１　収入」の合計と一致すること。</t>
    <phoneticPr fontId="4"/>
  </si>
  <si>
    <t>　請額の算定」の①の金額と一致すること。</t>
    <phoneticPr fontId="4"/>
  </si>
  <si>
    <t>様式第１４号</t>
    <rPh sb="0" eb="2">
      <t>ヨウシキ</t>
    </rPh>
    <rPh sb="2" eb="3">
      <t>ダイ</t>
    </rPh>
    <rPh sb="5" eb="6">
      <t>ゴウ</t>
    </rPh>
    <phoneticPr fontId="4"/>
  </si>
  <si>
    <t>補助事業により導入した自動車の設置状態が確認できる写真①</t>
    <phoneticPr fontId="4"/>
  </si>
  <si>
    <t>補助事業により導入した自動車の設置状態が確認できる写真②</t>
    <phoneticPr fontId="4"/>
  </si>
  <si>
    <t>補助金変更承認申請書</t>
    <phoneticPr fontId="4"/>
  </si>
  <si>
    <t>補助金中止（廃止）承認申請書</t>
    <rPh sb="0" eb="3">
      <t>ホジョキン</t>
    </rPh>
    <rPh sb="3" eb="5">
      <t>チュウシ</t>
    </rPh>
    <rPh sb="6" eb="8">
      <t>ハイシ</t>
    </rPh>
    <rPh sb="9" eb="11">
      <t>ショウニン</t>
    </rPh>
    <rPh sb="11" eb="14">
      <t>シンセイショ</t>
    </rPh>
    <phoneticPr fontId="4"/>
  </si>
  <si>
    <t>・様式第９号</t>
    <rPh sb="1" eb="3">
      <t>ヨウシキ</t>
    </rPh>
    <rPh sb="3" eb="4">
      <t>ダイ</t>
    </rPh>
    <rPh sb="5" eb="6">
      <t>ゴウ</t>
    </rPh>
    <phoneticPr fontId="4"/>
  </si>
  <si>
    <t>【その他必要に応じて使用する書類】</t>
    <rPh sb="3" eb="4">
      <t>タ</t>
    </rPh>
    <rPh sb="4" eb="6">
      <t>ヒツヨウ</t>
    </rPh>
    <rPh sb="7" eb="8">
      <t>オウ</t>
    </rPh>
    <rPh sb="10" eb="12">
      <t>シヨウ</t>
    </rPh>
    <rPh sb="14" eb="16">
      <t>ショルイ</t>
    </rPh>
    <phoneticPr fontId="4"/>
  </si>
  <si>
    <t>補助金交付申請取下書</t>
    <phoneticPr fontId="4"/>
  </si>
  <si>
    <t>補助金財産処分承認申請書</t>
    <phoneticPr fontId="4"/>
  </si>
  <si>
    <t>請求金額</t>
    <rPh sb="0" eb="2">
      <t>セイキュウ</t>
    </rPh>
    <rPh sb="2" eb="4">
      <t>キンガク</t>
    </rPh>
    <phoneticPr fontId="4"/>
  </si>
  <si>
    <t>金融機関名</t>
    <rPh sb="0" eb="2">
      <t>キンユウ</t>
    </rPh>
    <rPh sb="2" eb="4">
      <t>キカン</t>
    </rPh>
    <rPh sb="4" eb="5">
      <t>メイ</t>
    </rPh>
    <phoneticPr fontId="4"/>
  </si>
  <si>
    <t>預金種別</t>
    <rPh sb="0" eb="2">
      <t>ヨキン</t>
    </rPh>
    <rPh sb="2" eb="4">
      <t>シュベツ</t>
    </rPh>
    <phoneticPr fontId="4"/>
  </si>
  <si>
    <t>口座名義</t>
    <rPh sb="0" eb="2">
      <t>コウザ</t>
    </rPh>
    <rPh sb="2" eb="4">
      <t>メイギ</t>
    </rPh>
    <phoneticPr fontId="4"/>
  </si>
  <si>
    <t>円</t>
    <rPh sb="0" eb="1">
      <t>エン</t>
    </rPh>
    <phoneticPr fontId="4"/>
  </si>
  <si>
    <t>普通預金</t>
    <rPh sb="0" eb="4">
      <t>フツウヨキン</t>
    </rPh>
    <phoneticPr fontId="4"/>
  </si>
  <si>
    <t>当座預金</t>
    <rPh sb="0" eb="4">
      <t>トウザヨキン</t>
    </rPh>
    <phoneticPr fontId="4"/>
  </si>
  <si>
    <t>銀行</t>
    <rPh sb="0" eb="2">
      <t>ギンコウ</t>
    </rPh>
    <phoneticPr fontId="4"/>
  </si>
  <si>
    <t>口座番号
（右詰）</t>
    <rPh sb="0" eb="2">
      <t>コウザ</t>
    </rPh>
    <rPh sb="2" eb="4">
      <t>バンゴウ</t>
    </rPh>
    <rPh sb="6" eb="7">
      <t>ミギ</t>
    </rPh>
    <rPh sb="7" eb="8">
      <t>ヅ</t>
    </rPh>
    <phoneticPr fontId="4"/>
  </si>
  <si>
    <t>※口座名義人は申請者と同一名義としてください。</t>
    <phoneticPr fontId="4"/>
  </si>
  <si>
    <t>※首標金額の一桁上位の欄に￥印を記入してください。</t>
    <phoneticPr fontId="4"/>
  </si>
  <si>
    <t>４　変更内容</t>
    <rPh sb="2" eb="4">
      <t>へんこう</t>
    </rPh>
    <rPh sb="4" eb="6">
      <t>ないよう</t>
    </rPh>
    <phoneticPr fontId="5" type="Hiragana" alignment="center"/>
  </si>
  <si>
    <t>５　変更の理由</t>
    <rPh sb="2" eb="4">
      <t>へんこう</t>
    </rPh>
    <rPh sb="5" eb="7">
      <t>りゆう</t>
    </rPh>
    <phoneticPr fontId="5" type="Hiragana" alignment="center"/>
  </si>
  <si>
    <t>６　添付書類</t>
    <rPh sb="2" eb="4">
      <t>てんぷ</t>
    </rPh>
    <rPh sb="4" eb="6">
      <t>しょるい</t>
    </rPh>
    <phoneticPr fontId="5" type="Hiragana" alignment="center"/>
  </si>
  <si>
    <t>(1) 交付申請書（様式第１号）の添付書類のうち変更に係る書類
(2) その他必要な書類</t>
    <phoneticPr fontId="5" type="Hiragana" alignment="center"/>
  </si>
  <si>
    <t>様式第９号</t>
    <rPh sb="0" eb="2">
      <t>ヨウシキ</t>
    </rPh>
    <rPh sb="2" eb="3">
      <t>ダイ</t>
    </rPh>
    <rPh sb="4" eb="5">
      <t>ゴウ</t>
    </rPh>
    <phoneticPr fontId="4"/>
  </si>
  <si>
    <t>４　中止(廃止)の理由</t>
    <rPh sb="2" eb="4">
      <t>ちゅうし</t>
    </rPh>
    <rPh sb="5" eb="7">
      <t>はいし</t>
    </rPh>
    <rPh sb="9" eb="11">
      <t>りゆう</t>
    </rPh>
    <phoneticPr fontId="5" type="Hiragana" alignment="center"/>
  </si>
  <si>
    <t>　　中止の期間及び
５　　再開の時期
　　（廃止の時期）</t>
    <rPh sb="2" eb="4">
      <t>ちゅうし</t>
    </rPh>
    <rPh sb="5" eb="7">
      <t>きかん</t>
    </rPh>
    <rPh sb="7" eb="8">
      <t>およ</t>
    </rPh>
    <rPh sb="13" eb="15">
      <t>さいかい</t>
    </rPh>
    <rPh sb="16" eb="18">
      <t>じき</t>
    </rPh>
    <rPh sb="22" eb="24">
      <t>はいし</t>
    </rPh>
    <rPh sb="25" eb="27">
      <t>じき</t>
    </rPh>
    <phoneticPr fontId="5" type="Hiragana" alignment="center"/>
  </si>
  <si>
    <t>４　補助金交付申請額</t>
    <phoneticPr fontId="5" type="Hiragana" alignment="center"/>
  </si>
  <si>
    <t>５　申請年月日</t>
    <rPh sb="2" eb="4">
      <t>しんせい</t>
    </rPh>
    <rPh sb="4" eb="7">
      <t>ねんがっぴ</t>
    </rPh>
    <phoneticPr fontId="5" type="Hiragana" alignment="center"/>
  </si>
  <si>
    <t>６　申請取下げ理由</t>
    <rPh sb="2" eb="4">
      <t>しんせい</t>
    </rPh>
    <rPh sb="4" eb="6">
      <t>とりさ</t>
    </rPh>
    <phoneticPr fontId="5" type="Hiragana" alignment="center"/>
  </si>
  <si>
    <t>様式第１７号</t>
    <rPh sb="0" eb="2">
      <t>ヨウシキ</t>
    </rPh>
    <rPh sb="2" eb="3">
      <t>ダイ</t>
    </rPh>
    <rPh sb="5" eb="6">
      <t>ゴウ</t>
    </rPh>
    <phoneticPr fontId="4"/>
  </si>
  <si>
    <t>２　処分しようとする
　　補助対象自動車</t>
    <rPh sb="2" eb="4">
      <t>しょぶん</t>
    </rPh>
    <rPh sb="13" eb="15">
      <t>ほじょ</t>
    </rPh>
    <rPh sb="15" eb="17">
      <t>たいしょう</t>
    </rPh>
    <rPh sb="17" eb="20">
      <t>じどうしゃ</t>
    </rPh>
    <phoneticPr fontId="5" type="Hiragana" alignment="center"/>
  </si>
  <si>
    <t>４　処分の内容</t>
    <rPh sb="2" eb="4">
      <t>しょぶん</t>
    </rPh>
    <rPh sb="5" eb="7">
      <t>ないよう</t>
    </rPh>
    <phoneticPr fontId="5" type="Hiragana" alignment="center"/>
  </si>
  <si>
    <t>５　処分しようとする
　　理由</t>
    <rPh sb="2" eb="4">
      <t>しょぶん</t>
    </rPh>
    <rPh sb="13" eb="15">
      <t>りゆう</t>
    </rPh>
    <phoneticPr fontId="5" type="Hiragana" alignment="center"/>
  </si>
  <si>
    <t>６　その他必要な事項</t>
    <rPh sb="4" eb="5">
      <t>た</t>
    </rPh>
    <rPh sb="5" eb="7">
      <t>ひつよう</t>
    </rPh>
    <rPh sb="8" eb="10">
      <t>じこう</t>
    </rPh>
    <phoneticPr fontId="5" type="Hiragana" alignment="center"/>
  </si>
  <si>
    <t>補助事業により抹消登録等を行う</t>
    <rPh sb="7" eb="9">
      <t>マッショウ</t>
    </rPh>
    <rPh sb="9" eb="11">
      <t>トウロク</t>
    </rPh>
    <rPh sb="11" eb="12">
      <t>トウ</t>
    </rPh>
    <rPh sb="13" eb="14">
      <t>オコナ</t>
    </rPh>
    <phoneticPr fontId="4"/>
  </si>
  <si>
    <t>旧車の自動車検査証の写し</t>
    <rPh sb="0" eb="2">
      <t>キュウシャ</t>
    </rPh>
    <rPh sb="3" eb="6">
      <t>ジドウシャ</t>
    </rPh>
    <rPh sb="6" eb="8">
      <t>ケンサ</t>
    </rPh>
    <rPh sb="8" eb="9">
      <t>ショウ</t>
    </rPh>
    <rPh sb="10" eb="11">
      <t>ウツ</t>
    </rPh>
    <phoneticPr fontId="4"/>
  </si>
  <si>
    <t>旧車の年間走行距離が分かる写真</t>
    <rPh sb="0" eb="2">
      <t>キュウシャ</t>
    </rPh>
    <rPh sb="3" eb="5">
      <t>ネンカン</t>
    </rPh>
    <rPh sb="5" eb="7">
      <t>ソウコウ</t>
    </rPh>
    <rPh sb="7" eb="9">
      <t>キョリ</t>
    </rPh>
    <rPh sb="10" eb="11">
      <t>ワ</t>
    </rPh>
    <rPh sb="13" eb="15">
      <t>シャシン</t>
    </rPh>
    <phoneticPr fontId="4"/>
  </si>
  <si>
    <t>等及び算定根拠</t>
    <rPh sb="0" eb="1">
      <t>トウ</t>
    </rPh>
    <rPh sb="1" eb="2">
      <t>オヨ</t>
    </rPh>
    <rPh sb="3" eb="5">
      <t>サンテイ</t>
    </rPh>
    <rPh sb="5" eb="7">
      <t>コンキョ</t>
    </rPh>
    <phoneticPr fontId="4"/>
  </si>
  <si>
    <t>・様式第５号</t>
    <rPh sb="1" eb="3">
      <t>ヨウシキ</t>
    </rPh>
    <rPh sb="3" eb="4">
      <t>ダイ</t>
    </rPh>
    <rPh sb="5" eb="6">
      <t>ゴウ</t>
    </rPh>
    <phoneticPr fontId="4"/>
  </si>
  <si>
    <t>⑫</t>
    <phoneticPr fontId="4"/>
  </si>
  <si>
    <t>・様式第６号</t>
    <rPh sb="1" eb="3">
      <t>ヨウシキ</t>
    </rPh>
    <rPh sb="3" eb="4">
      <t>ダイ</t>
    </rPh>
    <rPh sb="5" eb="6">
      <t>ゴウ</t>
    </rPh>
    <phoneticPr fontId="4"/>
  </si>
  <si>
    <t>・リース契約書を添付すること</t>
    <rPh sb="4" eb="7">
      <t>ケイヤクショ</t>
    </rPh>
    <rPh sb="8" eb="10">
      <t>テンプ</t>
    </rPh>
    <phoneticPr fontId="4"/>
  </si>
  <si>
    <t>⑬</t>
    <phoneticPr fontId="4"/>
  </si>
  <si>
    <t>仙台市事業所用クリーンエネルギー自動車導入支援補助金交付申請書</t>
    <phoneticPr fontId="4"/>
  </si>
  <si>
    <t>(3) 補助事業に係る契約書等の写し</t>
    <phoneticPr fontId="5" type="Hiragana" alignment="center"/>
  </si>
  <si>
    <t>(4) 補助事業に係る見積書等の写し</t>
    <phoneticPr fontId="5" type="Hiragana" alignment="center"/>
  </si>
  <si>
    <t>(5) 申請者が法人にあっては登記事項証明書、個人事業主にあっ</t>
    <phoneticPr fontId="5" type="Hiragana" alignment="center"/>
  </si>
  <si>
    <t>　ては個人営業証明書等の事業を営んでいることを証明する書類</t>
    <phoneticPr fontId="5" type="Hiragana" alignment="center"/>
  </si>
  <si>
    <t>(7) 補助事業により導入する新車の仕様等が分かる書類</t>
    <phoneticPr fontId="5" type="Hiragana" alignment="center"/>
  </si>
  <si>
    <t>(8) 補助事業により抹消登録等を行う旧車の自動車検査証の写し</t>
    <phoneticPr fontId="5" type="Hiragana" alignment="center"/>
  </si>
  <si>
    <t>(9) 旧車の年間走行距離が分かる写真及び算定根拠(様式第５号)</t>
    <phoneticPr fontId="5" type="Hiragana" alignment="center"/>
  </si>
  <si>
    <t>(10) リース事業者の場合、貸与料金の算定根拠書類(様式第６号)</t>
    <phoneticPr fontId="5" type="Hiragana" alignment="center"/>
  </si>
  <si>
    <t>(11) 前各号に掲げるもののほか、市長が必要と認める書類</t>
    <phoneticPr fontId="5" type="Hiragana" alignment="center"/>
  </si>
  <si>
    <t>８　自動車の用途確認</t>
    <phoneticPr fontId="5" type="Hiragana" alignment="center"/>
  </si>
  <si>
    <t>補助対象自動車が事業のみに使用する自動車であることを</t>
    <phoneticPr fontId="5" type="Hiragana" alignment="center"/>
  </si>
  <si>
    <t>認めます</t>
    <rPh sb="0" eb="1">
      <t>みと</t>
    </rPh>
    <phoneticPr fontId="5" type="Hiragana" alignment="center"/>
  </si>
  <si>
    <t>９　市税納付状況確認</t>
    <phoneticPr fontId="5" type="Hiragana" alignment="center"/>
  </si>
  <si>
    <t>１　導入するクリーンエネルギー自動車</t>
    <phoneticPr fontId="4" type="Hiragana" alignment="center"/>
  </si>
  <si>
    <t>導入する
クリーン
エネルギー
自動車</t>
    <rPh sb="0" eb="2">
      <t>どうにゅう</t>
    </rPh>
    <rPh sb="16" eb="19">
      <t>じどうしゃ</t>
    </rPh>
    <phoneticPr fontId="4" type="Hiragana" alignment="center"/>
  </si>
  <si>
    <t>※２…電気、プラグインハイブリッド等のクリーンエネルギー自動車の種別を記入すること。</t>
    <phoneticPr fontId="4" type="Hiragana" alignment="center"/>
  </si>
  <si>
    <t>仙台市事業所用クリーンエネルギー自動車導入支援補助金</t>
    <phoneticPr fontId="4"/>
  </si>
  <si>
    <t>仙台市事業所用クリーンエネルギー自動車導入支援事業 貸与料金の算定根拠明細書</t>
    <phoneticPr fontId="4"/>
  </si>
  <si>
    <t>様式第６号</t>
    <rPh sb="0" eb="2">
      <t>ヨウシキ</t>
    </rPh>
    <rPh sb="2" eb="3">
      <t>ダイ</t>
    </rPh>
    <rPh sb="4" eb="5">
      <t>ゴウ</t>
    </rPh>
    <phoneticPr fontId="4"/>
  </si>
  <si>
    <t>仙台市事業所用クリーンエネルギー自動車導入支援補助金</t>
    <rPh sb="0" eb="3">
      <t>センダイシ</t>
    </rPh>
    <rPh sb="3" eb="6">
      <t>ジギョウショ</t>
    </rPh>
    <rPh sb="6" eb="7">
      <t>ヨウ</t>
    </rPh>
    <rPh sb="16" eb="19">
      <t>ジドウシャ</t>
    </rPh>
    <rPh sb="19" eb="21">
      <t>ドウニュウ</t>
    </rPh>
    <rPh sb="21" eb="23">
      <t>シエン</t>
    </rPh>
    <rPh sb="23" eb="26">
      <t>ホジョキン</t>
    </rPh>
    <phoneticPr fontId="20"/>
  </si>
  <si>
    <t>　</t>
    <phoneticPr fontId="20"/>
  </si>
  <si>
    <t>←黄色セルを入力してください。</t>
    <rPh sb="1" eb="3">
      <t>キイロ</t>
    </rPh>
    <rPh sb="6" eb="8">
      <t>ニュウリョク</t>
    </rPh>
    <phoneticPr fontId="23"/>
  </si>
  <si>
    <t>申請者</t>
    <rPh sb="0" eb="3">
      <t>シンセイシャ</t>
    </rPh>
    <phoneticPr fontId="20"/>
  </si>
  <si>
    <t>年間走行距離の根拠</t>
    <rPh sb="0" eb="2">
      <t>ネンカン</t>
    </rPh>
    <rPh sb="2" eb="4">
      <t>ソウコウ</t>
    </rPh>
    <rPh sb="4" eb="6">
      <t>キョリ</t>
    </rPh>
    <rPh sb="7" eb="9">
      <t>コンキョ</t>
    </rPh>
    <phoneticPr fontId="20"/>
  </si>
  <si>
    <t>旧車の自動車検査証に
記載された登録年月日</t>
    <rPh sb="0" eb="2">
      <t>キュウシャ</t>
    </rPh>
    <rPh sb="3" eb="6">
      <t>ジドウシャ</t>
    </rPh>
    <rPh sb="6" eb="8">
      <t>ケンサ</t>
    </rPh>
    <rPh sb="8" eb="9">
      <t>ショウ</t>
    </rPh>
    <rPh sb="11" eb="13">
      <t>キサイ</t>
    </rPh>
    <rPh sb="16" eb="18">
      <t>トウロク</t>
    </rPh>
    <rPh sb="18" eb="21">
      <t>ネンガッピ</t>
    </rPh>
    <phoneticPr fontId="20"/>
  </si>
  <si>
    <t>平成　　　年　　　月　　　日</t>
    <rPh sb="0" eb="2">
      <t>ヘイセイ</t>
    </rPh>
    <rPh sb="5" eb="6">
      <t>ネン</t>
    </rPh>
    <rPh sb="9" eb="10">
      <t>ガツ</t>
    </rPh>
    <rPh sb="13" eb="14">
      <t>ニチ</t>
    </rPh>
    <phoneticPr fontId="20"/>
  </si>
  <si>
    <r>
      <rPr>
        <u/>
        <sz val="22"/>
        <color theme="0" tint="-0.499984740745262"/>
        <rFont val="ＭＳ 明朝"/>
        <family val="1"/>
        <charset val="128"/>
      </rPr>
      <t>抹消登録等を行う旧車の総走行距離が確認できる写真（メーターパネル（オドメーター）に表示されている総走行距離の写真）</t>
    </r>
    <r>
      <rPr>
        <sz val="22"/>
        <color theme="0" tint="-0.499984740745262"/>
        <rFont val="ＭＳ 明朝"/>
        <family val="1"/>
        <charset val="128"/>
      </rPr>
      <t xml:space="preserve">
</t>
    </r>
    <rPh sb="0" eb="2">
      <t>マッショウ</t>
    </rPh>
    <rPh sb="2" eb="4">
      <t>トウロク</t>
    </rPh>
    <rPh sb="4" eb="5">
      <t>ナド</t>
    </rPh>
    <rPh sb="6" eb="7">
      <t>オコナ</t>
    </rPh>
    <rPh sb="8" eb="10">
      <t>キュウシャ</t>
    </rPh>
    <rPh sb="11" eb="12">
      <t>ソウ</t>
    </rPh>
    <rPh sb="12" eb="14">
      <t>ソウコウ</t>
    </rPh>
    <rPh sb="14" eb="16">
      <t>キョリ</t>
    </rPh>
    <rPh sb="17" eb="19">
      <t>カクニン</t>
    </rPh>
    <rPh sb="22" eb="24">
      <t>シャシン</t>
    </rPh>
    <rPh sb="41" eb="43">
      <t>ヒョウジ</t>
    </rPh>
    <rPh sb="48" eb="49">
      <t>ソウ</t>
    </rPh>
    <rPh sb="49" eb="51">
      <t>ソウコウ</t>
    </rPh>
    <rPh sb="51" eb="53">
      <t>キョリ</t>
    </rPh>
    <rPh sb="54" eb="56">
      <t>シャシン</t>
    </rPh>
    <phoneticPr fontId="20"/>
  </si>
  <si>
    <t>下表に登録年月日と撮影日を入力すると使用期間の算出が可能です。</t>
    <rPh sb="0" eb="2">
      <t>カヒョウ</t>
    </rPh>
    <rPh sb="3" eb="5">
      <t>トウロク</t>
    </rPh>
    <rPh sb="5" eb="8">
      <t>ネンガッピ</t>
    </rPh>
    <rPh sb="9" eb="12">
      <t>サツエイビ</t>
    </rPh>
    <rPh sb="13" eb="15">
      <t>ニュウリョク</t>
    </rPh>
    <rPh sb="18" eb="20">
      <t>シヨウ</t>
    </rPh>
    <rPh sb="20" eb="22">
      <t>キカン</t>
    </rPh>
    <rPh sb="23" eb="25">
      <t>サンシュツ</t>
    </rPh>
    <rPh sb="26" eb="28">
      <t>カノウ</t>
    </rPh>
    <phoneticPr fontId="20"/>
  </si>
  <si>
    <t>登録年月日</t>
    <rPh sb="0" eb="2">
      <t>トウロク</t>
    </rPh>
    <rPh sb="2" eb="5">
      <t>ネンガッピ</t>
    </rPh>
    <phoneticPr fontId="20"/>
  </si>
  <si>
    <t>　←入力</t>
    <rPh sb="2" eb="4">
      <t>ニュウリョク</t>
    </rPh>
    <phoneticPr fontId="20"/>
  </si>
  <si>
    <t>撮影日</t>
    <rPh sb="0" eb="3">
      <t>サツエイビ</t>
    </rPh>
    <phoneticPr fontId="20"/>
  </si>
  <si>
    <t>令和　　　年　　　月　　　日</t>
    <rPh sb="0" eb="2">
      <t>レイワ</t>
    </rPh>
    <rPh sb="5" eb="6">
      <t>ネン</t>
    </rPh>
    <rPh sb="9" eb="10">
      <t>ガツ</t>
    </rPh>
    <rPh sb="13" eb="14">
      <t>ニチ</t>
    </rPh>
    <phoneticPr fontId="20"/>
  </si>
  <si>
    <t>使用期間</t>
    <rPh sb="0" eb="2">
      <t>シヨウ</t>
    </rPh>
    <rPh sb="2" eb="4">
      <t>キカン</t>
    </rPh>
    <phoneticPr fontId="20"/>
  </si>
  <si>
    <t>か月</t>
    <rPh sb="1" eb="2">
      <t>ゲツ</t>
    </rPh>
    <phoneticPr fontId="20"/>
  </si>
  <si>
    <t>　←自動計算</t>
    <rPh sb="2" eb="4">
      <t>ジドウ</t>
    </rPh>
    <rPh sb="4" eb="6">
      <t>ケイサン</t>
    </rPh>
    <phoneticPr fontId="20"/>
  </si>
  <si>
    <t>〈旧車が購入当時、新車であった場合〉</t>
    <rPh sb="1" eb="3">
      <t>キュウシャ</t>
    </rPh>
    <rPh sb="4" eb="6">
      <t>コウニュウ</t>
    </rPh>
    <rPh sb="6" eb="8">
      <t>トウジ</t>
    </rPh>
    <rPh sb="9" eb="11">
      <t>シンシャ</t>
    </rPh>
    <rPh sb="15" eb="17">
      <t>バアイ</t>
    </rPh>
    <phoneticPr fontId="20"/>
  </si>
  <si>
    <t>メーターパネルに
表示されている
総走行距離</t>
    <rPh sb="9" eb="11">
      <t>ヒョウジ</t>
    </rPh>
    <rPh sb="17" eb="18">
      <t>ソウ</t>
    </rPh>
    <rPh sb="18" eb="20">
      <t>ソウコウ</t>
    </rPh>
    <rPh sb="20" eb="22">
      <t>キョリ</t>
    </rPh>
    <phoneticPr fontId="20"/>
  </si>
  <si>
    <t>使用期間
（登録年月日～撮影日）</t>
    <rPh sb="0" eb="2">
      <t>シヨウ</t>
    </rPh>
    <rPh sb="2" eb="4">
      <t>キカン</t>
    </rPh>
    <rPh sb="6" eb="8">
      <t>トウロク</t>
    </rPh>
    <rPh sb="8" eb="11">
      <t>ネンガッピ</t>
    </rPh>
    <rPh sb="12" eb="15">
      <t>サツエイビ</t>
    </rPh>
    <phoneticPr fontId="20"/>
  </si>
  <si>
    <t>年間平均走行距離</t>
    <rPh sb="0" eb="2">
      <t>ネンカン</t>
    </rPh>
    <rPh sb="2" eb="4">
      <t>ヘイキン</t>
    </rPh>
    <rPh sb="4" eb="6">
      <t>ソウコウ</t>
    </rPh>
    <rPh sb="6" eb="8">
      <t>キョリ</t>
    </rPh>
    <phoneticPr fontId="20"/>
  </si>
  <si>
    <t>判定
（補助対象／非対象）</t>
    <rPh sb="0" eb="2">
      <t>ハンテイ</t>
    </rPh>
    <rPh sb="4" eb="6">
      <t>ホジョ</t>
    </rPh>
    <rPh sb="6" eb="8">
      <t>タイショウ</t>
    </rPh>
    <rPh sb="9" eb="12">
      <t>ヒタイショウ</t>
    </rPh>
    <phoneticPr fontId="23"/>
  </si>
  <si>
    <t>÷</t>
    <phoneticPr fontId="20"/>
  </si>
  <si>
    <t>×</t>
    <phoneticPr fontId="20"/>
  </si>
  <si>
    <t>＝</t>
    <phoneticPr fontId="20"/>
  </si>
  <si>
    <t>km</t>
    <phoneticPr fontId="20"/>
  </si>
  <si>
    <t>km/年</t>
    <rPh sb="3" eb="4">
      <t>ネン</t>
    </rPh>
    <phoneticPr fontId="20"/>
  </si>
  <si>
    <t>←年間平均走行距離が3,600km 以上の場合に"○"と表示されます。</t>
    <rPh sb="1" eb="3">
      <t>ネンカン</t>
    </rPh>
    <rPh sb="3" eb="5">
      <t>ヘイキン</t>
    </rPh>
    <rPh sb="5" eb="7">
      <t>ソウコウ</t>
    </rPh>
    <rPh sb="7" eb="9">
      <t>キョリ</t>
    </rPh>
    <rPh sb="18" eb="20">
      <t>イジョウ</t>
    </rPh>
    <phoneticPr fontId="4"/>
  </si>
  <si>
    <t>〈旧車が購入当時、中古車であった場合〉</t>
    <rPh sb="1" eb="3">
      <t>キュウシャ</t>
    </rPh>
    <rPh sb="4" eb="6">
      <t>コウニュウ</t>
    </rPh>
    <rPh sb="6" eb="8">
      <t>トウジ</t>
    </rPh>
    <rPh sb="9" eb="12">
      <t>チュウコシャ</t>
    </rPh>
    <rPh sb="16" eb="18">
      <t>バアイ</t>
    </rPh>
    <phoneticPr fontId="20"/>
  </si>
  <si>
    <t>中古車購入時点の
総走行距離</t>
    <rPh sb="0" eb="3">
      <t>チュウコシャ</t>
    </rPh>
    <rPh sb="3" eb="5">
      <t>コウニュウ</t>
    </rPh>
    <rPh sb="5" eb="7">
      <t>ジテン</t>
    </rPh>
    <rPh sb="9" eb="10">
      <t>ソウ</t>
    </rPh>
    <rPh sb="10" eb="12">
      <t>ソウコウ</t>
    </rPh>
    <rPh sb="12" eb="14">
      <t>キョリ</t>
    </rPh>
    <phoneticPr fontId="20"/>
  </si>
  <si>
    <t>使用開始以降の
総走行距離</t>
    <rPh sb="0" eb="2">
      <t>シヨウ</t>
    </rPh>
    <rPh sb="2" eb="4">
      <t>カイシ</t>
    </rPh>
    <rPh sb="4" eb="6">
      <t>イコウ</t>
    </rPh>
    <rPh sb="8" eb="9">
      <t>ソウ</t>
    </rPh>
    <rPh sb="9" eb="11">
      <t>ソウコウ</t>
    </rPh>
    <rPh sb="11" eb="13">
      <t>キョリ</t>
    </rPh>
    <phoneticPr fontId="20"/>
  </si>
  <si>
    <t>－</t>
    <phoneticPr fontId="20"/>
  </si>
  <si>
    <t>※旧車が中古で購入された自動車であった場合、購入時点の総走行距離が分かる書類等を
　添付すること。</t>
    <rPh sb="1" eb="3">
      <t>キュウシャ</t>
    </rPh>
    <rPh sb="4" eb="6">
      <t>チュウコ</t>
    </rPh>
    <rPh sb="7" eb="9">
      <t>コウニュウ</t>
    </rPh>
    <rPh sb="12" eb="15">
      <t>ジドウシャ</t>
    </rPh>
    <rPh sb="19" eb="21">
      <t>バアイ</t>
    </rPh>
    <rPh sb="22" eb="24">
      <t>コウニュウ</t>
    </rPh>
    <rPh sb="24" eb="26">
      <t>ジテン</t>
    </rPh>
    <rPh sb="27" eb="28">
      <t>ソウ</t>
    </rPh>
    <rPh sb="28" eb="30">
      <t>ソウコウ</t>
    </rPh>
    <rPh sb="30" eb="32">
      <t>キョリ</t>
    </rPh>
    <rPh sb="33" eb="34">
      <t>ワ</t>
    </rPh>
    <rPh sb="36" eb="38">
      <t>ショルイ</t>
    </rPh>
    <rPh sb="38" eb="39">
      <t>ナド</t>
    </rPh>
    <rPh sb="42" eb="44">
      <t>テンプ</t>
    </rPh>
    <phoneticPr fontId="20"/>
  </si>
  <si>
    <t>上記以外の方法にて年間走行距離を算出する場合、右のチェック欄に
チェックを入れ、根拠となる資料等を添付してください。</t>
    <rPh sb="0" eb="2">
      <t>ジョウキ</t>
    </rPh>
    <rPh sb="2" eb="4">
      <t>イガイ</t>
    </rPh>
    <rPh sb="5" eb="7">
      <t>ホウホウ</t>
    </rPh>
    <rPh sb="9" eb="11">
      <t>ネンカン</t>
    </rPh>
    <rPh sb="11" eb="13">
      <t>ソウコウ</t>
    </rPh>
    <rPh sb="13" eb="15">
      <t>キョリ</t>
    </rPh>
    <rPh sb="16" eb="18">
      <t>サンシュツ</t>
    </rPh>
    <rPh sb="20" eb="22">
      <t>バアイ</t>
    </rPh>
    <rPh sb="23" eb="24">
      <t>ミギ</t>
    </rPh>
    <rPh sb="29" eb="30">
      <t>ラン</t>
    </rPh>
    <rPh sb="37" eb="38">
      <t>イ</t>
    </rPh>
    <rPh sb="40" eb="42">
      <t>コンキョ</t>
    </rPh>
    <rPh sb="45" eb="47">
      <t>シリョウ</t>
    </rPh>
    <rPh sb="47" eb="48">
      <t>ナド</t>
    </rPh>
    <rPh sb="49" eb="51">
      <t>テンプ</t>
    </rPh>
    <phoneticPr fontId="20"/>
  </si>
  <si>
    <t>チェック欄</t>
    <rPh sb="4" eb="5">
      <t>ラン</t>
    </rPh>
    <phoneticPr fontId="20"/>
  </si>
  <si>
    <t>様式第５号</t>
    <phoneticPr fontId="4"/>
  </si>
  <si>
    <t>様式第１８号</t>
    <rPh sb="0" eb="2">
      <t>ヨウシキ</t>
    </rPh>
    <rPh sb="2" eb="3">
      <t>ダイ</t>
    </rPh>
    <rPh sb="5" eb="6">
      <t>ゴウ</t>
    </rPh>
    <phoneticPr fontId="4"/>
  </si>
  <si>
    <t>仙台市事業所用クリーンエネルギー自動車導入支援補助金財産処分承認申請書</t>
    <rPh sb="0" eb="3">
      <t>センダイシ</t>
    </rPh>
    <rPh sb="3" eb="6">
      <t>ジギョウショ</t>
    </rPh>
    <rPh sb="6" eb="7">
      <t>ヨウ</t>
    </rPh>
    <rPh sb="16" eb="19">
      <t>ジドウシャ</t>
    </rPh>
    <rPh sb="19" eb="21">
      <t>ドウニュウ</t>
    </rPh>
    <rPh sb="21" eb="23">
      <t>シエン</t>
    </rPh>
    <rPh sb="23" eb="26">
      <t>ホジョキン</t>
    </rPh>
    <rPh sb="26" eb="28">
      <t>ザイサン</t>
    </rPh>
    <rPh sb="28" eb="30">
      <t>ショブン</t>
    </rPh>
    <rPh sb="30" eb="32">
      <t>ショウニン</t>
    </rPh>
    <rPh sb="32" eb="35">
      <t>シンセイショ</t>
    </rPh>
    <phoneticPr fontId="4"/>
  </si>
  <si>
    <t>仙台市事業所用クリーンエネルギー自動車導入支援補助金交付請求書</t>
    <phoneticPr fontId="4"/>
  </si>
  <si>
    <t>様式第１５号</t>
    <rPh sb="0" eb="2">
      <t>ヨウシキ</t>
    </rPh>
    <rPh sb="2" eb="3">
      <t>ダイ</t>
    </rPh>
    <rPh sb="5" eb="6">
      <t>ゴウ</t>
    </rPh>
    <phoneticPr fontId="4"/>
  </si>
  <si>
    <t>※小計の金額は、様式第１３号 事業計画書の「４　契約書の金額内訳」の①、及び「５　補助金交付申</t>
    <phoneticPr fontId="4"/>
  </si>
  <si>
    <t>仙台市事業所用クリーンエネルギー自動車導入支援補助金実績報告書</t>
    <phoneticPr fontId="4"/>
  </si>
  <si>
    <t>(1) 収支決算書（様式第１４号）</t>
    <phoneticPr fontId="5" type="Hiragana" alignment="center"/>
  </si>
  <si>
    <t>(2) 新車の自動車検査証等の写し</t>
    <phoneticPr fontId="5" type="Hiragana" alignment="center"/>
  </si>
  <si>
    <t>(3) 補助対象経費の支払いを証する書類の写し、又は車両の所</t>
    <phoneticPr fontId="5" type="Hiragana" alignment="center"/>
  </si>
  <si>
    <t>　　有権が留保された新車の購入においては、当該代金の支払</t>
    <phoneticPr fontId="5" type="Hiragana" alignment="center"/>
  </si>
  <si>
    <t>　　い方法が合意済みであることを証する書類の写し</t>
    <phoneticPr fontId="5" type="Hiragana" alignment="center"/>
  </si>
  <si>
    <t>(4) 旧車の登録事項等証明書等（旧車の抹消登録等を証明でき</t>
    <phoneticPr fontId="5" type="Hiragana" alignment="center"/>
  </si>
  <si>
    <t>　　るもの）の写し</t>
    <phoneticPr fontId="5" type="Hiragana" alignment="center"/>
  </si>
  <si>
    <t>(5) リース事業者の場合、自動車賃貸借契約書の写し</t>
    <phoneticPr fontId="5" type="Hiragana" alignment="center"/>
  </si>
  <si>
    <t>(6) 補助事業により導入した自動車が確認できる写真等（様式</t>
    <phoneticPr fontId="5" type="Hiragana" alignment="center"/>
  </si>
  <si>
    <t>　　第１５号）</t>
    <phoneticPr fontId="5" type="Hiragana" alignment="center"/>
  </si>
  <si>
    <t>※①の金額は、上記７の①及び様式第１４号 収支予算書の「２　支出」の小計の金額と一致すること。</t>
    <phoneticPr fontId="4" type="Hiragana" alignment="center"/>
  </si>
  <si>
    <t>※②の金額は、様式第１４号 収支予算書の「１　収入」の「他補助金」の金額の合計と一致すること。</t>
    <phoneticPr fontId="4" type="Hiragana" alignment="center"/>
  </si>
  <si>
    <t>乗合</t>
    <rPh sb="0" eb="2">
      <t>のりあい</t>
    </rPh>
    <phoneticPr fontId="4" type="Hiragana" alignment="center"/>
  </si>
  <si>
    <t>特殊（</t>
    <rPh sb="0" eb="2">
      <t>とくしゅ</t>
    </rPh>
    <phoneticPr fontId="4" type="Hiragana" alignment="center"/>
  </si>
  <si>
    <t>仙台市事業所用クリーンエネルギー自動車導入支援補助金交付申請取下書</t>
    <phoneticPr fontId="4"/>
  </si>
  <si>
    <t>様式第１０号</t>
    <rPh sb="0" eb="2">
      <t>ヨウシキ</t>
    </rPh>
    <rPh sb="2" eb="3">
      <t>ダイ</t>
    </rPh>
    <rPh sb="5" eb="6">
      <t>ゴウ</t>
    </rPh>
    <phoneticPr fontId="4"/>
  </si>
  <si>
    <t>仙台市事業所用クリーンエネルギー自動車導入支援補助金中止（廃止）承認申請書</t>
    <phoneticPr fontId="4"/>
  </si>
  <si>
    <t>仙台市事業所用クリーンエネルギー自動車導入支援補助金変更承認申請書</t>
    <phoneticPr fontId="4"/>
  </si>
  <si>
    <t>・様式第１８号</t>
    <phoneticPr fontId="4"/>
  </si>
  <si>
    <t>・様式第１２号</t>
    <phoneticPr fontId="4"/>
  </si>
  <si>
    <t>・様式第１０号</t>
    <rPh sb="1" eb="3">
      <t>ヨウシキ</t>
    </rPh>
    <rPh sb="3" eb="4">
      <t>ダイ</t>
    </rPh>
    <rPh sb="6" eb="7">
      <t>ゴウ</t>
    </rPh>
    <phoneticPr fontId="4"/>
  </si>
  <si>
    <t>・様式第１４号</t>
    <rPh sb="1" eb="3">
      <t>ヨウシキ</t>
    </rPh>
    <rPh sb="3" eb="4">
      <t>ダイ</t>
    </rPh>
    <rPh sb="6" eb="7">
      <t>ゴウ</t>
    </rPh>
    <phoneticPr fontId="4"/>
  </si>
  <si>
    <t>・様式第１５号</t>
    <phoneticPr fontId="4"/>
  </si>
  <si>
    <t>書類の写し、又は車両の所有権</t>
    <phoneticPr fontId="4"/>
  </si>
  <si>
    <t>補助対象経費の支払いを証する</t>
    <rPh sb="0" eb="2">
      <t>ホジョ</t>
    </rPh>
    <rPh sb="2" eb="4">
      <t>タイショウ</t>
    </rPh>
    <rPh sb="4" eb="6">
      <t>ケイヒ</t>
    </rPh>
    <rPh sb="7" eb="9">
      <t>シハラ</t>
    </rPh>
    <rPh sb="11" eb="12">
      <t>ショウ</t>
    </rPh>
    <phoneticPr fontId="4"/>
  </si>
  <si>
    <t>が留保された新車の購入におい</t>
    <phoneticPr fontId="4"/>
  </si>
  <si>
    <t>ては、当該代金の支払い方法が</t>
    <phoneticPr fontId="4"/>
  </si>
  <si>
    <t>合意済みであることを証する書</t>
    <phoneticPr fontId="4"/>
  </si>
  <si>
    <t>旧車の登録事項等証明書等（旧</t>
    <phoneticPr fontId="4"/>
  </si>
  <si>
    <t>車の抹消登録等を証明できるも</t>
    <phoneticPr fontId="4"/>
  </si>
  <si>
    <t>の）の写し</t>
    <phoneticPr fontId="4"/>
  </si>
  <si>
    <t>〈実績報告までに間に合わない場合〉</t>
    <phoneticPr fontId="4"/>
  </si>
  <si>
    <t>・自動車リサイクル法に基づく引取業者の「使</t>
    <phoneticPr fontId="4"/>
  </si>
  <si>
    <t>　用済自動車引取証明書」等、抹消登録等を行</t>
    <phoneticPr fontId="4"/>
  </si>
  <si>
    <t>　うことが証明できる書類を提出すること</t>
    <phoneticPr fontId="4"/>
  </si>
  <si>
    <t>・引取業者の引取日から６か月以内に旧車の抹</t>
    <phoneticPr fontId="4"/>
  </si>
  <si>
    <t>　消登録等を証する「登録事項等証明書」の写</t>
    <phoneticPr fontId="4"/>
  </si>
  <si>
    <t>　し等を必ず提出すること</t>
    <phoneticPr fontId="4"/>
  </si>
  <si>
    <t>区　分</t>
    <rPh sb="0" eb="1">
      <t>ク</t>
    </rPh>
    <rPh sb="2" eb="3">
      <t>ブン</t>
    </rPh>
    <phoneticPr fontId="4"/>
  </si>
  <si>
    <t>項　目</t>
    <rPh sb="0" eb="1">
      <t>コウ</t>
    </rPh>
    <rPh sb="2" eb="3">
      <t>メ</t>
    </rPh>
    <phoneticPr fontId="4"/>
  </si>
  <si>
    <t>１台目</t>
    <rPh sb="1" eb="3">
      <t>ダイメ</t>
    </rPh>
    <phoneticPr fontId="4"/>
  </si>
  <si>
    <t>２台目</t>
    <rPh sb="1" eb="3">
      <t>ダイメ</t>
    </rPh>
    <phoneticPr fontId="4"/>
  </si>
  <si>
    <t>車両本体価格〔税抜〕</t>
    <rPh sb="0" eb="2">
      <t>シャリョウ</t>
    </rPh>
    <rPh sb="2" eb="4">
      <t>ホンタイ</t>
    </rPh>
    <rPh sb="4" eb="6">
      <t>カカク</t>
    </rPh>
    <rPh sb="7" eb="8">
      <t>ゼイ</t>
    </rPh>
    <rPh sb="8" eb="9">
      <t>ヌ</t>
    </rPh>
    <phoneticPr fontId="4"/>
  </si>
  <si>
    <t>国補助</t>
    <rPh sb="0" eb="1">
      <t>クニ</t>
    </rPh>
    <rPh sb="1" eb="3">
      <t>ホジョ</t>
    </rPh>
    <phoneticPr fontId="4"/>
  </si>
  <si>
    <t>県補助</t>
    <rPh sb="0" eb="1">
      <t>ケン</t>
    </rPh>
    <rPh sb="1" eb="3">
      <t>ホジョ</t>
    </rPh>
    <phoneticPr fontId="4"/>
  </si>
  <si>
    <t>その他補助</t>
    <rPh sb="2" eb="3">
      <t>タ</t>
    </rPh>
    <rPh sb="3" eb="5">
      <t>ホジョ</t>
    </rPh>
    <phoneticPr fontId="4"/>
  </si>
  <si>
    <t>補助対象経費</t>
    <rPh sb="0" eb="2">
      <t>ホジョ</t>
    </rPh>
    <rPh sb="2" eb="4">
      <t>タイショウ</t>
    </rPh>
    <rPh sb="4" eb="6">
      <t>ケイヒ</t>
    </rPh>
    <phoneticPr fontId="4"/>
  </si>
  <si>
    <t>補助上限額</t>
    <rPh sb="0" eb="2">
      <t>ホジョ</t>
    </rPh>
    <rPh sb="2" eb="5">
      <t>ジョウゲンガク</t>
    </rPh>
    <phoneticPr fontId="4"/>
  </si>
  <si>
    <t>補助金交付申請額</t>
    <rPh sb="0" eb="3">
      <t>ホジョキン</t>
    </rPh>
    <rPh sb="3" eb="5">
      <t>コウフ</t>
    </rPh>
    <rPh sb="5" eb="7">
      <t>シンセイ</t>
    </rPh>
    <rPh sb="7" eb="8">
      <t>ガク</t>
    </rPh>
    <phoneticPr fontId="4"/>
  </si>
  <si>
    <t>補助対象経費 計</t>
    <rPh sb="0" eb="2">
      <t>ホジョ</t>
    </rPh>
    <rPh sb="2" eb="4">
      <t>タイショウ</t>
    </rPh>
    <rPh sb="4" eb="6">
      <t>ケイヒ</t>
    </rPh>
    <rPh sb="7" eb="8">
      <t>ケイ</t>
    </rPh>
    <phoneticPr fontId="4"/>
  </si>
  <si>
    <t>補助金交付申請額 計</t>
    <rPh sb="0" eb="3">
      <t>ホジョキン</t>
    </rPh>
    <rPh sb="3" eb="5">
      <t>コウフ</t>
    </rPh>
    <rPh sb="5" eb="7">
      <t>シンセイ</t>
    </rPh>
    <rPh sb="7" eb="8">
      <t>ガク</t>
    </rPh>
    <rPh sb="9" eb="10">
      <t>ケイ</t>
    </rPh>
    <phoneticPr fontId="4"/>
  </si>
  <si>
    <t>仙台市事業用クリーンエネルギー自動車導入支援補助金 交付申請額算定表</t>
    <rPh sb="0" eb="3">
      <t>センダイシ</t>
    </rPh>
    <rPh sb="3" eb="6">
      <t>ジギョウヨウ</t>
    </rPh>
    <rPh sb="15" eb="18">
      <t>ジドウシャ</t>
    </rPh>
    <rPh sb="18" eb="20">
      <t>ドウニュウ</t>
    </rPh>
    <rPh sb="20" eb="22">
      <t>シエン</t>
    </rPh>
    <rPh sb="22" eb="25">
      <t>ホジョキン</t>
    </rPh>
    <rPh sb="26" eb="28">
      <t>コウフ</t>
    </rPh>
    <rPh sb="28" eb="30">
      <t>シンセイ</t>
    </rPh>
    <rPh sb="30" eb="31">
      <t>ガク</t>
    </rPh>
    <rPh sb="31" eb="33">
      <t>サンテイ</t>
    </rPh>
    <rPh sb="33" eb="34">
      <t>ヒョウ</t>
    </rPh>
    <phoneticPr fontId="4"/>
  </si>
  <si>
    <t>仙台市事業用クリーンエネルギー自動車導入支援補助金 交付請求額算定表</t>
    <rPh sb="0" eb="3">
      <t>センダイシ</t>
    </rPh>
    <rPh sb="3" eb="6">
      <t>ジギョウヨウ</t>
    </rPh>
    <rPh sb="15" eb="18">
      <t>ジドウシャ</t>
    </rPh>
    <rPh sb="18" eb="20">
      <t>ドウニュウ</t>
    </rPh>
    <rPh sb="20" eb="22">
      <t>シエン</t>
    </rPh>
    <rPh sb="22" eb="25">
      <t>ホジョキン</t>
    </rPh>
    <rPh sb="26" eb="28">
      <t>コウフ</t>
    </rPh>
    <rPh sb="28" eb="30">
      <t>セイキュウ</t>
    </rPh>
    <rPh sb="30" eb="31">
      <t>ガク</t>
    </rPh>
    <rPh sb="31" eb="33">
      <t>サンテイ</t>
    </rPh>
    <rPh sb="33" eb="34">
      <t>ヒョウ</t>
    </rPh>
    <phoneticPr fontId="4"/>
  </si>
  <si>
    <t>補助金交付請求額</t>
    <rPh sb="0" eb="3">
      <t>ホジョキン</t>
    </rPh>
    <rPh sb="3" eb="5">
      <t>コウフ</t>
    </rPh>
    <rPh sb="5" eb="7">
      <t>セイキュウ</t>
    </rPh>
    <rPh sb="7" eb="8">
      <t>ガク</t>
    </rPh>
    <phoneticPr fontId="4"/>
  </si>
  <si>
    <t>補助金交付請求額 計</t>
    <rPh sb="0" eb="3">
      <t>ホジョキン</t>
    </rPh>
    <rPh sb="3" eb="5">
      <t>コウフ</t>
    </rPh>
    <rPh sb="5" eb="7">
      <t>セイキュウ</t>
    </rPh>
    <rPh sb="7" eb="8">
      <t>ガク</t>
    </rPh>
    <rPh sb="9" eb="10">
      <t>ケイ</t>
    </rPh>
    <phoneticPr fontId="4"/>
  </si>
  <si>
    <t>￥</t>
    <phoneticPr fontId="4"/>
  </si>
  <si>
    <t xml:space="preserve"> </t>
    <phoneticPr fontId="4" type="Hiragana" alignment="center"/>
  </si>
  <si>
    <t>個人</t>
    <rPh sb="0" eb="2">
      <t>こじん</t>
    </rPh>
    <phoneticPr fontId="4" type="Hiragana" alignment="center"/>
  </si>
  <si>
    <t>法人等</t>
    <rPh sb="0" eb="2">
      <t>ほうじん</t>
    </rPh>
    <rPh sb="2" eb="3">
      <t>とう</t>
    </rPh>
    <phoneticPr fontId="4" type="Hiragana" alignment="center"/>
  </si>
  <si>
    <t>※法人または任意団体の場合、口座名義に法人名または任意団体名が必要です。</t>
    <phoneticPr fontId="4" type="Hiragana" alignment="center"/>
  </si>
  <si>
    <t>補助金実績報告書</t>
    <rPh sb="3" eb="5">
      <t>ジッセキ</t>
    </rPh>
    <rPh sb="5" eb="7">
      <t>ホウコク</t>
    </rPh>
    <phoneticPr fontId="4"/>
  </si>
  <si>
    <t>振込先情報</t>
    <rPh sb="0" eb="3">
      <t>ふりこみさき</t>
    </rPh>
    <rPh sb="3" eb="5">
      <t>じょうほう</t>
    </rPh>
    <phoneticPr fontId="4" type="Hiragana" alignment="center"/>
  </si>
  <si>
    <t>年度基準</t>
    <rPh sb="0" eb="2">
      <t>ネンド</t>
    </rPh>
    <rPh sb="2" eb="4">
      <t>キジュン</t>
    </rPh>
    <phoneticPr fontId="4"/>
  </si>
  <si>
    <t>交付申請関係</t>
    <rPh sb="0" eb="2">
      <t>コウフ</t>
    </rPh>
    <rPh sb="2" eb="4">
      <t>シンセイ</t>
    </rPh>
    <rPh sb="4" eb="6">
      <t>カンケイ</t>
    </rPh>
    <phoneticPr fontId="4"/>
  </si>
  <si>
    <t>実績報告関係</t>
    <rPh sb="0" eb="2">
      <t>ジッセキ</t>
    </rPh>
    <rPh sb="2" eb="4">
      <t>ホウコク</t>
    </rPh>
    <rPh sb="4" eb="6">
      <t>カンケイ</t>
    </rPh>
    <phoneticPr fontId="4"/>
  </si>
  <si>
    <t>その他様式</t>
    <rPh sb="2" eb="3">
      <t>タ</t>
    </rPh>
    <rPh sb="3" eb="5">
      <t>ヨウシキ</t>
    </rPh>
    <phoneticPr fontId="4"/>
  </si>
  <si>
    <t>年月日</t>
    <rPh sb="0" eb="3">
      <t>ネンガッピ</t>
    </rPh>
    <phoneticPr fontId="4"/>
  </si>
  <si>
    <t>第１号　交付申請書</t>
    <rPh sb="0" eb="1">
      <t>ダイ</t>
    </rPh>
    <rPh sb="2" eb="3">
      <t>ゴウ</t>
    </rPh>
    <rPh sb="4" eb="6">
      <t>コウフ</t>
    </rPh>
    <rPh sb="6" eb="9">
      <t>シンセイショ</t>
    </rPh>
    <phoneticPr fontId="4"/>
  </si>
  <si>
    <t>補助金等交付規則</t>
    <phoneticPr fontId="4"/>
  </si>
  <si>
    <t>第３条第１項</t>
    <phoneticPr fontId="4"/>
  </si>
  <si>
    <t>交付決定年月日</t>
    <rPh sb="2" eb="4">
      <t>ケッテイ</t>
    </rPh>
    <rPh sb="4" eb="7">
      <t>ネンガッピ</t>
    </rPh>
    <phoneticPr fontId="4"/>
  </si>
  <si>
    <t>交付要綱</t>
    <phoneticPr fontId="4"/>
  </si>
  <si>
    <t>第１０条</t>
    <phoneticPr fontId="4"/>
  </si>
  <si>
    <t>リース判定</t>
    <rPh sb="3" eb="5">
      <t>ハンテイ</t>
    </rPh>
    <phoneticPr fontId="4"/>
  </si>
  <si>
    <t>第２号　補助事業計画書</t>
    <rPh sb="0" eb="1">
      <t>ダイ</t>
    </rPh>
    <rPh sb="2" eb="3">
      <t>ゴウ</t>
    </rPh>
    <rPh sb="4" eb="6">
      <t>ホジョ</t>
    </rPh>
    <rPh sb="6" eb="8">
      <t>ジギョウ</t>
    </rPh>
    <rPh sb="8" eb="11">
      <t>ケイカクショ</t>
    </rPh>
    <phoneticPr fontId="4"/>
  </si>
  <si>
    <t>第１２条</t>
    <phoneticPr fontId="4"/>
  </si>
  <si>
    <t>第５条第１項第１号</t>
    <phoneticPr fontId="4"/>
  </si>
  <si>
    <t>ガソリン</t>
    <phoneticPr fontId="4"/>
  </si>
  <si>
    <t>第１４条</t>
    <phoneticPr fontId="4"/>
  </si>
  <si>
    <t>第１２条第２項</t>
    <phoneticPr fontId="4"/>
  </si>
  <si>
    <t>軽油</t>
    <rPh sb="0" eb="2">
      <t>ケイユ</t>
    </rPh>
    <phoneticPr fontId="4"/>
  </si>
  <si>
    <t>小数点処理</t>
    <rPh sb="0" eb="3">
      <t>ショウスウテン</t>
    </rPh>
    <rPh sb="3" eb="5">
      <t>ショリ</t>
    </rPh>
    <phoneticPr fontId="4"/>
  </si>
  <si>
    <t>請求額算定表</t>
    <rPh sb="0" eb="2">
      <t>セイキュウ</t>
    </rPh>
    <rPh sb="2" eb="3">
      <t>ガク</t>
    </rPh>
    <rPh sb="3" eb="5">
      <t>サンテイ</t>
    </rPh>
    <rPh sb="5" eb="6">
      <t>ヒョウ</t>
    </rPh>
    <phoneticPr fontId="4"/>
  </si>
  <si>
    <t>電気</t>
    <rPh sb="0" eb="2">
      <t>デンキ</t>
    </rPh>
    <phoneticPr fontId="4"/>
  </si>
  <si>
    <t>第３号　収支予算書</t>
    <rPh sb="0" eb="1">
      <t>ダイ</t>
    </rPh>
    <rPh sb="2" eb="3">
      <t>ゴウ</t>
    </rPh>
    <rPh sb="4" eb="6">
      <t>シュウシ</t>
    </rPh>
    <rPh sb="6" eb="9">
      <t>ヨサンショ</t>
    </rPh>
    <phoneticPr fontId="4"/>
  </si>
  <si>
    <t>第５条第１項第２号</t>
    <phoneticPr fontId="4"/>
  </si>
  <si>
    <t>第１２条第３項</t>
    <phoneticPr fontId="4"/>
  </si>
  <si>
    <t>申請額算定表</t>
    <rPh sb="0" eb="2">
      <t>シンセイ</t>
    </rPh>
    <rPh sb="2" eb="3">
      <t>ガク</t>
    </rPh>
    <rPh sb="3" eb="5">
      <t>サンテイ</t>
    </rPh>
    <rPh sb="5" eb="6">
      <t>ヒョウ</t>
    </rPh>
    <phoneticPr fontId="4"/>
  </si>
  <si>
    <t>交付確定年月日</t>
    <rPh sb="2" eb="4">
      <t>カクテイ</t>
    </rPh>
    <rPh sb="4" eb="7">
      <t>ネンガッピ</t>
    </rPh>
    <phoneticPr fontId="4"/>
  </si>
  <si>
    <t>第４号　誓約書</t>
    <rPh sb="0" eb="1">
      <t>ダイ</t>
    </rPh>
    <rPh sb="2" eb="3">
      <t>ゴウ</t>
    </rPh>
    <rPh sb="4" eb="7">
      <t>セイヤクショ</t>
    </rPh>
    <phoneticPr fontId="4"/>
  </si>
  <si>
    <t>補助金等交付規則施行要領</t>
    <phoneticPr fontId="4"/>
  </si>
  <si>
    <t>第３条第２項</t>
    <phoneticPr fontId="4"/>
  </si>
  <si>
    <t>第１７条第２項</t>
    <phoneticPr fontId="4"/>
  </si>
  <si>
    <t>第７条第１項</t>
    <phoneticPr fontId="4"/>
  </si>
  <si>
    <t>第１３条</t>
    <phoneticPr fontId="4"/>
  </si>
  <si>
    <t>第２０条</t>
    <rPh sb="0" eb="1">
      <t>ダイ</t>
    </rPh>
    <rPh sb="3" eb="4">
      <t>ジョウ</t>
    </rPh>
    <phoneticPr fontId="4"/>
  </si>
  <si>
    <t>第２１条第２項</t>
    <rPh sb="0" eb="1">
      <t>ダイ</t>
    </rPh>
    <rPh sb="3" eb="4">
      <t>ジョウ</t>
    </rPh>
    <rPh sb="4" eb="5">
      <t>ダイ</t>
    </rPh>
    <rPh sb="6" eb="7">
      <t>コウ</t>
    </rPh>
    <phoneticPr fontId="4"/>
  </si>
  <si>
    <t>令和</t>
    <rPh sb="0" eb="2">
      <t>れいわ</t>
    </rPh>
    <phoneticPr fontId="4" type="Hiragana" alignment="center"/>
  </si>
  <si>
    <t>令和</t>
    <rPh sb="0" eb="2">
      <t>れいわ</t>
    </rPh>
    <phoneticPr fontId="5" type="Hiragana" alignment="center"/>
  </si>
  <si>
    <t>年</t>
    <rPh sb="0" eb="1">
      <t>ねん</t>
    </rPh>
    <phoneticPr fontId="4" type="Hiragana" alignment="center"/>
  </si>
  <si>
    <t>年</t>
    <rPh sb="0" eb="1">
      <t>ねん</t>
    </rPh>
    <phoneticPr fontId="5" type="Hiragana" alignment="center"/>
  </si>
  <si>
    <t>月</t>
    <rPh sb="0" eb="1">
      <t>がつ</t>
    </rPh>
    <phoneticPr fontId="4" type="Hiragana" alignment="center"/>
  </si>
  <si>
    <t>月</t>
    <rPh sb="0" eb="1">
      <t>がつ</t>
    </rPh>
    <phoneticPr fontId="5" type="Hiragana" alignment="center"/>
  </si>
  <si>
    <t>日</t>
    <rPh sb="0" eb="1">
      <t>にち</t>
    </rPh>
    <phoneticPr fontId="4" type="Hiragana" alignment="center"/>
  </si>
  <si>
    <t>日</t>
    <rPh sb="0" eb="1">
      <t>にち</t>
    </rPh>
    <phoneticPr fontId="5" type="Hiragana" alignment="center"/>
  </si>
  <si>
    <t>中小企業者等</t>
    <rPh sb="0" eb="2">
      <t>ちゅうしょう</t>
    </rPh>
    <rPh sb="2" eb="4">
      <t>きぎょう</t>
    </rPh>
    <rPh sb="4" eb="5">
      <t>しゃ</t>
    </rPh>
    <rPh sb="5" eb="6">
      <t>など</t>
    </rPh>
    <phoneticPr fontId="5" type="Hiragana" alignment="center"/>
  </si>
  <si>
    <t>新規創業者</t>
    <rPh sb="0" eb="2">
      <t>しんき</t>
    </rPh>
    <rPh sb="2" eb="5">
      <t>そうぎょうしゃ</t>
    </rPh>
    <phoneticPr fontId="5" type="Hiragana" alignment="center"/>
  </si>
  <si>
    <t>※申請額算定表シートに入力すると表示されます。</t>
    <rPh sb="1" eb="3">
      <t>しんせい</t>
    </rPh>
    <rPh sb="3" eb="4">
      <t>がく</t>
    </rPh>
    <rPh sb="4" eb="6">
      <t>さんてい</t>
    </rPh>
    <rPh sb="6" eb="7">
      <t>ひょう</t>
    </rPh>
    <rPh sb="11" eb="13">
      <t>にゅうりょく</t>
    </rPh>
    <rPh sb="16" eb="18">
      <t>ひょうじ</t>
    </rPh>
    <phoneticPr fontId="4" type="Hiragana" alignment="center"/>
  </si>
  <si>
    <t>※申請額算定表シートに入力すると表示されます。</t>
    <phoneticPr fontId="4" type="Hiragana" alignment="center"/>
  </si>
  <si>
    <t>年度</t>
    <rPh sb="0" eb="2">
      <t>ねんど</t>
    </rPh>
    <phoneticPr fontId="4" type="Hiragana" alignment="center"/>
  </si>
  <si>
    <t>その他諸費用(課税分)〔税抜〕</t>
    <phoneticPr fontId="4"/>
  </si>
  <si>
    <t>その他諸費用(非課税分)</t>
    <phoneticPr fontId="4"/>
  </si>
  <si>
    <t>消費税</t>
    <phoneticPr fontId="4"/>
  </si>
  <si>
    <t>契約額（見積額）</t>
    <phoneticPr fontId="4"/>
  </si>
  <si>
    <t>小数点以下を切り上げる場合、チェックしてください。</t>
    <rPh sb="0" eb="3">
      <t>ショウスウテン</t>
    </rPh>
    <rPh sb="3" eb="5">
      <t>イカ</t>
    </rPh>
    <rPh sb="6" eb="7">
      <t>キ</t>
    </rPh>
    <rPh sb="8" eb="9">
      <t>ア</t>
    </rPh>
    <rPh sb="11" eb="13">
      <t>バアイ</t>
    </rPh>
    <phoneticPr fontId="4"/>
  </si>
  <si>
    <t>※金額については、申請額算定表シートに入力すると表示されます。</t>
    <rPh sb="1" eb="3">
      <t>きんがく</t>
    </rPh>
    <rPh sb="9" eb="11">
      <t>しんせい</t>
    </rPh>
    <rPh sb="11" eb="12">
      <t>がく</t>
    </rPh>
    <rPh sb="12" eb="14">
      <t>さんてい</t>
    </rPh>
    <rPh sb="14" eb="15">
      <t>ひょう</t>
    </rPh>
    <rPh sb="19" eb="21">
      <t>にゅうりょく</t>
    </rPh>
    <rPh sb="24" eb="26">
      <t>ひょうじ</t>
    </rPh>
    <phoneticPr fontId="4" type="Hiragana" alignment="center"/>
  </si>
  <si>
    <t>※リース契約台数分入力してください。</t>
    <rPh sb="4" eb="6">
      <t>ケイヤク</t>
    </rPh>
    <rPh sb="6" eb="8">
      <t>ダイスウ</t>
    </rPh>
    <rPh sb="8" eb="9">
      <t>ブン</t>
    </rPh>
    <rPh sb="9" eb="11">
      <t>ニュウリョク</t>
    </rPh>
    <phoneticPr fontId="4"/>
  </si>
  <si>
    <t>交付決定年月日</t>
    <rPh sb="0" eb="2">
      <t>こうふ</t>
    </rPh>
    <rPh sb="2" eb="4">
      <t>けってい</t>
    </rPh>
    <rPh sb="4" eb="7">
      <t>ねんがっぴ</t>
    </rPh>
    <phoneticPr fontId="5" type="Hiragana" alignment="center"/>
  </si>
  <si>
    <t>交付決定番号</t>
    <rPh sb="0" eb="2">
      <t>こうふ</t>
    </rPh>
    <rPh sb="2" eb="4">
      <t>けってい</t>
    </rPh>
    <rPh sb="4" eb="6">
      <t>ばんごう</t>
    </rPh>
    <phoneticPr fontId="5" type="Hiragana" alignment="center"/>
  </si>
  <si>
    <t>←交付決定通知に記載された「交付年月日」と「番号」を入力してください。</t>
    <rPh sb="1" eb="3">
      <t>こうふ</t>
    </rPh>
    <rPh sb="3" eb="5">
      <t>けってい</t>
    </rPh>
    <rPh sb="5" eb="7">
      <t>つうち</t>
    </rPh>
    <rPh sb="8" eb="10">
      <t>きさい</t>
    </rPh>
    <rPh sb="14" eb="16">
      <t>こうふ</t>
    </rPh>
    <rPh sb="16" eb="19">
      <t>ねんがっぴ</t>
    </rPh>
    <rPh sb="22" eb="24">
      <t>ばんごう</t>
    </rPh>
    <rPh sb="26" eb="28">
      <t>にゅうりょく</t>
    </rPh>
    <phoneticPr fontId="5" type="Hiragana" alignment="center"/>
  </si>
  <si>
    <t>第１３号　実績報告書</t>
    <rPh sb="0" eb="1">
      <t>ダイ</t>
    </rPh>
    <rPh sb="3" eb="4">
      <t>ゴウ</t>
    </rPh>
    <rPh sb="5" eb="7">
      <t>ジッセキ</t>
    </rPh>
    <rPh sb="7" eb="10">
      <t>ホウコクショ</t>
    </rPh>
    <phoneticPr fontId="4"/>
  </si>
  <si>
    <t>第１４号　収支決算書</t>
    <rPh sb="0" eb="1">
      <t>ダイ</t>
    </rPh>
    <rPh sb="3" eb="4">
      <t>ゴウ</t>
    </rPh>
    <rPh sb="5" eb="7">
      <t>シュウシ</t>
    </rPh>
    <rPh sb="7" eb="9">
      <t>ケッサン</t>
    </rPh>
    <rPh sb="9" eb="10">
      <t>ショ</t>
    </rPh>
    <phoneticPr fontId="4"/>
  </si>
  <si>
    <t>※請求額算定表シートに入力すると表示されます。</t>
    <rPh sb="1" eb="3">
      <t>せいきゅう</t>
    </rPh>
    <rPh sb="3" eb="4">
      <t>がく</t>
    </rPh>
    <rPh sb="4" eb="6">
      <t>さんてい</t>
    </rPh>
    <rPh sb="6" eb="7">
      <t>ひょう</t>
    </rPh>
    <rPh sb="11" eb="13">
      <t>にゅうりょく</t>
    </rPh>
    <rPh sb="16" eb="18">
      <t>ひょうじ</t>
    </rPh>
    <phoneticPr fontId="4" type="Hiragana" alignment="center"/>
  </si>
  <si>
    <t>契約額</t>
    <phoneticPr fontId="4"/>
  </si>
  <si>
    <t>※金額については、請求額算定表シートに入力してください。</t>
    <rPh sb="1" eb="3">
      <t>きんがく</t>
    </rPh>
    <rPh sb="9" eb="11">
      <t>せいきゅう</t>
    </rPh>
    <rPh sb="11" eb="12">
      <t>がく</t>
    </rPh>
    <rPh sb="12" eb="14">
      <t>さんてい</t>
    </rPh>
    <rPh sb="14" eb="15">
      <t>ひょう</t>
    </rPh>
    <rPh sb="19" eb="21">
      <t>にゅうりょく</t>
    </rPh>
    <phoneticPr fontId="4" type="Hiragana" alignment="center"/>
  </si>
  <si>
    <t>交付確定年月日</t>
    <rPh sb="0" eb="2">
      <t>こうふ</t>
    </rPh>
    <rPh sb="2" eb="4">
      <t>かくてい</t>
    </rPh>
    <rPh sb="4" eb="7">
      <t>ねんがっぴ</t>
    </rPh>
    <phoneticPr fontId="5" type="Hiragana" alignment="center"/>
  </si>
  <si>
    <t>交付確定番号</t>
    <rPh sb="0" eb="2">
      <t>こうふ</t>
    </rPh>
    <rPh sb="2" eb="4">
      <t>かくてい</t>
    </rPh>
    <rPh sb="4" eb="6">
      <t>ばんごう</t>
    </rPh>
    <phoneticPr fontId="5" type="Hiragana" alignment="center"/>
  </si>
  <si>
    <t>　　　　</t>
    <phoneticPr fontId="4"/>
  </si>
  <si>
    <t>←交付額確定通知に記載された「交付年月日」と「番号」を入力してください。</t>
    <rPh sb="3" eb="4">
      <t>ガク</t>
    </rPh>
    <rPh sb="4" eb="6">
      <t>カクテイ</t>
    </rPh>
    <phoneticPr fontId="4"/>
  </si>
  <si>
    <t>令和</t>
    <rPh sb="0" eb="2">
      <t>レイワ</t>
    </rPh>
    <phoneticPr fontId="4"/>
  </si>
  <si>
    <t>年</t>
    <rPh sb="0" eb="1">
      <t>ネン</t>
    </rPh>
    <phoneticPr fontId="4"/>
  </si>
  <si>
    <t>月</t>
    <rPh sb="0" eb="1">
      <t>ガツ</t>
    </rPh>
    <phoneticPr fontId="4"/>
  </si>
  <si>
    <t>日</t>
    <rPh sb="0" eb="1">
      <t>ニチ</t>
    </rPh>
    <phoneticPr fontId="4"/>
  </si>
  <si>
    <t>第１７号　交付請求書</t>
    <rPh sb="0" eb="1">
      <t>ダイ</t>
    </rPh>
    <rPh sb="3" eb="4">
      <t>ゴウ</t>
    </rPh>
    <rPh sb="5" eb="7">
      <t>コウフ</t>
    </rPh>
    <rPh sb="7" eb="10">
      <t>セイキュウショ</t>
    </rPh>
    <phoneticPr fontId="4"/>
  </si>
  <si>
    <t>第１８号　財産処分承認申請書</t>
    <rPh sb="0" eb="1">
      <t>ダイ</t>
    </rPh>
    <rPh sb="3" eb="4">
      <t>ゴウ</t>
    </rPh>
    <rPh sb="5" eb="7">
      <t>ザイサン</t>
    </rPh>
    <rPh sb="7" eb="9">
      <t>ショブン</t>
    </rPh>
    <rPh sb="9" eb="11">
      <t>ショウニン</t>
    </rPh>
    <rPh sb="11" eb="14">
      <t>シンセイショ</t>
    </rPh>
    <phoneticPr fontId="4"/>
  </si>
  <si>
    <t>第１２号　交付申請取下書</t>
    <rPh sb="0" eb="1">
      <t>ダイ</t>
    </rPh>
    <rPh sb="3" eb="4">
      <t>ゴウ</t>
    </rPh>
    <rPh sb="5" eb="7">
      <t>コウフ</t>
    </rPh>
    <rPh sb="7" eb="9">
      <t>シンセイ</t>
    </rPh>
    <rPh sb="9" eb="11">
      <t>トリサ</t>
    </rPh>
    <rPh sb="11" eb="12">
      <t>ショ</t>
    </rPh>
    <phoneticPr fontId="4"/>
  </si>
  <si>
    <t>第１０号　中止（廃止）承認申請書</t>
    <rPh sb="0" eb="1">
      <t>ダイ</t>
    </rPh>
    <rPh sb="3" eb="4">
      <t>ゴウ</t>
    </rPh>
    <rPh sb="5" eb="7">
      <t>チュウシ</t>
    </rPh>
    <rPh sb="8" eb="10">
      <t>ハイシ</t>
    </rPh>
    <rPh sb="11" eb="13">
      <t>ショウニン</t>
    </rPh>
    <rPh sb="13" eb="16">
      <t>シンセイショ</t>
    </rPh>
    <phoneticPr fontId="4"/>
  </si>
  <si>
    <t>第９号　変更承認申請書</t>
    <rPh sb="0" eb="1">
      <t>ダイ</t>
    </rPh>
    <rPh sb="2" eb="3">
      <t>ゴウ</t>
    </rPh>
    <rPh sb="4" eb="6">
      <t>ヘンコウ</t>
    </rPh>
    <rPh sb="6" eb="8">
      <t>ショウニン</t>
    </rPh>
    <rPh sb="8" eb="11">
      <t>シンセイショ</t>
    </rPh>
    <phoneticPr fontId="4"/>
  </si>
  <si>
    <t xml:space="preserve">    </t>
    <phoneticPr fontId="5" type="Hiragana" alignment="center"/>
  </si>
  <si>
    <t xml:space="preserve">    </t>
    <phoneticPr fontId="4"/>
  </si>
  <si>
    <r>
      <t>区分・種別</t>
    </r>
    <r>
      <rPr>
        <sz val="9"/>
        <color theme="1"/>
        <rFont val="ＭＳ 明朝"/>
        <family val="1"/>
        <charset val="128"/>
      </rPr>
      <t>（※２）</t>
    </r>
    <rPh sb="0" eb="2">
      <t>くぶん</t>
    </rPh>
    <rPh sb="3" eb="4">
      <t>しゅ</t>
    </rPh>
    <rPh sb="4" eb="5">
      <t>べつ</t>
    </rPh>
    <phoneticPr fontId="4" type="Hiragana" alignment="center"/>
  </si>
  <si>
    <t>　　　　</t>
    <phoneticPr fontId="5" type="Hiragana" alignment="center"/>
  </si>
  <si>
    <t>(8) その他市長が必要と認める書類</t>
    <phoneticPr fontId="5" type="Hiragana" alignment="center"/>
  </si>
  <si>
    <t>和暦年度</t>
    <rPh sb="0" eb="2">
      <t>ワレキ</t>
    </rPh>
    <rPh sb="2" eb="4">
      <t>ネンド</t>
    </rPh>
    <phoneticPr fontId="4"/>
  </si>
  <si>
    <t>西暦年度</t>
    <rPh sb="0" eb="2">
      <t>セイレキ</t>
    </rPh>
    <rPh sb="2" eb="4">
      <t>ネンド</t>
    </rPh>
    <phoneticPr fontId="4"/>
  </si>
  <si>
    <t>・申請者がリース事業者の場合、リース事業者</t>
    <phoneticPr fontId="4"/>
  </si>
  <si>
    <t>　及び賃借人のもの</t>
    <phoneticPr fontId="4"/>
  </si>
  <si>
    <t>(6) 暴力団員に該当しないことの誓約書（申請者がリース事業者</t>
    <phoneticPr fontId="5" type="Hiragana" alignment="center"/>
  </si>
  <si>
    <t>　の場合、リース事業者及び賃借人のもの）（様式第４号）</t>
    <phoneticPr fontId="5" type="Hiragana" alignment="center"/>
  </si>
  <si>
    <t>（新規創業者の場合）</t>
    <rPh sb="1" eb="3">
      <t>シンキ</t>
    </rPh>
    <rPh sb="3" eb="6">
      <t>ソウギョウシャ</t>
    </rPh>
    <rPh sb="7" eb="9">
      <t>バアイ</t>
    </rPh>
    <phoneticPr fontId="4"/>
  </si>
  <si>
    <t>住民票</t>
    <rPh sb="0" eb="3">
      <t>ジュウミンヒョウ</t>
    </rPh>
    <phoneticPr fontId="4"/>
  </si>
  <si>
    <t>・申請者本人の原本であること</t>
    <rPh sb="1" eb="4">
      <t>シンセイシャ</t>
    </rPh>
    <rPh sb="4" eb="6">
      <t>ホンニン</t>
    </rPh>
    <rPh sb="7" eb="9">
      <t>ゲンポン</t>
    </rPh>
    <phoneticPr fontId="4"/>
  </si>
  <si>
    <t>⑭</t>
    <phoneticPr fontId="4"/>
  </si>
  <si>
    <t>特定創業支援等事業の支援を受け</t>
    <rPh sb="0" eb="2">
      <t>トクテイ</t>
    </rPh>
    <rPh sb="2" eb="4">
      <t>ソウギョウ</t>
    </rPh>
    <rPh sb="4" eb="6">
      <t>シエン</t>
    </rPh>
    <rPh sb="6" eb="7">
      <t>トウ</t>
    </rPh>
    <rPh sb="7" eb="9">
      <t>ジギョウ</t>
    </rPh>
    <rPh sb="10" eb="12">
      <t>シエン</t>
    </rPh>
    <rPh sb="13" eb="14">
      <t>ウ</t>
    </rPh>
    <phoneticPr fontId="4"/>
  </si>
  <si>
    <t>たことの証明書の写し</t>
    <rPh sb="4" eb="7">
      <t>ショウメイショ</t>
    </rPh>
    <rPh sb="8" eb="9">
      <t>ウツ</t>
    </rPh>
    <phoneticPr fontId="4"/>
  </si>
  <si>
    <t>（中小企業者等であって、新たに</t>
    <rPh sb="1" eb="3">
      <t>チュウショウ</t>
    </rPh>
    <rPh sb="3" eb="5">
      <t>キギョウ</t>
    </rPh>
    <rPh sb="5" eb="6">
      <t>シャ</t>
    </rPh>
    <rPh sb="6" eb="7">
      <t>トウ</t>
    </rPh>
    <rPh sb="12" eb="13">
      <t>アラ</t>
    </rPh>
    <phoneticPr fontId="4"/>
  </si>
  <si>
    <t>設置する事業所等に補助対象自動</t>
    <rPh sb="4" eb="7">
      <t>ジギョウショ</t>
    </rPh>
    <rPh sb="7" eb="8">
      <t>トウ</t>
    </rPh>
    <rPh sb="9" eb="11">
      <t>ホジョ</t>
    </rPh>
    <rPh sb="11" eb="13">
      <t>タイショウ</t>
    </rPh>
    <rPh sb="13" eb="15">
      <t>ジドウ</t>
    </rPh>
    <phoneticPr fontId="4"/>
  </si>
  <si>
    <t>車を導入する場合）</t>
    <rPh sb="0" eb="1">
      <t>シャ</t>
    </rPh>
    <rPh sb="2" eb="4">
      <t>ドウニュウ</t>
    </rPh>
    <rPh sb="6" eb="8">
      <t>バアイ</t>
    </rPh>
    <phoneticPr fontId="4"/>
  </si>
  <si>
    <t>事務所等の設置を確認できる書類</t>
    <rPh sb="0" eb="2">
      <t>ジム</t>
    </rPh>
    <rPh sb="2" eb="3">
      <t>ショ</t>
    </rPh>
    <rPh sb="3" eb="4">
      <t>トウ</t>
    </rPh>
    <rPh sb="5" eb="7">
      <t>セッチ</t>
    </rPh>
    <rPh sb="8" eb="10">
      <t>カクニン</t>
    </rPh>
    <rPh sb="13" eb="15">
      <t>ショルイ</t>
    </rPh>
    <phoneticPr fontId="4"/>
  </si>
  <si>
    <t>・事業所開設案内の広告等</t>
    <rPh sb="1" eb="4">
      <t>ジギョウショ</t>
    </rPh>
    <rPh sb="4" eb="6">
      <t>カイセツ</t>
    </rPh>
    <rPh sb="6" eb="8">
      <t>アンナイ</t>
    </rPh>
    <rPh sb="9" eb="11">
      <t>コウコク</t>
    </rPh>
    <rPh sb="11" eb="12">
      <t>トウ</t>
    </rPh>
    <phoneticPr fontId="4"/>
  </si>
  <si>
    <t>開業を確認できる書類</t>
    <rPh sb="0" eb="2">
      <t>カイギョウ</t>
    </rPh>
    <rPh sb="3" eb="5">
      <t>カクニン</t>
    </rPh>
    <rPh sb="8" eb="10">
      <t>ショルイ</t>
    </rPh>
    <phoneticPr fontId="4"/>
  </si>
  <si>
    <t>・開業等届出書や事業所開設案内の広告等</t>
    <rPh sb="1" eb="3">
      <t>カイギョウ</t>
    </rPh>
    <rPh sb="3" eb="4">
      <t>トウ</t>
    </rPh>
    <rPh sb="4" eb="6">
      <t>トドケデ</t>
    </rPh>
    <rPh sb="6" eb="7">
      <t>ショ</t>
    </rPh>
    <rPh sb="8" eb="11">
      <t>ジギョウショ</t>
    </rPh>
    <rPh sb="11" eb="13">
      <t>カイセツ</t>
    </rPh>
    <rPh sb="13" eb="15">
      <t>アンナイ</t>
    </rPh>
    <rPh sb="16" eb="18">
      <t>コウコク</t>
    </rPh>
    <rPh sb="18" eb="19">
      <t>トウ</t>
    </rPh>
    <phoneticPr fontId="4"/>
  </si>
  <si>
    <t>賃借人の住所又は所在地</t>
    <rPh sb="0" eb="3">
      <t>チンシャクニン</t>
    </rPh>
    <phoneticPr fontId="4"/>
  </si>
  <si>
    <t>賃借人の氏名又は名称　</t>
    <rPh sb="0" eb="3">
      <t>チンシャクニン</t>
    </rPh>
    <phoneticPr fontId="4"/>
  </si>
  <si>
    <t>※申請者がリース事業者の場合、賃借人の住所等を入力してください。</t>
    <rPh sb="1" eb="4">
      <t>シンセイシャ</t>
    </rPh>
    <rPh sb="8" eb="11">
      <t>ジギョウシャ</t>
    </rPh>
    <rPh sb="12" eb="14">
      <t>バアイ</t>
    </rPh>
    <rPh sb="15" eb="18">
      <t>チンシャクニン</t>
    </rPh>
    <rPh sb="19" eb="21">
      <t>ジュウショ</t>
    </rPh>
    <rPh sb="21" eb="22">
      <t>トウ</t>
    </rPh>
    <rPh sb="23" eb="25">
      <t>ニュウリョク</t>
    </rPh>
    <phoneticPr fontId="4"/>
  </si>
  <si>
    <t>本市以外の補助金の交付決定又は</t>
    <rPh sb="0" eb="2">
      <t>ホンシ</t>
    </rPh>
    <rPh sb="2" eb="4">
      <t>イガイ</t>
    </rPh>
    <rPh sb="5" eb="8">
      <t>ホジョキン</t>
    </rPh>
    <rPh sb="9" eb="11">
      <t>コウフ</t>
    </rPh>
    <rPh sb="11" eb="13">
      <t>ケッテイ</t>
    </rPh>
    <rPh sb="13" eb="14">
      <t>マタ</t>
    </rPh>
    <phoneticPr fontId="4"/>
  </si>
  <si>
    <t>確定通知等の写し</t>
    <rPh sb="0" eb="2">
      <t>カクテイ</t>
    </rPh>
    <rPh sb="2" eb="4">
      <t>ツウチ</t>
    </rPh>
    <rPh sb="4" eb="5">
      <t>トウ</t>
    </rPh>
    <rPh sb="6" eb="7">
      <t>ウツ</t>
    </rPh>
    <phoneticPr fontId="4"/>
  </si>
  <si>
    <t>(7) 本市以外の補助金の交付決定又は確定通知等の写し</t>
    <rPh sb="4" eb="6">
      <t>ほんし</t>
    </rPh>
    <rPh sb="6" eb="8">
      <t>いがい</t>
    </rPh>
    <rPh sb="9" eb="12">
      <t>ほじょきん</t>
    </rPh>
    <rPh sb="13" eb="15">
      <t>こうふ</t>
    </rPh>
    <rPh sb="15" eb="17">
      <t>けってい</t>
    </rPh>
    <rPh sb="17" eb="18">
      <t>また</t>
    </rPh>
    <rPh sb="19" eb="21">
      <t>かくてい</t>
    </rPh>
    <rPh sb="21" eb="23">
      <t>つうち</t>
    </rPh>
    <rPh sb="23" eb="24">
      <t>など</t>
    </rPh>
    <rPh sb="25" eb="26">
      <t>うつ</t>
    </rPh>
    <phoneticPr fontId="5"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</si>
</sst>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DBNum3]ggge&quot;年&quot;m&quot;月&quot;d&quot;日&quot;"/>
    <numFmt numFmtId="177" formatCode="[DBNum3]#,##0"/>
    <numFmt numFmtId="178" formatCode="[DBNum3]#0"/>
    <numFmt numFmtId="179" formatCode="[DBNum3]000"/>
    <numFmt numFmtId="180" formatCode="[DBNum3]0000"/>
    <numFmt numFmtId="181" formatCode="0.0"/>
    <numFmt numFmtId="182" formatCode="0.000"/>
    <numFmt numFmtId="183" formatCode="[$-411]ggge&quot;年&quot;m&quot;月&quot;d&quot;日&quot;;@"/>
    <numFmt numFmtId="184" formatCode="&quot;フリガナ　&quot;@"/>
    <numFmt numFmtId="185" formatCode="[DBNum3]0"/>
    <numFmt numFmtId="186" formatCode="0&quot;か&quot;&quot;月&quot;&quot;/&quot;&quot;年&quot;"/>
    <numFmt numFmtId="187" formatCode="[$-411]ge\.m\.d;@"/>
  </numFmts>
  <fonts count="3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6"/>
      <name val="ＭＳ 明朝"/>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vertAlign val="subscript"/>
      <sz val="12"/>
      <color theme="1"/>
      <name val="ＭＳ 明朝"/>
      <family val="1"/>
      <charset val="128"/>
    </font>
    <font>
      <b/>
      <sz val="12"/>
      <color theme="1"/>
      <name val="ＭＳ 明朝"/>
      <family val="1"/>
      <charset val="128"/>
    </font>
    <font>
      <sz val="28"/>
      <color theme="1"/>
      <name val="ＭＳ 明朝"/>
      <family val="1"/>
      <charset val="128"/>
    </font>
    <font>
      <sz val="13.5"/>
      <color theme="1"/>
      <name val="ＭＳ 明朝"/>
      <family val="1"/>
      <charset val="128"/>
    </font>
    <font>
      <u/>
      <sz val="12"/>
      <color theme="1"/>
      <name val="ＭＳ 明朝"/>
      <family val="1"/>
      <charset val="128"/>
    </font>
    <font>
      <u/>
      <sz val="12"/>
      <color rgb="FFFF0000"/>
      <name val="ＭＳ 明朝"/>
      <family val="1"/>
      <charset val="128"/>
    </font>
    <font>
      <sz val="12"/>
      <color theme="0" tint="-0.499984740745262"/>
      <name val="ＭＳ 明朝"/>
      <family val="1"/>
      <charset val="128"/>
    </font>
    <font>
      <sz val="20"/>
      <color theme="1"/>
      <name val="ＭＳ 明朝"/>
      <family val="1"/>
      <charset val="128"/>
    </font>
    <font>
      <sz val="10.5"/>
      <color theme="1"/>
      <name val="ＭＳ 明朝"/>
      <family val="1"/>
      <charset val="128"/>
    </font>
    <font>
      <sz val="12"/>
      <color theme="0"/>
      <name val="ＭＳ 明朝"/>
      <family val="1"/>
      <charset val="128"/>
    </font>
    <font>
      <sz val="14"/>
      <color theme="1"/>
      <name val="ＭＳ 明朝"/>
      <family val="1"/>
      <charset val="128"/>
    </font>
    <font>
      <sz val="6"/>
      <name val="游ゴシック"/>
      <family val="2"/>
      <charset val="128"/>
      <scheme val="minor"/>
    </font>
    <font>
      <sz val="11"/>
      <color indexed="8"/>
      <name val="ＭＳ Ｐゴシック"/>
      <family val="3"/>
      <charset val="128"/>
    </font>
    <font>
      <b/>
      <sz val="14"/>
      <color rgb="FF7030A0"/>
      <name val="ＭＳ Ｐゴシック"/>
      <family val="3"/>
      <charset val="128"/>
    </font>
    <font>
      <sz val="6"/>
      <name val="ＭＳ Ｐゴシック"/>
      <family val="2"/>
      <charset val="128"/>
    </font>
    <font>
      <sz val="11"/>
      <name val="ＭＳ 明朝"/>
      <family val="1"/>
      <charset val="128"/>
    </font>
    <font>
      <sz val="22"/>
      <color theme="0" tint="-0.499984740745262"/>
      <name val="ＭＳ 明朝"/>
      <family val="1"/>
      <charset val="128"/>
    </font>
    <font>
      <u/>
      <sz val="22"/>
      <color theme="0" tint="-0.499984740745262"/>
      <name val="ＭＳ 明朝"/>
      <family val="1"/>
      <charset val="128"/>
    </font>
    <font>
      <sz val="11"/>
      <color rgb="FFFF0000"/>
      <name val="ＭＳ 明朝"/>
      <family val="1"/>
      <charset val="128"/>
    </font>
    <font>
      <b/>
      <sz val="11"/>
      <name val="ＭＳ 明朝"/>
      <family val="1"/>
      <charset val="128"/>
    </font>
    <font>
      <b/>
      <sz val="12"/>
      <color rgb="FF7030A0"/>
      <name val="ＭＳ Ｐゴシック"/>
      <family val="3"/>
      <charset val="128"/>
    </font>
    <font>
      <sz val="14"/>
      <name val="ＭＳ 明朝"/>
      <family val="1"/>
      <charset val="128"/>
    </font>
    <font>
      <u/>
      <sz val="11"/>
      <color theme="10"/>
      <name val="游ゴシック"/>
      <family val="2"/>
      <scheme val="minor"/>
    </font>
    <font>
      <u/>
      <sz val="12"/>
      <color theme="10"/>
      <name val="ＭＳ 明朝"/>
      <family val="1"/>
      <charset val="128"/>
    </font>
    <font>
      <sz val="12"/>
      <color theme="0" tint="-0.34998626667073579"/>
      <name val="ＭＳ 明朝"/>
      <family val="1"/>
      <charset val="128"/>
    </font>
    <font>
      <sz val="11"/>
      <color theme="1"/>
      <name val="メイリオ"/>
      <family val="3"/>
      <charset val="128"/>
    </font>
    <font>
      <sz val="12"/>
      <color theme="0"/>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79998168889431442"/>
        <bgColor indexed="64"/>
      </patternFill>
    </fill>
  </fills>
  <borders count="152">
    <border>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style="medium">
        <color auto="1"/>
      </left>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top style="double">
        <color auto="1"/>
      </top>
      <bottom style="medium">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dotted">
        <color auto="1"/>
      </left>
      <right style="medium">
        <color auto="1"/>
      </right>
      <top style="thin">
        <color auto="1"/>
      </top>
      <bottom style="thin">
        <color auto="1"/>
      </bottom>
      <diagonal/>
    </border>
    <border>
      <left style="medium">
        <color auto="1"/>
      </left>
      <right/>
      <top/>
      <bottom style="thin">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style="thin">
        <color auto="1"/>
      </bottom>
      <diagonal/>
    </border>
    <border>
      <left style="medium">
        <color auto="1"/>
      </left>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s>
  <cellStyleXfs count="6">
    <xf numFmtId="0" fontId="0" fillId="0" borderId="0"/>
    <xf numFmtId="38" fontId="2" fillId="0" borderId="0" applyFont="0" applyFill="0" applyBorder="0" applyAlignment="0" applyProtection="0">
      <alignment vertical="center"/>
    </xf>
    <xf numFmtId="0" fontId="1" fillId="0" borderId="0">
      <alignment vertical="center"/>
    </xf>
    <xf numFmtId="0" fontId="21"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cellStyleXfs>
  <cellXfs count="758">
    <xf numFmtId="0" fontId="0" fillId="0" borderId="0" xfId="0"/>
    <xf numFmtId="0" fontId="6"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vertical="center"/>
    </xf>
    <xf numFmtId="0" fontId="6" fillId="2" borderId="32" xfId="0" applyFont="1" applyFill="1" applyBorder="1" applyAlignment="1">
      <alignment vertical="center"/>
    </xf>
    <xf numFmtId="0" fontId="6" fillId="2" borderId="33" xfId="0" applyFont="1" applyFill="1" applyBorder="1" applyAlignment="1">
      <alignment vertical="center"/>
    </xf>
    <xf numFmtId="0" fontId="6" fillId="2" borderId="35" xfId="0" applyFont="1" applyFill="1" applyBorder="1" applyAlignment="1">
      <alignment vertical="center"/>
    </xf>
    <xf numFmtId="0" fontId="6" fillId="2" borderId="34" xfId="0" applyFont="1" applyFill="1" applyBorder="1" applyAlignment="1">
      <alignment vertical="center"/>
    </xf>
    <xf numFmtId="0" fontId="6" fillId="2" borderId="29" xfId="0" applyFont="1" applyFill="1" applyBorder="1" applyAlignment="1">
      <alignment vertical="center"/>
    </xf>
    <xf numFmtId="0" fontId="6" fillId="2" borderId="3" xfId="0" applyFont="1" applyFill="1" applyBorder="1" applyAlignment="1">
      <alignment vertical="center"/>
    </xf>
    <xf numFmtId="0" fontId="6" fillId="2" borderId="30" xfId="0" applyFont="1" applyFill="1" applyBorder="1" applyAlignment="1">
      <alignment vertical="center"/>
    </xf>
    <xf numFmtId="0" fontId="6" fillId="2" borderId="44" xfId="0" applyFont="1" applyFill="1" applyBorder="1" applyAlignment="1">
      <alignment vertical="center"/>
    </xf>
    <xf numFmtId="0" fontId="6" fillId="2" borderId="40" xfId="0" applyFont="1" applyFill="1" applyBorder="1" applyAlignment="1">
      <alignment vertical="center"/>
    </xf>
    <xf numFmtId="0" fontId="6" fillId="2" borderId="45" xfId="0" applyFont="1" applyFill="1" applyBorder="1" applyAlignment="1">
      <alignment vertical="center"/>
    </xf>
    <xf numFmtId="0" fontId="6" fillId="2" borderId="25" xfId="0" applyFont="1" applyFill="1" applyBorder="1" applyAlignment="1">
      <alignment vertical="center"/>
    </xf>
    <xf numFmtId="0" fontId="6" fillId="2" borderId="27" xfId="0" applyFont="1" applyFill="1" applyBorder="1" applyAlignment="1">
      <alignment vertical="center"/>
    </xf>
    <xf numFmtId="0" fontId="6" fillId="2" borderId="46" xfId="0" applyFont="1" applyFill="1" applyBorder="1" applyAlignment="1">
      <alignment vertical="center"/>
    </xf>
    <xf numFmtId="0" fontId="6" fillId="2" borderId="48" xfId="0" applyFont="1" applyFill="1" applyBorder="1" applyAlignment="1">
      <alignment vertical="center"/>
    </xf>
    <xf numFmtId="0" fontId="7" fillId="2" borderId="0" xfId="0" applyFont="1" applyFill="1" applyAlignment="1">
      <alignment vertical="center"/>
    </xf>
    <xf numFmtId="0" fontId="6" fillId="2" borderId="25" xfId="0" applyFont="1" applyFill="1" applyBorder="1" applyAlignment="1" applyProtection="1">
      <alignment vertical="center"/>
    </xf>
    <xf numFmtId="0" fontId="6" fillId="2" borderId="26" xfId="0" applyFont="1" applyFill="1" applyBorder="1" applyAlignment="1" applyProtection="1">
      <alignment vertical="center"/>
    </xf>
    <xf numFmtId="0" fontId="6" fillId="2" borderId="27" xfId="0" applyFont="1" applyFill="1" applyBorder="1" applyAlignment="1" applyProtection="1">
      <alignment vertical="center"/>
    </xf>
    <xf numFmtId="0" fontId="6" fillId="2" borderId="46" xfId="0" applyFont="1" applyFill="1" applyBorder="1" applyAlignment="1" applyProtection="1">
      <alignment vertical="center"/>
    </xf>
    <xf numFmtId="0" fontId="6" fillId="2" borderId="47" xfId="0" applyFont="1" applyFill="1" applyBorder="1" applyAlignment="1" applyProtection="1">
      <alignment vertical="center"/>
    </xf>
    <xf numFmtId="0" fontId="6" fillId="2" borderId="47" xfId="0" applyFont="1" applyFill="1" applyBorder="1" applyAlignment="1" applyProtection="1">
      <alignment horizontal="center" vertical="center"/>
    </xf>
    <xf numFmtId="0" fontId="6" fillId="2" borderId="48" xfId="0" applyFont="1" applyFill="1" applyBorder="1" applyAlignment="1" applyProtection="1">
      <alignment vertical="center"/>
    </xf>
    <xf numFmtId="0" fontId="6" fillId="2" borderId="39" xfId="0" applyFont="1" applyFill="1" applyBorder="1" applyAlignment="1">
      <alignment vertical="center"/>
    </xf>
    <xf numFmtId="0" fontId="6" fillId="2" borderId="66" xfId="0" applyFont="1" applyFill="1" applyBorder="1" applyAlignment="1">
      <alignment vertical="center"/>
    </xf>
    <xf numFmtId="0" fontId="6" fillId="2" borderId="72" xfId="0" applyFont="1" applyFill="1" applyBorder="1" applyAlignment="1">
      <alignment vertical="center"/>
    </xf>
    <xf numFmtId="0" fontId="7" fillId="2" borderId="33"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70"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9" xfId="0" applyFont="1" applyFill="1" applyBorder="1" applyAlignment="1">
      <alignment vertical="center"/>
    </xf>
    <xf numFmtId="0" fontId="6" fillId="2" borderId="42"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7" fillId="2" borderId="30" xfId="0" applyFont="1" applyFill="1" applyBorder="1" applyAlignment="1">
      <alignment horizontal="center" vertical="center"/>
    </xf>
    <xf numFmtId="0" fontId="7" fillId="2" borderId="44" xfId="0" applyFont="1" applyFill="1" applyBorder="1" applyAlignment="1">
      <alignment horizontal="center" vertical="center"/>
    </xf>
    <xf numFmtId="0" fontId="6" fillId="2" borderId="0" xfId="0" applyFont="1" applyFill="1" applyAlignment="1">
      <alignment horizontal="center"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vertical="center"/>
    </xf>
    <xf numFmtId="0" fontId="6" fillId="2" borderId="34" xfId="0" applyFont="1" applyFill="1" applyBorder="1" applyAlignment="1">
      <alignment vertical="center"/>
    </xf>
    <xf numFmtId="0" fontId="6" fillId="2" borderId="39"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2" xfId="0" applyFont="1" applyFill="1" applyBorder="1" applyAlignment="1">
      <alignment vertical="center"/>
    </xf>
    <xf numFmtId="0" fontId="6" fillId="2" borderId="3" xfId="0" applyFont="1" applyFill="1" applyBorder="1" applyAlignment="1">
      <alignment vertical="center"/>
    </xf>
    <xf numFmtId="0" fontId="6" fillId="0" borderId="0" xfId="0" applyFont="1" applyAlignment="1">
      <alignment horizontal="center" vertical="center"/>
    </xf>
    <xf numFmtId="0" fontId="6" fillId="2" borderId="42" xfId="0" applyFont="1" applyFill="1" applyBorder="1" applyAlignment="1" applyProtection="1">
      <alignment vertical="center"/>
    </xf>
    <xf numFmtId="0" fontId="6" fillId="2" borderId="61" xfId="0" applyFont="1" applyFill="1" applyBorder="1" applyAlignment="1" applyProtection="1">
      <alignment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8"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0" xfId="0" applyFont="1" applyFill="1" applyAlignment="1">
      <alignment vertical="center"/>
    </xf>
    <xf numFmtId="0" fontId="6" fillId="3" borderId="0" xfId="0" applyFont="1" applyFill="1" applyAlignment="1">
      <alignment horizontal="center" vertical="center"/>
    </xf>
    <xf numFmtId="0" fontId="14" fillId="3" borderId="0" xfId="0" applyFont="1" applyFill="1" applyAlignment="1">
      <alignment vertical="center"/>
    </xf>
    <xf numFmtId="0" fontId="7" fillId="2" borderId="0" xfId="0" applyFont="1" applyFill="1" applyAlignment="1">
      <alignment horizontal="righ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6" fillId="2" borderId="38" xfId="0" applyFont="1" applyFill="1" applyBorder="1" applyAlignment="1" applyProtection="1">
      <alignment horizontal="center" vertical="center"/>
    </xf>
    <xf numFmtId="0" fontId="6" fillId="2" borderId="77" xfId="0" applyFont="1" applyFill="1" applyBorder="1" applyAlignment="1" applyProtection="1">
      <alignment horizontal="center" vertical="center"/>
    </xf>
    <xf numFmtId="0" fontId="6" fillId="2" borderId="78" xfId="0" applyFont="1" applyFill="1" applyBorder="1" applyAlignment="1" applyProtection="1">
      <alignment horizontal="center" vertical="center"/>
    </xf>
    <xf numFmtId="0" fontId="6" fillId="2" borderId="83" xfId="0" applyFont="1" applyFill="1" applyBorder="1" applyAlignment="1" applyProtection="1">
      <alignment horizontal="center" vertical="center"/>
    </xf>
    <xf numFmtId="0" fontId="6" fillId="2" borderId="88" xfId="0" applyFont="1" applyFill="1" applyBorder="1" applyAlignment="1" applyProtection="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vertical="center"/>
    </xf>
    <xf numFmtId="0" fontId="6" fillId="0" borderId="0" xfId="0" applyFont="1" applyAlignment="1">
      <alignment horizontal="center" vertical="center"/>
    </xf>
    <xf numFmtId="0" fontId="6" fillId="2" borderId="4" xfId="0" applyFont="1" applyFill="1" applyBorder="1" applyAlignment="1">
      <alignment vertical="center"/>
    </xf>
    <xf numFmtId="0" fontId="3" fillId="2" borderId="0" xfId="0" applyFont="1" applyFill="1" applyAlignment="1">
      <alignment vertical="center"/>
    </xf>
    <xf numFmtId="56" fontId="6" fillId="0" borderId="0" xfId="0" applyNumberFormat="1" applyFont="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6" fillId="2" borderId="34"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right" vertical="center"/>
    </xf>
    <xf numFmtId="0" fontId="6" fillId="2" borderId="30" xfId="0" applyFont="1" applyFill="1" applyBorder="1" applyAlignment="1">
      <alignment horizontal="center" vertical="center"/>
    </xf>
    <xf numFmtId="0" fontId="6" fillId="2" borderId="28" xfId="0" applyFont="1" applyFill="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vertical="center"/>
    </xf>
    <xf numFmtId="0" fontId="6" fillId="2" borderId="31" xfId="0" applyFont="1" applyFill="1" applyBorder="1" applyAlignment="1">
      <alignment vertical="center"/>
    </xf>
    <xf numFmtId="38" fontId="6" fillId="0" borderId="0" xfId="1" applyFont="1" applyAlignment="1">
      <alignment vertical="center"/>
    </xf>
    <xf numFmtId="0" fontId="6" fillId="0" borderId="0" xfId="0" applyFont="1" applyFill="1" applyAlignment="1">
      <alignment vertical="center"/>
    </xf>
    <xf numFmtId="0" fontId="3" fillId="0" borderId="0" xfId="2" applyFont="1">
      <alignment vertical="center"/>
    </xf>
    <xf numFmtId="0" fontId="22" fillId="0" borderId="0" xfId="3" applyFont="1" applyProtection="1">
      <alignment vertical="center"/>
    </xf>
    <xf numFmtId="0" fontId="3" fillId="0" borderId="0" xfId="2" applyFont="1" applyAlignment="1">
      <alignment horizontal="left" vertical="center"/>
    </xf>
    <xf numFmtId="0" fontId="3" fillId="0" borderId="0" xfId="2" applyFont="1" applyBorder="1">
      <alignment vertical="center"/>
    </xf>
    <xf numFmtId="0" fontId="27" fillId="0" borderId="0" xfId="2" applyFont="1" applyAlignment="1">
      <alignment vertical="center"/>
    </xf>
    <xf numFmtId="0" fontId="3" fillId="0" borderId="0" xfId="2" applyFont="1" applyBorder="1" applyAlignment="1">
      <alignment vertical="center"/>
    </xf>
    <xf numFmtId="0" fontId="25" fillId="0" borderId="0" xfId="2" applyFont="1" applyBorder="1" applyAlignment="1">
      <alignment horizontal="center" vertical="center"/>
    </xf>
    <xf numFmtId="0" fontId="3" fillId="0" borderId="34" xfId="2" applyFont="1" applyBorder="1">
      <alignment vertical="center"/>
    </xf>
    <xf numFmtId="0" fontId="3" fillId="0" borderId="0" xfId="2" applyFont="1" applyAlignment="1">
      <alignment vertical="center"/>
    </xf>
    <xf numFmtId="0" fontId="25" fillId="0" borderId="0" xfId="2" applyFont="1" applyBorder="1" applyAlignment="1">
      <alignment vertical="center" wrapText="1"/>
    </xf>
    <xf numFmtId="0" fontId="25" fillId="0" borderId="0" xfId="2" applyFont="1" applyBorder="1" applyAlignment="1">
      <alignment vertical="center"/>
    </xf>
    <xf numFmtId="0" fontId="3" fillId="0" borderId="0" xfId="2" applyFont="1" applyBorder="1" applyAlignment="1">
      <alignment vertical="center" wrapText="1"/>
    </xf>
    <xf numFmtId="0" fontId="24" fillId="0" borderId="0" xfId="2" applyFont="1" applyFill="1" applyBorder="1" applyAlignment="1">
      <alignment vertical="center"/>
    </xf>
    <xf numFmtId="0" fontId="21" fillId="0" borderId="0" xfId="3" applyFont="1" applyProtection="1">
      <alignment vertical="center"/>
    </xf>
    <xf numFmtId="0" fontId="22" fillId="0" borderId="0" xfId="3" applyFont="1" applyAlignment="1">
      <alignment vertical="center"/>
    </xf>
    <xf numFmtId="0" fontId="24" fillId="0" borderId="0" xfId="2" applyFont="1" applyFill="1" applyBorder="1" applyAlignment="1">
      <alignment horizontal="center" vertical="center"/>
    </xf>
    <xf numFmtId="0" fontId="29" fillId="0" borderId="0" xfId="3" applyFont="1" applyAlignment="1">
      <alignment vertical="center"/>
    </xf>
    <xf numFmtId="0" fontId="3" fillId="0" borderId="47" xfId="2" applyFont="1" applyBorder="1">
      <alignment vertical="center"/>
    </xf>
    <xf numFmtId="0" fontId="24" fillId="0" borderId="0" xfId="2" applyFont="1" applyBorder="1" applyAlignment="1">
      <alignment horizontal="center" vertical="center"/>
    </xf>
    <xf numFmtId="0" fontId="24" fillId="0" borderId="0" xfId="2" applyFont="1" applyBorder="1" applyAlignment="1">
      <alignment vertical="center"/>
    </xf>
    <xf numFmtId="0" fontId="30" fillId="0" borderId="0" xfId="2" applyFont="1" applyBorder="1" applyAlignment="1">
      <alignment horizontal="center" vertical="center"/>
    </xf>
    <xf numFmtId="0" fontId="30" fillId="0" borderId="0" xfId="2" applyFont="1" applyBorder="1" applyAlignment="1">
      <alignment vertical="center"/>
    </xf>
    <xf numFmtId="0" fontId="6" fillId="2" borderId="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3" fillId="0" borderId="106" xfId="2" applyFont="1" applyBorder="1">
      <alignment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pplyAlignment="1">
      <alignment vertical="center"/>
    </xf>
    <xf numFmtId="0" fontId="3" fillId="0" borderId="4" xfId="2" applyFont="1" applyBorder="1">
      <alignment vertical="center"/>
    </xf>
    <xf numFmtId="0" fontId="24" fillId="0" borderId="36" xfId="2" applyFont="1" applyFill="1" applyBorder="1" applyAlignment="1">
      <alignment vertical="center"/>
    </xf>
    <xf numFmtId="0" fontId="3" fillId="0" borderId="31" xfId="2" applyFont="1" applyBorder="1">
      <alignment vertical="center"/>
    </xf>
    <xf numFmtId="0" fontId="28" fillId="0" borderId="31" xfId="2" applyFont="1" applyFill="1" applyBorder="1" applyAlignment="1">
      <alignment vertical="center" wrapText="1"/>
    </xf>
    <xf numFmtId="0" fontId="3" fillId="0" borderId="32" xfId="2" applyFont="1" applyBorder="1">
      <alignment vertical="center"/>
    </xf>
    <xf numFmtId="0" fontId="3" fillId="0" borderId="111" xfId="2" applyFont="1" applyBorder="1">
      <alignment vertical="center"/>
    </xf>
    <xf numFmtId="0" fontId="3" fillId="0" borderId="48" xfId="2" applyFont="1" applyBorder="1">
      <alignment vertical="center"/>
    </xf>
    <xf numFmtId="0" fontId="24" fillId="0" borderId="38" xfId="2" applyFont="1" applyFill="1" applyBorder="1" applyAlignment="1">
      <alignment vertical="center"/>
    </xf>
    <xf numFmtId="0" fontId="3" fillId="0" borderId="35" xfId="2" applyFont="1" applyBorder="1">
      <alignment vertical="center"/>
    </xf>
    <xf numFmtId="0" fontId="6" fillId="2" borderId="0" xfId="0" applyFont="1" applyFill="1" applyAlignment="1">
      <alignment vertical="center"/>
    </xf>
    <xf numFmtId="0" fontId="6" fillId="2" borderId="55" xfId="0" applyFont="1" applyFill="1" applyBorder="1" applyAlignment="1" applyProtection="1">
      <alignment vertical="center"/>
    </xf>
    <xf numFmtId="0" fontId="6" fillId="2" borderId="50" xfId="0" applyFont="1" applyFill="1" applyBorder="1" applyAlignment="1" applyProtection="1">
      <alignment vertical="center"/>
    </xf>
    <xf numFmtId="0" fontId="6" fillId="2" borderId="56" xfId="0" applyFont="1" applyFill="1" applyBorder="1" applyAlignment="1" applyProtection="1">
      <alignment vertical="center"/>
    </xf>
    <xf numFmtId="0" fontId="6" fillId="2" borderId="52" xfId="0" applyFont="1" applyFill="1" applyBorder="1" applyAlignment="1" applyProtection="1">
      <alignment vertical="center"/>
    </xf>
    <xf numFmtId="0" fontId="6" fillId="2" borderId="138" xfId="0" applyFont="1" applyFill="1" applyBorder="1" applyAlignment="1" applyProtection="1">
      <alignment vertical="center"/>
    </xf>
    <xf numFmtId="0" fontId="6" fillId="2" borderId="139" xfId="0" applyFont="1" applyFill="1" applyBorder="1" applyAlignment="1" applyProtection="1">
      <alignment vertical="center"/>
    </xf>
    <xf numFmtId="0" fontId="6" fillId="2" borderId="57" xfId="0" applyFont="1" applyFill="1" applyBorder="1" applyAlignment="1" applyProtection="1">
      <alignment vertical="center"/>
    </xf>
    <xf numFmtId="0" fontId="6" fillId="2" borderId="54" xfId="0" applyFont="1" applyFill="1" applyBorder="1" applyAlignment="1" applyProtection="1">
      <alignment vertical="center"/>
    </xf>
    <xf numFmtId="0" fontId="6" fillId="2" borderId="32" xfId="0" applyFont="1" applyFill="1" applyBorder="1" applyAlignment="1" applyProtection="1">
      <alignment vertical="center"/>
    </xf>
    <xf numFmtId="0" fontId="6" fillId="2" borderId="45" xfId="0" applyFont="1" applyFill="1" applyBorder="1" applyAlignment="1" applyProtection="1">
      <alignment vertical="center"/>
    </xf>
    <xf numFmtId="0" fontId="6" fillId="2" borderId="106" xfId="0" applyFont="1" applyFill="1" applyBorder="1" applyAlignment="1" applyProtection="1">
      <alignment vertical="center"/>
    </xf>
    <xf numFmtId="0" fontId="6" fillId="2" borderId="0" xfId="0" applyFont="1" applyFill="1" applyBorder="1" applyAlignment="1" applyProtection="1">
      <alignment vertical="center"/>
    </xf>
    <xf numFmtId="177" fontId="6" fillId="2" borderId="106" xfId="0" applyNumberFormat="1" applyFont="1" applyFill="1" applyBorder="1" applyAlignment="1" applyProtection="1">
      <alignment vertical="center"/>
    </xf>
    <xf numFmtId="177" fontId="6" fillId="2" borderId="0" xfId="0" applyNumberFormat="1" applyFont="1" applyFill="1" applyBorder="1" applyAlignment="1" applyProtection="1">
      <alignment vertical="center"/>
    </xf>
    <xf numFmtId="177" fontId="6" fillId="2" borderId="106" xfId="0" quotePrefix="1" applyNumberFormat="1" applyFont="1" applyFill="1" applyBorder="1" applyAlignment="1" applyProtection="1">
      <alignment vertical="center"/>
    </xf>
    <xf numFmtId="0" fontId="6" fillId="2" borderId="0" xfId="0" applyFont="1" applyFill="1" applyBorder="1" applyAlignment="1" applyProtection="1">
      <alignment vertical="center"/>
      <protection locked="0"/>
    </xf>
    <xf numFmtId="183" fontId="6" fillId="0" borderId="0" xfId="0" applyNumberFormat="1" applyFont="1" applyAlignment="1" applyProtection="1">
      <alignment vertical="center"/>
    </xf>
    <xf numFmtId="0" fontId="6" fillId="0" borderId="0" xfId="0" applyFont="1" applyAlignment="1" applyProtection="1">
      <alignment vertical="center"/>
    </xf>
    <xf numFmtId="0" fontId="33"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center" vertical="center"/>
    </xf>
    <xf numFmtId="0" fontId="6" fillId="2" borderId="34" xfId="0" applyFont="1" applyFill="1" applyBorder="1" applyAlignment="1">
      <alignment vertical="center"/>
    </xf>
    <xf numFmtId="0" fontId="6" fillId="2" borderId="31"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4" fillId="0" borderId="0" xfId="0" applyFont="1" applyAlignment="1">
      <alignment vertical="center"/>
    </xf>
    <xf numFmtId="0" fontId="34" fillId="5" borderId="103" xfId="0" applyFont="1" applyFill="1" applyBorder="1" applyAlignment="1">
      <alignment vertical="center"/>
    </xf>
    <xf numFmtId="0" fontId="34" fillId="5" borderId="31" xfId="0" applyFont="1" applyFill="1" applyBorder="1" applyAlignment="1">
      <alignment vertical="center"/>
    </xf>
    <xf numFmtId="0" fontId="34" fillId="5" borderId="32" xfId="0" applyFont="1" applyFill="1" applyBorder="1" applyAlignment="1">
      <alignment horizontal="center" vertical="center" shrinkToFit="1"/>
    </xf>
    <xf numFmtId="0" fontId="34" fillId="6" borderId="36" xfId="0" applyFont="1" applyFill="1" applyBorder="1" applyAlignment="1">
      <alignment vertical="center"/>
    </xf>
    <xf numFmtId="0" fontId="34" fillId="6" borderId="31" xfId="0" applyFont="1" applyFill="1" applyBorder="1" applyAlignment="1">
      <alignment horizontal="center" vertical="center"/>
    </xf>
    <xf numFmtId="0" fontId="34" fillId="6" borderId="32" xfId="0" applyFont="1" applyFill="1" applyBorder="1" applyAlignment="1">
      <alignment horizontal="center" vertical="center" shrinkToFit="1"/>
    </xf>
    <xf numFmtId="0" fontId="34" fillId="2" borderId="36" xfId="0" applyFont="1" applyFill="1" applyBorder="1" applyAlignment="1">
      <alignment vertical="center"/>
    </xf>
    <xf numFmtId="0" fontId="34" fillId="2" borderId="31" xfId="0" applyFont="1" applyFill="1" applyBorder="1" applyAlignment="1">
      <alignment vertical="center"/>
    </xf>
    <xf numFmtId="0" fontId="34" fillId="2" borderId="32" xfId="0" applyFont="1" applyFill="1" applyBorder="1" applyAlignment="1">
      <alignment horizontal="center" vertical="center" shrinkToFit="1"/>
    </xf>
    <xf numFmtId="0" fontId="34" fillId="7" borderId="36" xfId="0" applyFont="1" applyFill="1" applyBorder="1" applyAlignment="1">
      <alignment vertical="center"/>
    </xf>
    <xf numFmtId="0" fontId="34" fillId="7" borderId="31" xfId="0" applyFont="1" applyFill="1" applyBorder="1" applyAlignment="1">
      <alignment vertical="center"/>
    </xf>
    <xf numFmtId="0" fontId="34" fillId="7" borderId="32" xfId="0" applyFont="1" applyFill="1" applyBorder="1" applyAlignment="1">
      <alignment horizontal="center" vertical="center" shrinkToFit="1"/>
    </xf>
    <xf numFmtId="0" fontId="34" fillId="5" borderId="17" xfId="0" applyFont="1" applyFill="1" applyBorder="1" applyAlignment="1">
      <alignment vertical="center"/>
    </xf>
    <xf numFmtId="0" fontId="34" fillId="5" borderId="131" xfId="0" applyFont="1" applyFill="1" applyBorder="1" applyAlignment="1">
      <alignment horizontal="center" vertical="center"/>
    </xf>
    <xf numFmtId="0" fontId="34" fillId="6" borderId="41" xfId="0" applyFont="1" applyFill="1" applyBorder="1" applyAlignment="1">
      <alignment vertical="center"/>
    </xf>
    <xf numFmtId="0" fontId="34" fillId="6" borderId="34" xfId="0" applyFont="1" applyFill="1" applyBorder="1" applyAlignment="1">
      <alignment vertical="center"/>
    </xf>
    <xf numFmtId="0" fontId="34" fillId="6" borderId="35" xfId="0" applyFont="1" applyFill="1" applyBorder="1" applyAlignment="1">
      <alignment horizontal="center" vertical="center" shrinkToFit="1"/>
    </xf>
    <xf numFmtId="0" fontId="34" fillId="2" borderId="41" xfId="0" applyFont="1" applyFill="1" applyBorder="1" applyAlignment="1">
      <alignment vertical="center"/>
    </xf>
    <xf numFmtId="0" fontId="34" fillId="2" borderId="34" xfId="0" applyFont="1" applyFill="1" applyBorder="1" applyAlignment="1">
      <alignment vertical="center"/>
    </xf>
    <xf numFmtId="0" fontId="34" fillId="2" borderId="35" xfId="0" applyFont="1" applyFill="1" applyBorder="1" applyAlignment="1">
      <alignment horizontal="center" vertical="center" shrinkToFit="1"/>
    </xf>
    <xf numFmtId="0" fontId="34" fillId="7" borderId="41" xfId="0" applyFont="1" applyFill="1" applyBorder="1" applyAlignment="1">
      <alignment vertical="center"/>
    </xf>
    <xf numFmtId="0" fontId="34" fillId="7" borderId="34" xfId="0" applyFont="1" applyFill="1" applyBorder="1" applyAlignment="1">
      <alignment vertical="center"/>
    </xf>
    <xf numFmtId="0" fontId="34" fillId="7" borderId="35" xfId="0" applyFont="1" applyFill="1" applyBorder="1" applyAlignment="1">
      <alignment horizontal="center" vertical="center" shrinkToFit="1"/>
    </xf>
    <xf numFmtId="0" fontId="34" fillId="5" borderId="133" xfId="0" applyFont="1" applyFill="1" applyBorder="1" applyAlignment="1">
      <alignment horizontal="center" vertical="center"/>
    </xf>
    <xf numFmtId="0" fontId="34" fillId="6" borderId="17" xfId="0" applyFont="1" applyFill="1" applyBorder="1" applyAlignment="1">
      <alignment vertical="center"/>
    </xf>
    <xf numFmtId="0" fontId="34" fillId="6" borderId="131" xfId="0" applyFont="1" applyFill="1" applyBorder="1" applyAlignment="1">
      <alignment horizontal="center" vertical="center"/>
    </xf>
    <xf numFmtId="0" fontId="34" fillId="0" borderId="145" xfId="0" applyFont="1" applyFill="1" applyBorder="1" applyAlignment="1">
      <alignment horizontal="center" vertical="center" shrinkToFit="1"/>
    </xf>
    <xf numFmtId="0" fontId="34" fillId="2" borderId="17" xfId="0" applyFont="1" applyFill="1" applyBorder="1" applyAlignment="1">
      <alignment vertical="center"/>
    </xf>
    <xf numFmtId="0" fontId="34" fillId="2" borderId="131" xfId="0" applyFont="1" applyFill="1" applyBorder="1" applyAlignment="1">
      <alignment horizontal="center" vertical="center"/>
    </xf>
    <xf numFmtId="0" fontId="34" fillId="7" borderId="17" xfId="0" applyFont="1" applyFill="1" applyBorder="1" applyAlignment="1">
      <alignment vertical="center"/>
    </xf>
    <xf numFmtId="0" fontId="34" fillId="7" borderId="131" xfId="0" applyFont="1" applyFill="1" applyBorder="1" applyAlignment="1">
      <alignment horizontal="center" vertical="center"/>
    </xf>
    <xf numFmtId="0" fontId="34" fillId="5" borderId="23" xfId="0" applyFont="1" applyFill="1" applyBorder="1" applyAlignment="1">
      <alignment vertical="center"/>
    </xf>
    <xf numFmtId="0" fontId="34" fillId="5" borderId="141" xfId="0" applyFont="1" applyFill="1" applyBorder="1" applyAlignment="1">
      <alignment horizontal="center" vertical="center"/>
    </xf>
    <xf numFmtId="0" fontId="34" fillId="6" borderId="133" xfId="0" applyFont="1" applyFill="1" applyBorder="1" applyAlignment="1">
      <alignment horizontal="center" vertical="center"/>
    </xf>
    <xf numFmtId="0" fontId="34" fillId="0" borderId="146" xfId="0" applyFont="1" applyFill="1" applyBorder="1" applyAlignment="1">
      <alignment horizontal="center" vertical="center" shrinkToFit="1"/>
    </xf>
    <xf numFmtId="0" fontId="34" fillId="2" borderId="133" xfId="0" applyFont="1" applyFill="1" applyBorder="1" applyAlignment="1">
      <alignment horizontal="center" vertical="center"/>
    </xf>
    <xf numFmtId="0" fontId="34" fillId="7" borderId="133" xfId="0" applyFont="1" applyFill="1" applyBorder="1" applyAlignment="1">
      <alignment horizontal="center" vertical="center"/>
    </xf>
    <xf numFmtId="0" fontId="34" fillId="0" borderId="0" xfId="0" applyFont="1" applyBorder="1" applyAlignment="1">
      <alignment vertical="center"/>
    </xf>
    <xf numFmtId="0" fontId="34" fillId="0" borderId="104" xfId="0" applyFont="1" applyFill="1" applyBorder="1" applyAlignment="1">
      <alignment vertical="center"/>
    </xf>
    <xf numFmtId="0" fontId="34" fillId="6" borderId="20" xfId="0" applyFont="1" applyFill="1" applyBorder="1" applyAlignment="1">
      <alignment vertical="center"/>
    </xf>
    <xf numFmtId="0" fontId="34" fillId="6" borderId="135" xfId="0" applyFont="1" applyFill="1" applyBorder="1" applyAlignment="1">
      <alignment horizontal="center" vertical="center"/>
    </xf>
    <xf numFmtId="0" fontId="34" fillId="7" borderId="20" xfId="0" applyFont="1" applyFill="1" applyBorder="1" applyAlignment="1">
      <alignment vertical="center"/>
    </xf>
    <xf numFmtId="0" fontId="34" fillId="7" borderId="135" xfId="0" applyFont="1" applyFill="1" applyBorder="1" applyAlignment="1">
      <alignment horizontal="center" vertical="center"/>
    </xf>
    <xf numFmtId="0" fontId="34" fillId="0" borderId="148" xfId="0" applyFont="1" applyFill="1" applyBorder="1" applyAlignment="1">
      <alignment horizontal="center" vertical="center" shrinkToFit="1"/>
    </xf>
    <xf numFmtId="0" fontId="34" fillId="2" borderId="20" xfId="0" applyFont="1" applyFill="1" applyBorder="1" applyAlignment="1">
      <alignment vertical="center"/>
    </xf>
    <xf numFmtId="0" fontId="34" fillId="2" borderId="9"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23" xfId="0" applyFont="1" applyFill="1" applyBorder="1" applyAlignment="1">
      <alignment vertical="center"/>
    </xf>
    <xf numFmtId="0" fontId="34" fillId="2" borderId="12" xfId="0" applyFont="1" applyFill="1" applyBorder="1" applyAlignment="1">
      <alignment horizontal="center" vertical="center"/>
    </xf>
    <xf numFmtId="0" fontId="34" fillId="6" borderId="9" xfId="0" applyFont="1" applyFill="1" applyBorder="1" applyAlignment="1">
      <alignment horizontal="center" vertical="center"/>
    </xf>
    <xf numFmtId="0" fontId="34" fillId="4" borderId="103" xfId="0" applyFont="1" applyFill="1" applyBorder="1" applyAlignment="1">
      <alignment vertical="center"/>
    </xf>
    <xf numFmtId="0" fontId="34" fillId="4" borderId="31" xfId="0" applyFont="1" applyFill="1" applyBorder="1" applyAlignment="1">
      <alignment vertical="center"/>
    </xf>
    <xf numFmtId="0" fontId="34" fillId="4" borderId="32" xfId="0" applyFont="1" applyFill="1" applyBorder="1" applyAlignment="1">
      <alignment horizontal="center" vertical="center" shrinkToFit="1"/>
    </xf>
    <xf numFmtId="0" fontId="34" fillId="4" borderId="17" xfId="0" applyFont="1" applyFill="1" applyBorder="1" applyAlignment="1">
      <alignment vertical="center"/>
    </xf>
    <xf numFmtId="0" fontId="34" fillId="4" borderId="131" xfId="0" applyFont="1" applyFill="1" applyBorder="1" applyAlignment="1">
      <alignment horizontal="center" vertical="center"/>
    </xf>
    <xf numFmtId="0" fontId="34" fillId="4" borderId="133" xfId="0" applyFont="1" applyFill="1" applyBorder="1" applyAlignment="1">
      <alignment horizontal="center" vertical="center"/>
    </xf>
    <xf numFmtId="0" fontId="34" fillId="7" borderId="131" xfId="0" applyFont="1" applyFill="1" applyBorder="1" applyAlignment="1">
      <alignment vertical="center"/>
    </xf>
    <xf numFmtId="0" fontId="34" fillId="7" borderId="133" xfId="0" applyFont="1" applyFill="1" applyBorder="1" applyAlignment="1">
      <alignment vertical="center"/>
    </xf>
    <xf numFmtId="0" fontId="34" fillId="6" borderId="23" xfId="0" applyFont="1" applyFill="1" applyBorder="1" applyAlignment="1">
      <alignment vertical="center"/>
    </xf>
    <xf numFmtId="0" fontId="34" fillId="6" borderId="12" xfId="0" applyFont="1" applyFill="1" applyBorder="1" applyAlignment="1">
      <alignment horizontal="center" vertical="center"/>
    </xf>
    <xf numFmtId="0" fontId="34" fillId="0" borderId="13" xfId="0" applyFont="1" applyFill="1" applyBorder="1" applyAlignment="1">
      <alignment horizontal="center" vertical="center" shrinkToFit="1"/>
    </xf>
    <xf numFmtId="0" fontId="34" fillId="4" borderId="23" xfId="0" applyFont="1" applyFill="1" applyBorder="1" applyAlignment="1">
      <alignment vertical="center"/>
    </xf>
    <xf numFmtId="0" fontId="34" fillId="4" borderId="141" xfId="0" applyFont="1" applyFill="1" applyBorder="1" applyAlignment="1">
      <alignment horizontal="center" vertical="center"/>
    </xf>
    <xf numFmtId="0" fontId="34" fillId="0" borderId="147" xfId="0" applyFont="1" applyFill="1" applyBorder="1" applyAlignment="1">
      <alignment horizontal="center" vertical="center" shrinkToFit="1"/>
    </xf>
    <xf numFmtId="0" fontId="34" fillId="7" borderId="135" xfId="0" applyFont="1" applyFill="1" applyBorder="1" applyAlignment="1">
      <alignment vertical="center"/>
    </xf>
    <xf numFmtId="0" fontId="34" fillId="7" borderId="23" xfId="0" applyFont="1" applyFill="1" applyBorder="1" applyAlignment="1">
      <alignment vertical="center"/>
    </xf>
    <xf numFmtId="0" fontId="34" fillId="7" borderId="141" xfId="0" applyFont="1" applyFill="1" applyBorder="1" applyAlignment="1">
      <alignment vertical="center"/>
    </xf>
    <xf numFmtId="0" fontId="6"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right" vertical="center"/>
    </xf>
    <xf numFmtId="178" fontId="8" fillId="3" borderId="0"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center" vertical="center"/>
    </xf>
    <xf numFmtId="0" fontId="35" fillId="0" borderId="0" xfId="0" applyFont="1" applyAlignment="1">
      <alignment vertical="center"/>
    </xf>
    <xf numFmtId="0" fontId="6" fillId="2" borderId="150" xfId="0" applyFont="1" applyFill="1" applyBorder="1" applyAlignment="1" applyProtection="1">
      <alignment vertical="center"/>
    </xf>
    <xf numFmtId="0" fontId="18" fillId="2" borderId="26"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6" fillId="2" borderId="34" xfId="0" applyNumberFormat="1" applyFont="1" applyFill="1" applyBorder="1" applyAlignment="1" applyProtection="1">
      <alignment vertical="center"/>
    </xf>
    <xf numFmtId="0" fontId="3" fillId="2" borderId="34" xfId="0" applyNumberFormat="1" applyFont="1" applyFill="1" applyBorder="1" applyAlignment="1" applyProtection="1">
      <alignment horizontal="right" vertical="center"/>
    </xf>
    <xf numFmtId="178" fontId="8" fillId="3" borderId="34" xfId="0" applyNumberFormat="1" applyFont="1" applyFill="1" applyBorder="1" applyAlignment="1" applyProtection="1">
      <alignment horizontal="center" vertical="center" shrinkToFit="1"/>
      <protection locked="0"/>
    </xf>
    <xf numFmtId="0" fontId="3" fillId="2" borderId="34" xfId="0" applyNumberFormat="1" applyFont="1" applyFill="1" applyBorder="1" applyAlignment="1" applyProtection="1">
      <alignment horizontal="center" vertical="center"/>
    </xf>
    <xf numFmtId="0" fontId="6" fillId="2" borderId="31" xfId="0" applyNumberFormat="1" applyFont="1" applyFill="1" applyBorder="1" applyAlignment="1" applyProtection="1">
      <alignment vertical="center"/>
    </xf>
    <xf numFmtId="0" fontId="3" fillId="2" borderId="31" xfId="0" applyNumberFormat="1" applyFont="1" applyFill="1" applyBorder="1" applyAlignment="1" applyProtection="1">
      <alignment horizontal="right" vertical="center"/>
    </xf>
    <xf numFmtId="178" fontId="8" fillId="3" borderId="31" xfId="0" applyNumberFormat="1" applyFont="1" applyFill="1" applyBorder="1" applyAlignment="1" applyProtection="1">
      <alignment horizontal="center" vertical="center" shrinkToFit="1"/>
      <protection locked="0"/>
    </xf>
    <xf numFmtId="0" fontId="3" fillId="2" borderId="31" xfId="0" applyNumberFormat="1" applyFont="1" applyFill="1" applyBorder="1" applyAlignment="1" applyProtection="1">
      <alignment horizontal="center" vertical="center"/>
    </xf>
    <xf numFmtId="178" fontId="8" fillId="0" borderId="143" xfId="0" applyNumberFormat="1" applyFont="1" applyBorder="1" applyAlignment="1" applyProtection="1">
      <alignment horizontal="center" vertical="center" shrinkToFit="1"/>
      <protection locked="0"/>
    </xf>
    <xf numFmtId="0" fontId="3" fillId="2" borderId="143" xfId="0" applyNumberFormat="1" applyFont="1" applyFill="1" applyBorder="1" applyAlignment="1" applyProtection="1">
      <alignment horizontal="center" vertical="center" shrinkToFit="1"/>
    </xf>
    <xf numFmtId="0" fontId="3" fillId="2" borderId="151" xfId="0" applyNumberFormat="1" applyFont="1" applyFill="1" applyBorder="1" applyAlignment="1" applyProtection="1">
      <alignment horizontal="center" vertical="center" shrinkToFit="1"/>
    </xf>
    <xf numFmtId="178" fontId="6" fillId="2" borderId="0" xfId="0" applyNumberFormat="1" applyFont="1" applyFill="1" applyAlignment="1" applyProtection="1">
      <alignment vertical="center"/>
    </xf>
    <xf numFmtId="178" fontId="3" fillId="2" borderId="0" xfId="0" applyNumberFormat="1" applyFont="1" applyFill="1" applyBorder="1" applyAlignment="1" applyProtection="1">
      <alignment horizontal="right" vertical="center"/>
    </xf>
    <xf numFmtId="178" fontId="3" fillId="2" borderId="0" xfId="0" applyNumberFormat="1" applyFont="1" applyFill="1" applyBorder="1" applyAlignment="1" applyProtection="1">
      <alignment horizontal="center" vertical="center"/>
    </xf>
    <xf numFmtId="176" fontId="3" fillId="2" borderId="0" xfId="0" applyNumberFormat="1" applyFont="1" applyFill="1" applyBorder="1" applyAlignment="1" applyProtection="1">
      <alignment horizontal="center" vertical="center"/>
    </xf>
    <xf numFmtId="176" fontId="3" fillId="2" borderId="0" xfId="0" applyNumberFormat="1" applyFont="1" applyFill="1" applyBorder="1" applyAlignment="1" applyProtection="1">
      <alignment horizontal="right" vertical="center"/>
    </xf>
    <xf numFmtId="178" fontId="3" fillId="0" borderId="0" xfId="0" applyNumberFormat="1" applyFont="1" applyFill="1" applyBorder="1" applyAlignment="1" applyProtection="1">
      <alignment horizontal="center" vertical="center" shrinkToFit="1"/>
      <protection locked="0"/>
    </xf>
    <xf numFmtId="0" fontId="3" fillId="2" borderId="34" xfId="0" applyNumberFormat="1" applyFont="1" applyFill="1" applyBorder="1" applyAlignment="1" applyProtection="1">
      <alignment vertical="center"/>
    </xf>
    <xf numFmtId="0" fontId="6" fillId="2" borderId="28" xfId="0" applyFont="1" applyFill="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vertical="center"/>
    </xf>
    <xf numFmtId="0" fontId="6" fillId="3" borderId="17" xfId="0" applyFont="1" applyFill="1" applyBorder="1" applyAlignment="1" applyProtection="1">
      <alignment horizontal="center" vertical="center"/>
      <protection locked="0"/>
    </xf>
    <xf numFmtId="187" fontId="34" fillId="5" borderId="145" xfId="0" applyNumberFormat="1" applyFont="1" applyFill="1" applyBorder="1" applyAlignment="1" applyProtection="1">
      <alignment horizontal="center" vertical="center" shrinkToFit="1"/>
      <protection locked="0"/>
    </xf>
    <xf numFmtId="0" fontId="34" fillId="5" borderId="146" xfId="0" applyFont="1" applyFill="1" applyBorder="1" applyAlignment="1" applyProtection="1">
      <alignment horizontal="center" vertical="center" shrinkToFit="1"/>
      <protection locked="0"/>
    </xf>
    <xf numFmtId="0" fontId="34" fillId="5" borderId="147" xfId="0" applyFont="1" applyFill="1" applyBorder="1" applyAlignment="1" applyProtection="1">
      <alignment horizontal="center" vertical="center" shrinkToFit="1"/>
      <protection locked="0"/>
    </xf>
    <xf numFmtId="0" fontId="34" fillId="6" borderId="148" xfId="0" applyFont="1" applyFill="1" applyBorder="1" applyAlignment="1" applyProtection="1">
      <alignment horizontal="center" vertical="center" shrinkToFit="1"/>
      <protection locked="0"/>
    </xf>
    <xf numFmtId="0" fontId="34" fillId="6" borderId="10" xfId="0" applyFont="1" applyFill="1" applyBorder="1" applyAlignment="1" applyProtection="1">
      <alignment horizontal="center" vertical="center" shrinkToFit="1"/>
      <protection locked="0"/>
    </xf>
    <xf numFmtId="187" fontId="34" fillId="2" borderId="145" xfId="0" applyNumberFormat="1" applyFont="1" applyFill="1" applyBorder="1" applyAlignment="1" applyProtection="1">
      <alignment horizontal="center" vertical="center" shrinkToFit="1"/>
      <protection locked="0"/>
    </xf>
    <xf numFmtId="0" fontId="34" fillId="2" borderId="146" xfId="0" applyFont="1" applyFill="1" applyBorder="1" applyAlignment="1" applyProtection="1">
      <alignment horizontal="center" vertical="center" shrinkToFit="1"/>
      <protection locked="0"/>
    </xf>
    <xf numFmtId="0" fontId="34" fillId="2" borderId="10" xfId="0" applyFont="1" applyFill="1" applyBorder="1" applyAlignment="1" applyProtection="1">
      <alignment horizontal="center" vertical="center" shrinkToFit="1"/>
      <protection locked="0"/>
    </xf>
    <xf numFmtId="0" fontId="34" fillId="2" borderId="13" xfId="0" applyFont="1" applyFill="1" applyBorder="1" applyAlignment="1" applyProtection="1">
      <alignment horizontal="center" vertical="center" shrinkToFit="1"/>
      <protection locked="0"/>
    </xf>
    <xf numFmtId="187" fontId="34" fillId="4" borderId="145" xfId="0" applyNumberFormat="1" applyFont="1" applyFill="1" applyBorder="1" applyAlignment="1" applyProtection="1">
      <alignment horizontal="center" vertical="center" shrinkToFit="1"/>
      <protection locked="0"/>
    </xf>
    <xf numFmtId="0" fontId="34" fillId="4" borderId="146" xfId="0" applyFont="1" applyFill="1" applyBorder="1" applyAlignment="1" applyProtection="1">
      <alignment horizontal="center" vertical="center" shrinkToFit="1"/>
      <protection locked="0"/>
    </xf>
    <xf numFmtId="187" fontId="34" fillId="7" borderId="145" xfId="0" applyNumberFormat="1" applyFont="1" applyFill="1" applyBorder="1" applyAlignment="1" applyProtection="1">
      <alignment horizontal="center" vertical="center" shrinkToFit="1"/>
      <protection locked="0"/>
    </xf>
    <xf numFmtId="0" fontId="34" fillId="7" borderId="146" xfId="0" applyFont="1" applyFill="1" applyBorder="1" applyAlignment="1" applyProtection="1">
      <alignment horizontal="center" vertical="center" shrinkToFit="1"/>
      <protection locked="0"/>
    </xf>
    <xf numFmtId="0" fontId="6" fillId="3" borderId="25" xfId="0" applyFont="1" applyFill="1" applyBorder="1" applyAlignment="1">
      <alignment vertical="center"/>
    </xf>
    <xf numFmtId="0" fontId="6" fillId="3" borderId="26" xfId="0" applyFont="1" applyFill="1" applyBorder="1" applyAlignment="1">
      <alignment vertical="center"/>
    </xf>
    <xf numFmtId="0" fontId="6" fillId="3" borderId="42" xfId="0" applyFont="1" applyFill="1" applyBorder="1" applyAlignment="1">
      <alignment vertical="center"/>
    </xf>
    <xf numFmtId="0" fontId="6" fillId="3" borderId="27" xfId="0" applyFont="1" applyFill="1" applyBorder="1" applyAlignment="1">
      <alignment vertical="center"/>
    </xf>
    <xf numFmtId="0" fontId="6" fillId="3" borderId="28" xfId="0" applyFont="1" applyFill="1" applyBorder="1" applyAlignment="1">
      <alignment vertical="center"/>
    </xf>
    <xf numFmtId="0" fontId="6" fillId="3" borderId="0" xfId="0" applyFont="1" applyFill="1" applyBorder="1" applyAlignment="1">
      <alignment vertical="center"/>
    </xf>
    <xf numFmtId="0" fontId="6" fillId="3" borderId="76" xfId="0" applyFont="1" applyFill="1" applyBorder="1" applyAlignment="1">
      <alignment vertical="center"/>
    </xf>
    <xf numFmtId="0" fontId="6" fillId="3" borderId="1" xfId="0" applyFont="1" applyFill="1" applyBorder="1" applyAlignment="1">
      <alignment vertical="center"/>
    </xf>
    <xf numFmtId="0" fontId="6" fillId="3" borderId="46" xfId="0" applyFont="1" applyFill="1" applyBorder="1" applyAlignment="1">
      <alignment vertical="center"/>
    </xf>
    <xf numFmtId="0" fontId="6" fillId="3" borderId="47" xfId="0" applyFont="1" applyFill="1" applyBorder="1" applyAlignment="1">
      <alignment vertical="center"/>
    </xf>
    <xf numFmtId="0" fontId="6" fillId="3" borderId="61" xfId="0" applyFont="1" applyFill="1" applyBorder="1" applyAlignment="1">
      <alignment vertical="center"/>
    </xf>
    <xf numFmtId="0" fontId="6" fillId="3" borderId="48" xfId="0" applyFont="1" applyFill="1" applyBorder="1" applyAlignment="1">
      <alignment vertical="center"/>
    </xf>
    <xf numFmtId="0" fontId="6" fillId="3" borderId="33" xfId="0" applyFont="1" applyFill="1" applyBorder="1" applyAlignment="1">
      <alignment vertical="center"/>
    </xf>
    <xf numFmtId="0" fontId="6" fillId="3" borderId="34" xfId="0" applyFont="1" applyFill="1" applyBorder="1" applyAlignment="1">
      <alignment vertical="center"/>
    </xf>
    <xf numFmtId="0" fontId="6" fillId="3" borderId="39" xfId="0" applyFont="1" applyFill="1" applyBorder="1" applyAlignment="1">
      <alignment vertical="center"/>
    </xf>
    <xf numFmtId="0" fontId="32" fillId="3" borderId="33" xfId="5" applyFont="1" applyFill="1" applyBorder="1" applyAlignment="1" applyProtection="1">
      <alignment vertical="center"/>
      <protection locked="0"/>
    </xf>
    <xf numFmtId="0" fontId="32" fillId="3" borderId="34" xfId="5" applyFont="1" applyFill="1" applyBorder="1" applyAlignment="1" applyProtection="1">
      <alignment vertical="center"/>
      <protection locked="0"/>
    </xf>
    <xf numFmtId="0" fontId="32" fillId="3" borderId="35" xfId="5" applyFont="1" applyFill="1" applyBorder="1" applyAlignment="1" applyProtection="1">
      <alignment vertical="center"/>
      <protection locked="0"/>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2" xfId="0" applyFont="1" applyFill="1" applyBorder="1" applyAlignment="1">
      <alignment horizontal="center" vertical="center"/>
    </xf>
    <xf numFmtId="0" fontId="32" fillId="3" borderId="25" xfId="5" applyFont="1" applyFill="1" applyBorder="1" applyAlignment="1" applyProtection="1">
      <alignment vertical="center"/>
      <protection locked="0"/>
    </xf>
    <xf numFmtId="0" fontId="32" fillId="3" borderId="26" xfId="5" applyFont="1" applyFill="1" applyBorder="1" applyAlignment="1" applyProtection="1">
      <alignment vertical="center"/>
      <protection locked="0"/>
    </xf>
    <xf numFmtId="0" fontId="32" fillId="3" borderId="27" xfId="5" applyFont="1" applyFill="1" applyBorder="1" applyAlignment="1" applyProtection="1">
      <alignment vertical="center"/>
      <protection locked="0"/>
    </xf>
    <xf numFmtId="0" fontId="6" fillId="3" borderId="44" xfId="0" applyFont="1" applyFill="1" applyBorder="1" applyAlignment="1">
      <alignment vertical="center"/>
    </xf>
    <xf numFmtId="0" fontId="6" fillId="3" borderId="40" xfId="0" applyFont="1" applyFill="1" applyBorder="1" applyAlignment="1">
      <alignment vertical="center"/>
    </xf>
    <xf numFmtId="0" fontId="6" fillId="3" borderId="75" xfId="0" applyFont="1" applyFill="1" applyBorder="1" applyAlignment="1">
      <alignment vertical="center"/>
    </xf>
    <xf numFmtId="0" fontId="6" fillId="3" borderId="45" xfId="0" applyFont="1" applyFill="1" applyBorder="1" applyAlignment="1">
      <alignment vertical="center"/>
    </xf>
    <xf numFmtId="0" fontId="6" fillId="0" borderId="149" xfId="0" applyFont="1" applyBorder="1" applyAlignment="1">
      <alignment horizontal="center" vertical="center"/>
    </xf>
    <xf numFmtId="0" fontId="6" fillId="0" borderId="143" xfId="0" applyFont="1" applyBorder="1" applyAlignment="1">
      <alignment horizontal="center" vertical="center"/>
    </xf>
    <xf numFmtId="0" fontId="6" fillId="0" borderId="144" xfId="0" applyFont="1" applyBorder="1" applyAlignment="1">
      <alignment horizontal="center" vertical="center"/>
    </xf>
    <xf numFmtId="0" fontId="6" fillId="2" borderId="111" xfId="0" applyFont="1" applyFill="1" applyBorder="1" applyAlignment="1">
      <alignment vertical="center"/>
    </xf>
    <xf numFmtId="0" fontId="6" fillId="2" borderId="47" xfId="0" applyFont="1" applyFill="1" applyBorder="1" applyAlignment="1">
      <alignment vertical="center"/>
    </xf>
    <xf numFmtId="0" fontId="6" fillId="2" borderId="61"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0" xfId="0" applyFont="1" applyFill="1" applyAlignment="1">
      <alignment horizontal="distributed" vertical="center"/>
    </xf>
    <xf numFmtId="0" fontId="6" fillId="3" borderId="0" xfId="0" applyFont="1" applyFill="1" applyAlignment="1" applyProtection="1">
      <alignment horizontal="left" vertical="center" indent="1" shrinkToFit="1"/>
      <protection locked="0"/>
    </xf>
    <xf numFmtId="0" fontId="6" fillId="3" borderId="0" xfId="0" applyFont="1" applyFill="1" applyAlignment="1" applyProtection="1">
      <alignment horizontal="left" vertical="center" indent="1"/>
      <protection locked="0"/>
    </xf>
    <xf numFmtId="179" fontId="6" fillId="3" borderId="0" xfId="0" applyNumberFormat="1" applyFont="1" applyFill="1" applyAlignment="1" applyProtection="1">
      <alignment horizontal="center" vertical="center"/>
      <protection locked="0"/>
    </xf>
    <xf numFmtId="180" fontId="6" fillId="3" borderId="0" xfId="0" applyNumberFormat="1" applyFont="1" applyFill="1" applyAlignment="1" applyProtection="1">
      <alignment horizontal="center" vertical="center"/>
      <protection locked="0"/>
    </xf>
    <xf numFmtId="0" fontId="6" fillId="2" borderId="23" xfId="0" applyFont="1" applyFill="1" applyBorder="1" applyAlignment="1">
      <alignment vertical="center"/>
    </xf>
    <xf numFmtId="0" fontId="6" fillId="2" borderId="24" xfId="0" applyFont="1" applyFill="1" applyBorder="1" applyAlignment="1">
      <alignment vertical="center"/>
    </xf>
    <xf numFmtId="177" fontId="6" fillId="2" borderId="34" xfId="1" applyNumberFormat="1" applyFont="1" applyFill="1" applyBorder="1" applyAlignment="1" applyProtection="1">
      <alignment horizontal="right"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vertical="center"/>
    </xf>
    <xf numFmtId="0" fontId="6" fillId="2" borderId="41" xfId="0" applyFont="1" applyFill="1" applyBorder="1" applyAlignment="1">
      <alignment vertical="center"/>
    </xf>
    <xf numFmtId="0" fontId="6" fillId="2" borderId="42" xfId="0" applyFont="1" applyFill="1" applyBorder="1" applyAlignment="1">
      <alignment vertical="center"/>
    </xf>
    <xf numFmtId="0" fontId="6" fillId="2" borderId="22" xfId="0" applyFont="1" applyFill="1" applyBorder="1" applyAlignment="1">
      <alignment vertical="center"/>
    </xf>
    <xf numFmtId="0" fontId="6" fillId="2" borderId="0" xfId="0" applyFont="1" applyFill="1" applyAlignment="1">
      <alignment horizontal="center" vertical="center"/>
    </xf>
    <xf numFmtId="0" fontId="6" fillId="2" borderId="16" xfId="0" applyFont="1" applyFill="1" applyBorder="1" applyAlignment="1">
      <alignment vertical="center"/>
    </xf>
    <xf numFmtId="0" fontId="6" fillId="3" borderId="34" xfId="0" applyFont="1" applyFill="1" applyBorder="1" applyAlignment="1" applyProtection="1">
      <alignment vertical="center"/>
      <protection locked="0"/>
    </xf>
    <xf numFmtId="178" fontId="6" fillId="3" borderId="34" xfId="0" applyNumberFormat="1" applyFont="1" applyFill="1" applyBorder="1" applyAlignment="1" applyProtection="1">
      <alignment horizontal="right" vertical="center"/>
      <protection locked="0"/>
    </xf>
    <xf numFmtId="0" fontId="6" fillId="2" borderId="0" xfId="0" applyFont="1" applyFill="1" applyAlignment="1">
      <alignment vertical="center" wrapText="1"/>
    </xf>
    <xf numFmtId="0" fontId="6" fillId="2" borderId="28" xfId="0" applyFont="1" applyFill="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vertical="center"/>
    </xf>
    <xf numFmtId="0" fontId="6" fillId="2" borderId="38" xfId="0" applyFont="1" applyFill="1" applyBorder="1" applyAlignment="1">
      <alignment vertical="center"/>
    </xf>
    <xf numFmtId="0" fontId="6" fillId="2" borderId="34" xfId="0" applyFont="1" applyFill="1" applyBorder="1" applyAlignment="1">
      <alignment vertical="center"/>
    </xf>
    <xf numFmtId="0" fontId="6" fillId="2" borderId="39" xfId="0" applyFont="1" applyFill="1" applyBorder="1" applyAlignment="1">
      <alignment vertical="center"/>
    </xf>
    <xf numFmtId="0" fontId="6" fillId="2" borderId="74" xfId="0" applyFont="1" applyFill="1" applyBorder="1" applyAlignment="1">
      <alignment vertical="center"/>
    </xf>
    <xf numFmtId="0" fontId="6" fillId="2" borderId="40" xfId="0" applyFont="1" applyFill="1" applyBorder="1" applyAlignment="1">
      <alignment vertical="center"/>
    </xf>
    <xf numFmtId="0" fontId="6" fillId="2" borderId="75" xfId="0" applyFont="1" applyFill="1" applyBorder="1" applyAlignment="1">
      <alignment vertical="center"/>
    </xf>
    <xf numFmtId="177" fontId="6" fillId="2" borderId="31" xfId="0" applyNumberFormat="1" applyFont="1" applyFill="1" applyBorder="1" applyAlignment="1" applyProtection="1">
      <alignment vertical="center"/>
    </xf>
    <xf numFmtId="177" fontId="6" fillId="2" borderId="34" xfId="0" applyNumberFormat="1" applyFont="1" applyFill="1" applyBorder="1" applyAlignment="1" applyProtection="1">
      <alignment vertical="center"/>
    </xf>
    <xf numFmtId="177" fontId="6" fillId="2" borderId="34" xfId="0" applyNumberFormat="1" applyFont="1" applyFill="1" applyBorder="1" applyAlignment="1">
      <alignment vertical="center"/>
    </xf>
    <xf numFmtId="177" fontId="10" fillId="2" borderId="40" xfId="0" applyNumberFormat="1" applyFont="1" applyFill="1" applyBorder="1" applyAlignment="1" applyProtection="1">
      <alignmen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6"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6" fillId="2" borderId="36" xfId="0" applyFont="1" applyFill="1" applyBorder="1" applyAlignment="1">
      <alignment vertical="center"/>
    </xf>
    <xf numFmtId="0" fontId="6" fillId="2" borderId="31" xfId="0" applyFont="1" applyFill="1" applyBorder="1" applyAlignment="1">
      <alignment vertical="center"/>
    </xf>
    <xf numFmtId="0" fontId="6" fillId="2" borderId="37" xfId="0" applyFont="1" applyFill="1" applyBorder="1" applyAlignment="1">
      <alignment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4" xfId="0" applyFont="1" applyFill="1" applyBorder="1" applyAlignment="1" applyProtection="1">
      <alignment vertical="center" shrinkToFit="1"/>
    </xf>
    <xf numFmtId="0" fontId="6" fillId="3" borderId="34" xfId="0" applyFont="1" applyFill="1" applyBorder="1" applyAlignment="1" applyProtection="1">
      <alignment vertical="center" shrinkToFit="1"/>
      <protection locked="0"/>
    </xf>
    <xf numFmtId="0" fontId="6" fillId="2" borderId="2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vertical="center"/>
    </xf>
    <xf numFmtId="0" fontId="7" fillId="2" borderId="0" xfId="0" applyFont="1" applyFill="1" applyAlignment="1">
      <alignment vertical="center"/>
    </xf>
    <xf numFmtId="0" fontId="6" fillId="3" borderId="31" xfId="0" applyFont="1" applyFill="1" applyBorder="1" applyAlignment="1" applyProtection="1">
      <alignment horizontal="left" vertical="center" shrinkToFit="1"/>
      <protection locked="0"/>
    </xf>
    <xf numFmtId="0" fontId="6" fillId="2" borderId="36" xfId="0" applyFont="1" applyFill="1" applyBorder="1" applyAlignment="1">
      <alignment horizontal="center" vertical="center"/>
    </xf>
    <xf numFmtId="0" fontId="6" fillId="3" borderId="33" xfId="0" applyFont="1" applyFill="1" applyBorder="1" applyAlignment="1" applyProtection="1">
      <alignment vertical="center" shrinkToFit="1"/>
      <protection locked="0"/>
    </xf>
    <xf numFmtId="0" fontId="6" fillId="3" borderId="35" xfId="0" applyFont="1" applyFill="1" applyBorder="1" applyAlignment="1" applyProtection="1">
      <alignment vertical="center" shrinkToFit="1"/>
      <protection locked="0"/>
    </xf>
    <xf numFmtId="0" fontId="3" fillId="2" borderId="2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181" fontId="6" fillId="3" borderId="26" xfId="0" applyNumberFormat="1" applyFont="1" applyFill="1" applyBorder="1" applyAlignment="1" applyProtection="1">
      <alignment horizontal="center" vertical="center"/>
      <protection locked="0"/>
    </xf>
    <xf numFmtId="181" fontId="6" fillId="3" borderId="47" xfId="0" applyNumberFormat="1" applyFont="1" applyFill="1" applyBorder="1" applyAlignment="1" applyProtection="1">
      <alignment horizontal="center" vertical="center"/>
      <protection locked="0"/>
    </xf>
    <xf numFmtId="0" fontId="3" fillId="2" borderId="26" xfId="0" applyFont="1" applyFill="1" applyBorder="1" applyAlignment="1">
      <alignment horizontal="center" vertical="center"/>
    </xf>
    <xf numFmtId="0" fontId="3" fillId="2" borderId="47" xfId="0" applyFont="1" applyFill="1" applyBorder="1" applyAlignment="1">
      <alignment horizontal="center" vertical="center"/>
    </xf>
    <xf numFmtId="177" fontId="6" fillId="2" borderId="40" xfId="0" applyNumberFormat="1" applyFont="1" applyFill="1" applyBorder="1" applyAlignment="1" applyProtection="1">
      <alignment horizontal="right"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3" borderId="9" xfId="1" applyFont="1" applyFill="1" applyBorder="1" applyAlignment="1" applyProtection="1">
      <alignment horizontal="right" vertical="center"/>
      <protection locked="0"/>
    </xf>
    <xf numFmtId="38" fontId="6" fillId="2" borderId="9" xfId="1" applyFont="1" applyFill="1" applyBorder="1" applyAlignment="1" applyProtection="1">
      <alignment vertical="center"/>
    </xf>
    <xf numFmtId="0" fontId="6" fillId="0" borderId="34" xfId="0" applyFont="1" applyFill="1" applyBorder="1" applyAlignment="1" applyProtection="1">
      <alignment vertical="center" shrinkToFit="1"/>
      <protection locked="0"/>
    </xf>
    <xf numFmtId="0" fontId="6" fillId="3" borderId="47" xfId="0" applyFont="1" applyFill="1" applyBorder="1" applyAlignment="1" applyProtection="1">
      <alignment vertical="center" shrinkToFit="1"/>
      <protection locked="0"/>
    </xf>
    <xf numFmtId="0" fontId="6" fillId="3" borderId="33"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181" fontId="6" fillId="3" borderId="33" xfId="0" applyNumberFormat="1" applyFont="1" applyFill="1" applyBorder="1" applyAlignment="1" applyProtection="1">
      <alignment horizontal="right" vertical="center"/>
      <protection locked="0"/>
    </xf>
    <xf numFmtId="181" fontId="6" fillId="3" borderId="34" xfId="0" applyNumberFormat="1" applyFont="1" applyFill="1" applyBorder="1" applyAlignment="1" applyProtection="1">
      <alignment horizontal="right" vertical="center"/>
      <protection locked="0"/>
    </xf>
    <xf numFmtId="181" fontId="6" fillId="3" borderId="39" xfId="0" applyNumberFormat="1" applyFont="1" applyFill="1" applyBorder="1" applyAlignment="1" applyProtection="1">
      <alignment horizontal="right" vertical="center"/>
      <protection locked="0"/>
    </xf>
    <xf numFmtId="38" fontId="6" fillId="2" borderId="33" xfId="1" applyFont="1" applyFill="1" applyBorder="1" applyAlignment="1">
      <alignment horizontal="right" vertical="center"/>
    </xf>
    <xf numFmtId="38" fontId="6" fillId="2" borderId="34" xfId="1" applyFont="1" applyFill="1" applyBorder="1" applyAlignment="1">
      <alignment horizontal="right" vertical="center"/>
    </xf>
    <xf numFmtId="38" fontId="6" fillId="2" borderId="39" xfId="1" applyFont="1" applyFill="1" applyBorder="1" applyAlignment="1">
      <alignment horizontal="right" vertical="center"/>
    </xf>
    <xf numFmtId="0" fontId="6" fillId="2" borderId="33" xfId="0" applyNumberFormat="1" applyFont="1" applyFill="1" applyBorder="1" applyAlignment="1" applyProtection="1">
      <alignment horizontal="right" vertical="center"/>
    </xf>
    <xf numFmtId="0" fontId="6" fillId="2" borderId="34" xfId="0" applyNumberFormat="1" applyFont="1" applyFill="1" applyBorder="1" applyAlignment="1" applyProtection="1">
      <alignment horizontal="right" vertical="center"/>
    </xf>
    <xf numFmtId="0" fontId="6" fillId="2" borderId="39" xfId="0" applyNumberFormat="1" applyFont="1" applyFill="1" applyBorder="1" applyAlignment="1" applyProtection="1">
      <alignment horizontal="right" vertical="center"/>
    </xf>
    <xf numFmtId="0" fontId="6" fillId="2" borderId="33" xfId="0" applyFont="1" applyFill="1" applyBorder="1" applyAlignment="1" applyProtection="1">
      <alignment horizontal="right" vertical="center"/>
    </xf>
    <xf numFmtId="0" fontId="6" fillId="2" borderId="34" xfId="0" applyFont="1" applyFill="1" applyBorder="1" applyAlignment="1" applyProtection="1">
      <alignment horizontal="right" vertical="center"/>
    </xf>
    <xf numFmtId="0" fontId="6" fillId="2" borderId="39" xfId="0" applyFont="1" applyFill="1" applyBorder="1" applyAlignment="1" applyProtection="1">
      <alignment horizontal="right" vertical="center"/>
    </xf>
    <xf numFmtId="0" fontId="6" fillId="3" borderId="40" xfId="0" applyFont="1" applyFill="1" applyBorder="1" applyAlignment="1" applyProtection="1">
      <alignment vertical="center" shrinkToFit="1"/>
      <protection locked="0"/>
    </xf>
    <xf numFmtId="182" fontId="6" fillId="2" borderId="33" xfId="0" applyNumberFormat="1" applyFont="1" applyFill="1" applyBorder="1" applyAlignment="1">
      <alignment horizontal="right" vertical="center"/>
    </xf>
    <xf numFmtId="182" fontId="6" fillId="2" borderId="34" xfId="0" applyNumberFormat="1" applyFont="1" applyFill="1" applyBorder="1" applyAlignment="1">
      <alignment horizontal="right" vertical="center"/>
    </xf>
    <xf numFmtId="182" fontId="6" fillId="2" borderId="39" xfId="0" applyNumberFormat="1" applyFont="1" applyFill="1" applyBorder="1" applyAlignment="1">
      <alignment horizontal="right" vertical="center"/>
    </xf>
    <xf numFmtId="182" fontId="6" fillId="2" borderId="25" xfId="0" applyNumberFormat="1" applyFont="1" applyFill="1" applyBorder="1" applyAlignment="1">
      <alignment horizontal="right" vertical="center"/>
    </xf>
    <xf numFmtId="182" fontId="6" fillId="2" borderId="26" xfId="0" applyNumberFormat="1" applyFont="1" applyFill="1" applyBorder="1" applyAlignment="1">
      <alignment horizontal="right" vertical="center"/>
    </xf>
    <xf numFmtId="182" fontId="6" fillId="2" borderId="42" xfId="0" applyNumberFormat="1" applyFont="1" applyFill="1" applyBorder="1" applyAlignment="1">
      <alignment horizontal="right" vertical="center"/>
    </xf>
    <xf numFmtId="182" fontId="6" fillId="2" borderId="29" xfId="0" applyNumberFormat="1" applyFont="1" applyFill="1" applyBorder="1" applyAlignment="1">
      <alignment horizontal="right" vertical="center"/>
    </xf>
    <xf numFmtId="182" fontId="6" fillId="2" borderId="3" xfId="0" applyNumberFormat="1" applyFont="1" applyFill="1" applyBorder="1" applyAlignment="1">
      <alignment horizontal="right" vertical="center"/>
    </xf>
    <xf numFmtId="182" fontId="6" fillId="2" borderId="43" xfId="0" applyNumberFormat="1" applyFont="1" applyFill="1" applyBorder="1" applyAlignment="1">
      <alignment horizontal="right" vertical="center"/>
    </xf>
    <xf numFmtId="0" fontId="6" fillId="3" borderId="25" xfId="0" applyFont="1" applyFill="1" applyBorder="1" applyAlignment="1" applyProtection="1">
      <alignment vertical="center" shrinkToFit="1"/>
      <protection locked="0"/>
    </xf>
    <xf numFmtId="0" fontId="6" fillId="3" borderId="26" xfId="0" applyFont="1" applyFill="1" applyBorder="1" applyAlignment="1" applyProtection="1">
      <alignment vertical="center" shrinkToFit="1"/>
      <protection locked="0"/>
    </xf>
    <xf numFmtId="0" fontId="6" fillId="3" borderId="27" xfId="0" applyFont="1" applyFill="1" applyBorder="1" applyAlignment="1" applyProtection="1">
      <alignment vertical="center" shrinkToFit="1"/>
      <protection locked="0"/>
    </xf>
    <xf numFmtId="0" fontId="6" fillId="3" borderId="29" xfId="0" applyFont="1" applyFill="1" applyBorder="1" applyAlignment="1" applyProtection="1">
      <alignment vertical="center" shrinkToFit="1"/>
      <protection locked="0"/>
    </xf>
    <xf numFmtId="0" fontId="6" fillId="3" borderId="3" xfId="0" applyFont="1" applyFill="1" applyBorder="1" applyAlignment="1" applyProtection="1">
      <alignment vertical="center" shrinkToFit="1"/>
      <protection locked="0"/>
    </xf>
    <xf numFmtId="0" fontId="6" fillId="3" borderId="4" xfId="0" applyFont="1" applyFill="1" applyBorder="1" applyAlignment="1" applyProtection="1">
      <alignment vertical="center" shrinkToFit="1"/>
      <protection locked="0"/>
    </xf>
    <xf numFmtId="0" fontId="6" fillId="2" borderId="26" xfId="0" applyFont="1" applyFill="1" applyBorder="1" applyAlignment="1" applyProtection="1">
      <alignment horizontal="right" vertical="center"/>
    </xf>
    <xf numFmtId="0" fontId="6" fillId="2" borderId="47" xfId="0" applyFont="1" applyFill="1" applyBorder="1" applyAlignment="1" applyProtection="1">
      <alignment horizontal="right" vertical="center"/>
    </xf>
    <xf numFmtId="178" fontId="6" fillId="3" borderId="26" xfId="0" applyNumberFormat="1" applyFont="1" applyFill="1" applyBorder="1" applyAlignment="1" applyProtection="1">
      <alignment horizontal="center" vertical="center" shrinkToFit="1"/>
      <protection locked="0"/>
    </xf>
    <xf numFmtId="178" fontId="6" fillId="3" borderId="47" xfId="0" applyNumberFormat="1" applyFont="1" applyFill="1" applyBorder="1" applyAlignment="1" applyProtection="1">
      <alignment horizontal="center" vertical="center" shrinkToFit="1"/>
      <protection locked="0"/>
    </xf>
    <xf numFmtId="0" fontId="6" fillId="2" borderId="26" xfId="0" applyFont="1" applyFill="1" applyBorder="1" applyAlignment="1" applyProtection="1">
      <alignment vertical="center"/>
    </xf>
    <xf numFmtId="0" fontId="6" fillId="2" borderId="27" xfId="0" applyFont="1" applyFill="1" applyBorder="1" applyAlignment="1" applyProtection="1">
      <alignment vertical="center"/>
    </xf>
    <xf numFmtId="0" fontId="6" fillId="2" borderId="47" xfId="0" applyFont="1" applyFill="1" applyBorder="1" applyAlignment="1" applyProtection="1">
      <alignment vertical="center"/>
    </xf>
    <xf numFmtId="0" fontId="6" fillId="2" borderId="48" xfId="0" applyFont="1" applyFill="1" applyBorder="1" applyAlignment="1" applyProtection="1">
      <alignment vertical="center"/>
    </xf>
    <xf numFmtId="0" fontId="6" fillId="2" borderId="1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3" xfId="0" applyFont="1" applyFill="1" applyBorder="1" applyAlignment="1">
      <alignment vertical="center"/>
    </xf>
    <xf numFmtId="0" fontId="6" fillId="2" borderId="68" xfId="0" applyFont="1" applyFill="1" applyBorder="1" applyAlignment="1">
      <alignment vertical="center"/>
    </xf>
    <xf numFmtId="0" fontId="6" fillId="2" borderId="69" xfId="0" applyFont="1" applyFill="1" applyBorder="1" applyAlignment="1">
      <alignment vertical="center"/>
    </xf>
    <xf numFmtId="0" fontId="6" fillId="2" borderId="62" xfId="0" applyFont="1" applyFill="1" applyBorder="1" applyAlignment="1">
      <alignment vertical="center"/>
    </xf>
    <xf numFmtId="0" fontId="6" fillId="2" borderId="63" xfId="0" applyFont="1" applyFill="1" applyBorder="1" applyAlignment="1">
      <alignment vertical="center"/>
    </xf>
    <xf numFmtId="177" fontId="6" fillId="2" borderId="34" xfId="1" applyNumberFormat="1" applyFont="1" applyFill="1" applyBorder="1" applyAlignment="1" applyProtection="1">
      <alignment vertical="center" shrinkToFit="1"/>
    </xf>
    <xf numFmtId="0" fontId="8" fillId="2" borderId="69" xfId="0" applyFont="1" applyFill="1" applyBorder="1" applyAlignment="1">
      <alignment vertical="center" wrapText="1"/>
    </xf>
    <xf numFmtId="0" fontId="8" fillId="2" borderId="73" xfId="0" applyFont="1" applyFill="1" applyBorder="1" applyAlignment="1">
      <alignment vertical="center" wrapText="1"/>
    </xf>
    <xf numFmtId="177" fontId="6" fillId="2" borderId="71" xfId="1" applyNumberFormat="1" applyFont="1" applyFill="1" applyBorder="1" applyAlignment="1">
      <alignment vertical="center" shrinkToFit="1"/>
    </xf>
    <xf numFmtId="177" fontId="6" fillId="2" borderId="65" xfId="1" applyNumberFormat="1" applyFont="1" applyFill="1" applyBorder="1" applyAlignment="1" applyProtection="1">
      <alignment vertical="center" shrinkToFit="1"/>
    </xf>
    <xf numFmtId="0" fontId="6" fillId="2" borderId="7" xfId="0" applyFont="1" applyFill="1" applyBorder="1" applyAlignment="1">
      <alignment horizontal="center"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63" xfId="0" applyFont="1" applyFill="1" applyBorder="1" applyAlignment="1">
      <alignment vertical="center"/>
    </xf>
    <xf numFmtId="0" fontId="8" fillId="2" borderId="67" xfId="0" applyFont="1" applyFill="1" applyBorder="1" applyAlignment="1">
      <alignment vertical="center"/>
    </xf>
    <xf numFmtId="0" fontId="6" fillId="2" borderId="8"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177" fontId="6" fillId="2" borderId="33" xfId="0" applyNumberFormat="1" applyFont="1" applyFill="1" applyBorder="1" applyAlignment="1" applyProtection="1">
      <alignment vertical="center"/>
    </xf>
    <xf numFmtId="0" fontId="8" fillId="2" borderId="9" xfId="0" applyFont="1" applyFill="1" applyBorder="1" applyAlignment="1">
      <alignment vertical="center" shrinkToFit="1"/>
    </xf>
    <xf numFmtId="0" fontId="8" fillId="2" borderId="10" xfId="0" applyFont="1" applyFill="1" applyBorder="1" applyAlignment="1">
      <alignment vertical="center" shrinkToFit="1"/>
    </xf>
    <xf numFmtId="0" fontId="8" fillId="3" borderId="9" xfId="0" applyFont="1" applyFill="1" applyBorder="1" applyAlignment="1" applyProtection="1">
      <alignment vertical="center" shrinkToFit="1"/>
      <protection locked="0"/>
    </xf>
    <xf numFmtId="0" fontId="8" fillId="3" borderId="10" xfId="0" applyFont="1" applyFill="1" applyBorder="1" applyAlignment="1" applyProtection="1">
      <alignment vertical="center" shrinkToFit="1"/>
      <protection locked="0"/>
    </xf>
    <xf numFmtId="0" fontId="8" fillId="3" borderId="15" xfId="0" applyFont="1" applyFill="1" applyBorder="1" applyAlignment="1" applyProtection="1">
      <alignment vertical="center" shrinkToFit="1"/>
      <protection locked="0"/>
    </xf>
    <xf numFmtId="0" fontId="8" fillId="3" borderId="16" xfId="0" applyFont="1" applyFill="1" applyBorder="1" applyAlignment="1" applyProtection="1">
      <alignment vertical="center" shrinkToFit="1"/>
      <protection locked="0"/>
    </xf>
    <xf numFmtId="0" fontId="8" fillId="2" borderId="69" xfId="0" applyFont="1" applyFill="1" applyBorder="1" applyAlignment="1">
      <alignment vertical="center" shrinkToFit="1"/>
    </xf>
    <xf numFmtId="0" fontId="8" fillId="2" borderId="73" xfId="0" applyFont="1" applyFill="1" applyBorder="1" applyAlignment="1">
      <alignment vertical="center" shrinkToFit="1"/>
    </xf>
    <xf numFmtId="0" fontId="8" fillId="3" borderId="15" xfId="0" applyFont="1" applyFill="1" applyBorder="1" applyAlignment="1" applyProtection="1">
      <alignment vertical="center"/>
      <protection locked="0"/>
    </xf>
    <xf numFmtId="0" fontId="8" fillId="3" borderId="16" xfId="0" applyFont="1" applyFill="1" applyBorder="1" applyAlignment="1" applyProtection="1">
      <alignment vertical="center"/>
      <protection locked="0"/>
    </xf>
    <xf numFmtId="0" fontId="8" fillId="3" borderId="21" xfId="0" applyFont="1" applyFill="1" applyBorder="1" applyAlignment="1" applyProtection="1">
      <alignment vertical="center"/>
      <protection locked="0"/>
    </xf>
    <xf numFmtId="0" fontId="8" fillId="3" borderId="22" xfId="0" applyFont="1" applyFill="1" applyBorder="1" applyAlignment="1" applyProtection="1">
      <alignment vertical="center"/>
      <protection locked="0"/>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177" fontId="6" fillId="2" borderId="25" xfId="0" applyNumberFormat="1" applyFont="1" applyFill="1" applyBorder="1" applyAlignment="1" applyProtection="1">
      <alignment vertical="center"/>
    </xf>
    <xf numFmtId="177" fontId="6" fillId="2" borderId="26" xfId="0" applyNumberFormat="1" applyFont="1" applyFill="1" applyBorder="1" applyAlignment="1" applyProtection="1">
      <alignment vertical="center"/>
    </xf>
    <xf numFmtId="177" fontId="6" fillId="2" borderId="70" xfId="0" applyNumberFormat="1" applyFont="1" applyFill="1" applyBorder="1" applyAlignment="1">
      <alignment vertical="center"/>
    </xf>
    <xf numFmtId="177" fontId="6" fillId="2" borderId="71" xfId="0" applyNumberFormat="1"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69" xfId="0" applyFont="1" applyFill="1" applyBorder="1" applyAlignment="1">
      <alignment vertical="center"/>
    </xf>
    <xf numFmtId="0" fontId="8" fillId="2" borderId="73" xfId="0" applyFont="1" applyFill="1" applyBorder="1" applyAlignment="1">
      <alignment vertical="center"/>
    </xf>
    <xf numFmtId="177" fontId="6" fillId="2" borderId="46" xfId="0" applyNumberFormat="1" applyFont="1" applyFill="1" applyBorder="1" applyAlignment="1" applyProtection="1">
      <alignment vertical="center"/>
    </xf>
    <xf numFmtId="177" fontId="6" fillId="2" borderId="47" xfId="0" applyNumberFormat="1" applyFont="1" applyFill="1" applyBorder="1" applyAlignment="1" applyProtection="1">
      <alignment vertical="center"/>
    </xf>
    <xf numFmtId="177" fontId="6" fillId="2" borderId="33" xfId="0" applyNumberFormat="1" applyFont="1" applyFill="1" applyBorder="1" applyAlignment="1">
      <alignment vertical="center"/>
    </xf>
    <xf numFmtId="177" fontId="6" fillId="2" borderId="25" xfId="0" applyNumberFormat="1" applyFont="1" applyFill="1" applyBorder="1" applyAlignment="1">
      <alignment vertical="center"/>
    </xf>
    <xf numFmtId="177" fontId="6" fillId="2" borderId="26" xfId="0" applyNumberFormat="1" applyFont="1" applyFill="1" applyBorder="1" applyAlignment="1">
      <alignment vertical="center"/>
    </xf>
    <xf numFmtId="177" fontId="6" fillId="2" borderId="59" xfId="0" applyNumberFormat="1" applyFont="1" applyFill="1" applyBorder="1" applyAlignment="1" applyProtection="1">
      <alignment vertical="center"/>
    </xf>
    <xf numFmtId="177" fontId="6" fillId="2" borderId="51" xfId="0" applyNumberFormat="1" applyFont="1" applyFill="1" applyBorder="1" applyAlignment="1" applyProtection="1">
      <alignment vertical="center"/>
    </xf>
    <xf numFmtId="177" fontId="6" fillId="2" borderId="136" xfId="0" applyNumberFormat="1" applyFont="1" applyFill="1" applyBorder="1" applyAlignment="1" applyProtection="1">
      <alignment vertical="center"/>
    </xf>
    <xf numFmtId="177" fontId="6" fillId="2" borderId="137" xfId="0" applyNumberFormat="1" applyFont="1" applyFill="1" applyBorder="1" applyAlignment="1" applyProtection="1">
      <alignment vertical="center"/>
    </xf>
    <xf numFmtId="177" fontId="6" fillId="3" borderId="59" xfId="0" applyNumberFormat="1" applyFont="1" applyFill="1" applyBorder="1" applyAlignment="1" applyProtection="1">
      <alignment vertical="center"/>
      <protection locked="0"/>
    </xf>
    <xf numFmtId="177" fontId="6" fillId="3" borderId="51" xfId="0" applyNumberFormat="1" applyFont="1" applyFill="1" applyBorder="1" applyAlignment="1" applyProtection="1">
      <alignment vertical="center"/>
      <protection locked="0"/>
    </xf>
    <xf numFmtId="0" fontId="6" fillId="2" borderId="98" xfId="0" applyFont="1" applyFill="1" applyBorder="1" applyAlignment="1">
      <alignment horizontal="center" vertical="center"/>
    </xf>
    <xf numFmtId="0" fontId="6" fillId="2" borderId="99" xfId="0" applyFont="1" applyFill="1" applyBorder="1" applyAlignment="1">
      <alignment horizontal="center" vertical="center"/>
    </xf>
    <xf numFmtId="0" fontId="6" fillId="2" borderId="134" xfId="0" applyFont="1" applyFill="1" applyBorder="1" applyAlignment="1">
      <alignment horizontal="center" vertical="center"/>
    </xf>
    <xf numFmtId="0" fontId="6" fillId="2" borderId="135" xfId="0" applyFont="1" applyFill="1" applyBorder="1" applyAlignment="1">
      <alignment horizontal="center" vertical="center"/>
    </xf>
    <xf numFmtId="177" fontId="6" fillId="3" borderId="136" xfId="0" applyNumberFormat="1" applyFont="1" applyFill="1" applyBorder="1" applyAlignment="1" applyProtection="1">
      <alignment vertical="center"/>
      <protection locked="0"/>
    </xf>
    <xf numFmtId="177" fontId="6" fillId="3" borderId="137" xfId="0" applyNumberFormat="1" applyFont="1" applyFill="1" applyBorder="1" applyAlignment="1" applyProtection="1">
      <alignment vertical="center"/>
      <protection locked="0"/>
    </xf>
    <xf numFmtId="0" fontId="6" fillId="2" borderId="130"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177" fontId="6" fillId="3" borderId="58" xfId="0" applyNumberFormat="1" applyFont="1" applyFill="1" applyBorder="1" applyAlignment="1" applyProtection="1">
      <alignment vertical="center"/>
      <protection locked="0"/>
    </xf>
    <xf numFmtId="177" fontId="6" fillId="3" borderId="49" xfId="0" applyNumberFormat="1" applyFont="1" applyFill="1" applyBorder="1" applyAlignment="1" applyProtection="1">
      <alignment vertical="center"/>
      <protection locked="0"/>
    </xf>
    <xf numFmtId="0" fontId="6" fillId="2" borderId="130" xfId="0" applyFont="1" applyFill="1" applyBorder="1" applyAlignment="1">
      <alignment horizontal="center" vertical="center"/>
    </xf>
    <xf numFmtId="0" fontId="6" fillId="2" borderId="131" xfId="0" applyFont="1" applyFill="1" applyBorder="1" applyAlignment="1">
      <alignment horizontal="center" vertical="center"/>
    </xf>
    <xf numFmtId="0" fontId="6" fillId="2" borderId="132" xfId="0" applyFont="1" applyFill="1" applyBorder="1" applyAlignment="1">
      <alignment horizontal="center" vertical="center" shrinkToFit="1"/>
    </xf>
    <xf numFmtId="0" fontId="6" fillId="2" borderId="133" xfId="0" applyFont="1" applyFill="1" applyBorder="1" applyAlignment="1">
      <alignment horizontal="center" vertical="center" shrinkToFit="1"/>
    </xf>
    <xf numFmtId="0" fontId="6" fillId="2" borderId="134" xfId="0" applyFont="1" applyFill="1" applyBorder="1" applyAlignment="1">
      <alignment horizontal="center" vertical="center" shrinkToFit="1"/>
    </xf>
    <xf numFmtId="0" fontId="6" fillId="2" borderId="135" xfId="0" applyFont="1" applyFill="1" applyBorder="1" applyAlignment="1">
      <alignment horizontal="center" vertical="center" shrinkToFit="1"/>
    </xf>
    <xf numFmtId="177" fontId="6" fillId="2" borderId="60" xfId="0" applyNumberFormat="1" applyFont="1" applyFill="1" applyBorder="1" applyAlignment="1" applyProtection="1">
      <alignment vertical="center"/>
    </xf>
    <xf numFmtId="177" fontId="6" fillId="2" borderId="53" xfId="0" applyNumberFormat="1" applyFont="1" applyFill="1" applyBorder="1" applyAlignment="1" applyProtection="1">
      <alignment vertical="center"/>
    </xf>
    <xf numFmtId="177" fontId="6" fillId="2" borderId="30" xfId="0" applyNumberFormat="1" applyFont="1" applyFill="1" applyBorder="1" applyAlignment="1" applyProtection="1">
      <alignment vertical="center"/>
    </xf>
    <xf numFmtId="177" fontId="6" fillId="2" borderId="58" xfId="0" applyNumberFormat="1" applyFont="1" applyFill="1" applyBorder="1" applyAlignment="1" applyProtection="1">
      <alignment vertical="center"/>
    </xf>
    <xf numFmtId="177" fontId="6" fillId="2" borderId="49" xfId="0" applyNumberFormat="1" applyFont="1" applyFill="1" applyBorder="1" applyAlignment="1" applyProtection="1">
      <alignment vertical="center"/>
    </xf>
    <xf numFmtId="0" fontId="6" fillId="2" borderId="132" xfId="0" applyFont="1" applyFill="1" applyBorder="1" applyAlignment="1">
      <alignment horizontal="center" vertical="center"/>
    </xf>
    <xf numFmtId="0" fontId="6" fillId="2" borderId="133" xfId="0" applyFont="1" applyFill="1" applyBorder="1" applyAlignment="1">
      <alignment horizontal="center" vertical="center"/>
    </xf>
    <xf numFmtId="177" fontId="6" fillId="2" borderId="44" xfId="0" applyNumberFormat="1" applyFont="1" applyFill="1" applyBorder="1" applyAlignment="1" applyProtection="1">
      <alignment vertical="center"/>
    </xf>
    <xf numFmtId="177" fontId="6" fillId="2" borderId="40" xfId="0" applyNumberFormat="1" applyFont="1" applyFill="1" applyBorder="1" applyAlignment="1" applyProtection="1">
      <alignment vertical="center"/>
    </xf>
    <xf numFmtId="0" fontId="6" fillId="3" borderId="142" xfId="0" applyFont="1" applyFill="1" applyBorder="1" applyAlignment="1" applyProtection="1">
      <alignment horizontal="center" vertical="center"/>
      <protection locked="0"/>
    </xf>
    <xf numFmtId="0" fontId="6" fillId="3" borderId="143" xfId="0" applyFont="1" applyFill="1" applyBorder="1" applyAlignment="1" applyProtection="1">
      <alignment horizontal="center" vertical="center"/>
      <protection locked="0"/>
    </xf>
    <xf numFmtId="0" fontId="6" fillId="3" borderId="144" xfId="0" applyFont="1" applyFill="1" applyBorder="1" applyAlignment="1" applyProtection="1">
      <alignment horizontal="center" vertical="center"/>
      <protection locked="0"/>
    </xf>
    <xf numFmtId="0" fontId="6" fillId="2" borderId="140" xfId="0" applyFont="1" applyFill="1" applyBorder="1" applyAlignment="1">
      <alignment horizontal="center" vertical="center"/>
    </xf>
    <xf numFmtId="0" fontId="6" fillId="2" borderId="141" xfId="0" applyFont="1" applyFill="1" applyBorder="1" applyAlignment="1">
      <alignment horizontal="center" vertical="center"/>
    </xf>
    <xf numFmtId="0" fontId="12" fillId="2" borderId="0" xfId="0" applyFont="1" applyFill="1" applyAlignment="1">
      <alignment horizontal="center" vertical="center" shrinkToFit="1"/>
    </xf>
    <xf numFmtId="0" fontId="6" fillId="2" borderId="0" xfId="0" applyFont="1" applyFill="1" applyAlignment="1" applyProtection="1">
      <alignment horizontal="left" vertical="center" indent="1" shrinkToFit="1"/>
    </xf>
    <xf numFmtId="0" fontId="11" fillId="2" borderId="0" xfId="0" applyFont="1" applyFill="1" applyAlignment="1">
      <alignment horizontal="center" vertical="center"/>
    </xf>
    <xf numFmtId="176" fontId="6" fillId="2" borderId="0" xfId="0" applyNumberFormat="1" applyFont="1" applyFill="1" applyBorder="1" applyAlignment="1" applyProtection="1">
      <alignment horizontal="right" vertical="center" shrinkToFit="1"/>
    </xf>
    <xf numFmtId="0" fontId="3" fillId="0" borderId="25" xfId="2" applyFont="1" applyBorder="1" applyAlignment="1">
      <alignment horizontal="center" vertical="center"/>
    </xf>
    <xf numFmtId="0" fontId="3" fillId="0" borderId="124" xfId="2" applyFont="1" applyBorder="1" applyAlignment="1">
      <alignment horizontal="center" vertical="center"/>
    </xf>
    <xf numFmtId="0" fontId="3" fillId="0" borderId="128" xfId="2" applyFont="1" applyBorder="1" applyAlignment="1">
      <alignment horizontal="center" vertical="center"/>
    </xf>
    <xf numFmtId="0" fontId="3" fillId="0" borderId="129" xfId="2" applyFont="1" applyBorder="1" applyAlignment="1">
      <alignment horizontal="center" vertical="center"/>
    </xf>
    <xf numFmtId="0" fontId="3" fillId="0" borderId="9" xfId="2" applyFont="1" applyBorder="1" applyAlignment="1">
      <alignment horizontal="center" vertical="center"/>
    </xf>
    <xf numFmtId="0" fontId="3" fillId="0" borderId="0" xfId="2" applyFont="1" applyBorder="1" applyAlignment="1">
      <alignment vertical="center" wrapText="1"/>
    </xf>
    <xf numFmtId="0" fontId="3" fillId="0" borderId="0" xfId="2" applyFont="1" applyBorder="1" applyAlignment="1">
      <alignment vertical="center"/>
    </xf>
    <xf numFmtId="0" fontId="3" fillId="0" borderId="3" xfId="2" applyFont="1" applyBorder="1" applyAlignment="1">
      <alignment vertical="center"/>
    </xf>
    <xf numFmtId="0" fontId="3" fillId="0" borderId="0" xfId="2" applyFont="1" applyAlignment="1">
      <alignment horizontal="left" vertical="center" wrapText="1"/>
    </xf>
    <xf numFmtId="0" fontId="3" fillId="0" borderId="0" xfId="2" applyFont="1" applyAlignment="1">
      <alignment horizontal="left" vertical="center"/>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24" fillId="0" borderId="7" xfId="2" applyFont="1" applyBorder="1" applyAlignment="1">
      <alignment horizontal="center" vertical="center"/>
    </xf>
    <xf numFmtId="0" fontId="30" fillId="0" borderId="8" xfId="2" applyFont="1" applyBorder="1" applyAlignment="1">
      <alignment horizontal="center" vertical="center"/>
    </xf>
    <xf numFmtId="0" fontId="30" fillId="0" borderId="9" xfId="2" applyFont="1" applyBorder="1" applyAlignment="1">
      <alignment horizontal="center" vertical="center"/>
    </xf>
    <xf numFmtId="0" fontId="30" fillId="0" borderId="10" xfId="2" applyFont="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30" fillId="0" borderId="13" xfId="2" applyFont="1" applyBorder="1" applyAlignment="1">
      <alignment horizontal="center" vertical="center"/>
    </xf>
    <xf numFmtId="38" fontId="3" fillId="0" borderId="9" xfId="4" applyFont="1" applyBorder="1" applyAlignment="1">
      <alignment horizontal="center" vertical="center"/>
    </xf>
    <xf numFmtId="38" fontId="3" fillId="4" borderId="9" xfId="4" applyFont="1" applyFill="1" applyBorder="1" applyAlignment="1" applyProtection="1">
      <alignment horizontal="center" vertical="center"/>
      <protection locked="0"/>
    </xf>
    <xf numFmtId="38" fontId="3" fillId="0" borderId="123" xfId="4" applyFont="1" applyBorder="1" applyAlignment="1">
      <alignment horizontal="center" vertical="center"/>
    </xf>
    <xf numFmtId="38" fontId="3" fillId="0" borderId="26" xfId="4" applyFont="1" applyBorder="1" applyAlignment="1">
      <alignment horizontal="center" vertical="center"/>
    </xf>
    <xf numFmtId="38" fontId="3" fillId="0" borderId="42" xfId="4" applyFont="1" applyBorder="1" applyAlignment="1">
      <alignment horizontal="center" vertical="center"/>
    </xf>
    <xf numFmtId="38" fontId="3" fillId="0" borderId="125" xfId="4" applyFont="1" applyBorder="1" applyAlignment="1">
      <alignment horizontal="center" vertical="center"/>
    </xf>
    <xf numFmtId="38" fontId="3" fillId="0" borderId="126" xfId="4" applyFont="1" applyBorder="1" applyAlignment="1">
      <alignment horizontal="center" vertical="center"/>
    </xf>
    <xf numFmtId="38" fontId="3" fillId="0" borderId="127" xfId="4" applyFont="1" applyBorder="1" applyAlignment="1">
      <alignment horizontal="center" vertical="center"/>
    </xf>
    <xf numFmtId="38" fontId="3" fillId="0" borderId="25" xfId="4" applyFont="1" applyBorder="1" applyAlignment="1">
      <alignment horizontal="center" vertical="center"/>
    </xf>
    <xf numFmtId="38" fontId="3" fillId="0" borderId="46" xfId="4" applyFont="1" applyBorder="1" applyAlignment="1">
      <alignment horizontal="center" vertical="center"/>
    </xf>
    <xf numFmtId="38" fontId="3" fillId="0" borderId="47" xfId="4" applyFont="1" applyBorder="1" applyAlignment="1">
      <alignment horizontal="center" vertical="center"/>
    </xf>
    <xf numFmtId="38" fontId="3" fillId="0" borderId="61" xfId="4" applyFont="1" applyBorder="1" applyAlignment="1">
      <alignment horizontal="center" vertical="center"/>
    </xf>
    <xf numFmtId="0" fontId="24" fillId="0" borderId="25" xfId="2" applyFont="1" applyFill="1" applyBorder="1" applyAlignment="1">
      <alignment horizontal="center" vertical="center" wrapText="1"/>
    </xf>
    <xf numFmtId="0" fontId="24" fillId="0" borderId="26" xfId="2" applyFont="1" applyFill="1" applyBorder="1" applyAlignment="1">
      <alignment horizontal="center" vertical="center"/>
    </xf>
    <xf numFmtId="0" fontId="24" fillId="0" borderId="42" xfId="2" applyFont="1" applyFill="1" applyBorder="1" applyAlignment="1">
      <alignment horizontal="center" vertical="center"/>
    </xf>
    <xf numFmtId="0" fontId="24" fillId="0" borderId="28"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76" xfId="2" applyFont="1" applyFill="1" applyBorder="1" applyAlignment="1">
      <alignment horizontal="center" vertical="center"/>
    </xf>
    <xf numFmtId="0" fontId="24" fillId="0" borderId="46" xfId="2" applyFont="1" applyFill="1" applyBorder="1" applyAlignment="1">
      <alignment horizontal="center" vertical="center"/>
    </xf>
    <xf numFmtId="0" fontId="24" fillId="0" borderId="47" xfId="2" applyFont="1" applyFill="1" applyBorder="1" applyAlignment="1">
      <alignment horizontal="center" vertical="center"/>
    </xf>
    <xf numFmtId="0" fontId="24" fillId="0" borderId="61" xfId="2" applyFont="1" applyFill="1" applyBorder="1" applyAlignment="1">
      <alignment horizontal="center" vertical="center"/>
    </xf>
    <xf numFmtId="0" fontId="24" fillId="0" borderId="116" xfId="2" applyFont="1" applyFill="1" applyBorder="1" applyAlignment="1">
      <alignment horizontal="center" vertical="center"/>
    </xf>
    <xf numFmtId="0" fontId="24" fillId="0" borderId="117" xfId="2" applyFont="1" applyFill="1" applyBorder="1" applyAlignment="1">
      <alignment horizontal="center" vertical="center"/>
    </xf>
    <xf numFmtId="0" fontId="24" fillId="0" borderId="118" xfId="2" applyFont="1" applyFill="1" applyBorder="1" applyAlignment="1">
      <alignment horizontal="center" vertical="center"/>
    </xf>
    <xf numFmtId="0" fontId="24" fillId="0" borderId="119" xfId="2" applyFont="1" applyFill="1" applyBorder="1" applyAlignment="1">
      <alignment horizontal="center" vertical="center"/>
    </xf>
    <xf numFmtId="0" fontId="24" fillId="0" borderId="120" xfId="2" applyFont="1" applyFill="1" applyBorder="1" applyAlignment="1">
      <alignment horizontal="center" vertical="center"/>
    </xf>
    <xf numFmtId="0" fontId="24" fillId="0" borderId="121" xfId="2" applyFont="1" applyFill="1" applyBorder="1" applyAlignment="1">
      <alignment horizontal="center" vertical="center"/>
    </xf>
    <xf numFmtId="0" fontId="24" fillId="0" borderId="122" xfId="2" applyFont="1" applyFill="1" applyBorder="1" applyAlignment="1">
      <alignment horizontal="center" vertical="center"/>
    </xf>
    <xf numFmtId="0" fontId="21" fillId="0" borderId="9" xfId="3" applyFont="1" applyBorder="1" applyAlignment="1" applyProtection="1">
      <alignment horizontal="center" vertical="center" wrapText="1"/>
    </xf>
    <xf numFmtId="186" fontId="3" fillId="0" borderId="0" xfId="2" applyNumberFormat="1" applyFont="1" applyBorder="1" applyAlignment="1">
      <alignment horizontal="center" vertical="center"/>
    </xf>
    <xf numFmtId="0" fontId="3" fillId="0" borderId="26" xfId="2" applyFont="1" applyBorder="1" applyAlignment="1">
      <alignment horizontal="center" vertical="center"/>
    </xf>
    <xf numFmtId="0" fontId="3" fillId="0" borderId="42" xfId="2" applyFont="1" applyBorder="1" applyAlignment="1">
      <alignment horizontal="center" vertical="center"/>
    </xf>
    <xf numFmtId="0" fontId="3" fillId="0" borderId="46" xfId="2" applyFont="1" applyBorder="1" applyAlignment="1">
      <alignment horizontal="center" vertical="center"/>
    </xf>
    <xf numFmtId="0" fontId="3" fillId="0" borderId="47" xfId="2" applyFont="1" applyBorder="1" applyAlignment="1">
      <alignment horizontal="center" vertical="center"/>
    </xf>
    <xf numFmtId="0" fontId="3" fillId="0" borderId="61" xfId="2" applyFont="1" applyBorder="1" applyAlignment="1">
      <alignment horizontal="center" vertical="center"/>
    </xf>
    <xf numFmtId="0" fontId="3" fillId="0" borderId="25"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42"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0" xfId="2" applyFont="1" applyBorder="1" applyAlignment="1">
      <alignment horizontal="center" vertical="center" wrapText="1"/>
    </xf>
    <xf numFmtId="0" fontId="3" fillId="0" borderId="76" xfId="2" applyFont="1" applyBorder="1" applyAlignment="1">
      <alignment horizontal="center" vertical="center" wrapText="1"/>
    </xf>
    <xf numFmtId="0" fontId="3" fillId="0" borderId="46" xfId="2" applyFont="1" applyBorder="1" applyAlignment="1">
      <alignment horizontal="center" vertical="center" wrapText="1"/>
    </xf>
    <xf numFmtId="0" fontId="3" fillId="0" borderId="47" xfId="2" applyFont="1" applyBorder="1" applyAlignment="1">
      <alignment horizontal="center" vertical="center" wrapText="1"/>
    </xf>
    <xf numFmtId="0" fontId="3" fillId="0" borderId="61" xfId="2" applyFont="1" applyBorder="1" applyAlignment="1">
      <alignment horizontal="center" vertical="center" wrapText="1"/>
    </xf>
    <xf numFmtId="0" fontId="24" fillId="0" borderId="26" xfId="2" applyFont="1" applyFill="1" applyBorder="1" applyAlignment="1">
      <alignment horizontal="center" vertical="center" wrapText="1"/>
    </xf>
    <xf numFmtId="0" fontId="24" fillId="0" borderId="42" xfId="2" applyFont="1" applyFill="1" applyBorder="1" applyAlignment="1">
      <alignment horizontal="center" vertical="center" wrapText="1"/>
    </xf>
    <xf numFmtId="0" fontId="24" fillId="0" borderId="28"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76" xfId="2" applyFont="1" applyFill="1" applyBorder="1" applyAlignment="1">
      <alignment horizontal="center" vertical="center" wrapText="1"/>
    </xf>
    <xf numFmtId="0" fontId="24" fillId="0" borderId="46" xfId="2" applyFont="1" applyFill="1" applyBorder="1" applyAlignment="1">
      <alignment horizontal="center" vertical="center" wrapText="1"/>
    </xf>
    <xf numFmtId="0" fontId="24" fillId="0" borderId="47" xfId="2" applyFont="1" applyFill="1" applyBorder="1" applyAlignment="1">
      <alignment horizontal="center" vertical="center" wrapText="1"/>
    </xf>
    <xf numFmtId="0" fontId="24" fillId="0" borderId="61" xfId="2" applyFont="1" applyFill="1" applyBorder="1" applyAlignment="1">
      <alignment horizontal="center" vertical="center" wrapText="1"/>
    </xf>
    <xf numFmtId="0" fontId="3" fillId="0" borderId="0" xfId="2" applyFont="1" applyBorder="1" applyAlignment="1">
      <alignment horizontal="left" vertical="center"/>
    </xf>
    <xf numFmtId="0" fontId="25" fillId="0" borderId="41" xfId="2" applyFont="1" applyBorder="1" applyAlignment="1" applyProtection="1">
      <alignment horizontal="center" vertical="center" wrapText="1"/>
      <protection locked="0"/>
    </xf>
    <xf numFmtId="0" fontId="25" fillId="0" borderId="26" xfId="2" applyFont="1" applyBorder="1" applyAlignment="1" applyProtection="1">
      <alignment horizontal="center" vertical="center"/>
      <protection locked="0"/>
    </xf>
    <xf numFmtId="0" fontId="25" fillId="0" borderId="27" xfId="2" applyFont="1" applyBorder="1" applyAlignment="1" applyProtection="1">
      <alignment horizontal="center" vertical="center"/>
      <protection locked="0"/>
    </xf>
    <xf numFmtId="0" fontId="25" fillId="0" borderId="106" xfId="2" applyFont="1" applyBorder="1" applyAlignment="1" applyProtection="1">
      <alignment horizontal="center" vertical="center"/>
      <protection locked="0"/>
    </xf>
    <xf numFmtId="0" fontId="25" fillId="0" borderId="0" xfId="2" applyFont="1" applyBorder="1" applyAlignment="1" applyProtection="1">
      <alignment horizontal="center" vertical="center"/>
      <protection locked="0"/>
    </xf>
    <xf numFmtId="0" fontId="25" fillId="0" borderId="1" xfId="2" applyFont="1" applyBorder="1" applyAlignment="1" applyProtection="1">
      <alignment horizontal="center" vertical="center"/>
      <protection locked="0"/>
    </xf>
    <xf numFmtId="0" fontId="25" fillId="0" borderId="111" xfId="2" applyFont="1" applyBorder="1" applyAlignment="1" applyProtection="1">
      <alignment horizontal="center" vertical="center"/>
      <protection locked="0"/>
    </xf>
    <xf numFmtId="0" fontId="25" fillId="0" borderId="47"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14" fontId="3" fillId="0" borderId="9" xfId="2" applyNumberFormat="1" applyFont="1" applyBorder="1" applyAlignment="1" applyProtection="1">
      <alignment horizontal="center" vertical="center"/>
      <protection locked="0"/>
    </xf>
    <xf numFmtId="0" fontId="27" fillId="0" borderId="28" xfId="2" applyFont="1" applyBorder="1" applyAlignment="1">
      <alignment horizontal="left" vertical="center"/>
    </xf>
    <xf numFmtId="0" fontId="27" fillId="0" borderId="0" xfId="2" applyFont="1" applyBorder="1" applyAlignment="1">
      <alignment horizontal="left" vertical="center"/>
    </xf>
    <xf numFmtId="14" fontId="3" fillId="0" borderId="15" xfId="2" applyNumberFormat="1" applyFont="1" applyBorder="1" applyAlignment="1" applyProtection="1">
      <alignment horizontal="center" vertical="center"/>
      <protection locked="0"/>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12" xfId="2" applyFont="1" applyBorder="1" applyAlignment="1">
      <alignment horizontal="center" vertical="center" wrapText="1"/>
    </xf>
    <xf numFmtId="176" fontId="24" fillId="4" borderId="9" xfId="2" applyNumberFormat="1" applyFont="1" applyFill="1" applyBorder="1" applyAlignment="1" applyProtection="1">
      <alignment horizontal="center" vertical="center"/>
      <protection locked="0"/>
    </xf>
    <xf numFmtId="176" fontId="24" fillId="4" borderId="10" xfId="2" applyNumberFormat="1" applyFont="1" applyFill="1" applyBorder="1" applyAlignment="1" applyProtection="1">
      <alignment horizontal="center" vertical="center"/>
      <protection locked="0"/>
    </xf>
    <xf numFmtId="176" fontId="24" fillId="4" borderId="12" xfId="2" applyNumberFormat="1" applyFont="1" applyFill="1" applyBorder="1" applyAlignment="1" applyProtection="1">
      <alignment horizontal="center" vertical="center"/>
      <protection locked="0"/>
    </xf>
    <xf numFmtId="176" fontId="24" fillId="4" borderId="13" xfId="2" applyNumberFormat="1" applyFont="1" applyFill="1" applyBorder="1" applyAlignment="1" applyProtection="1">
      <alignment horizontal="center" vertical="center"/>
      <protection locked="0"/>
    </xf>
    <xf numFmtId="0" fontId="3" fillId="0" borderId="33" xfId="2" applyFont="1" applyBorder="1" applyAlignment="1">
      <alignment horizontal="center" vertical="center"/>
    </xf>
    <xf numFmtId="0" fontId="3" fillId="0" borderId="112" xfId="2" applyFont="1" applyBorder="1" applyAlignment="1">
      <alignment horizontal="right" vertical="center"/>
    </xf>
    <xf numFmtId="0" fontId="3" fillId="0" borderId="114" xfId="2" applyFont="1" applyBorder="1" applyAlignment="1">
      <alignment horizontal="right" vertical="center"/>
    </xf>
    <xf numFmtId="0" fontId="3" fillId="0" borderId="113" xfId="2" applyFont="1" applyBorder="1" applyAlignment="1">
      <alignment horizontal="left" vertical="center"/>
    </xf>
    <xf numFmtId="0" fontId="3" fillId="0" borderId="115" xfId="2" applyFont="1" applyBorder="1" applyAlignment="1">
      <alignment horizontal="left" vertical="center"/>
    </xf>
    <xf numFmtId="0" fontId="24" fillId="0" borderId="5" xfId="2" applyFont="1" applyBorder="1" applyAlignment="1">
      <alignment horizontal="center" vertical="center" wrapText="1"/>
    </xf>
    <xf numFmtId="0" fontId="24" fillId="0" borderId="6" xfId="2" applyFont="1" applyBorder="1" applyAlignment="1">
      <alignment horizontal="center" vertical="center" wrapText="1"/>
    </xf>
    <xf numFmtId="176" fontId="24" fillId="4" borderId="6" xfId="2" applyNumberFormat="1" applyFont="1" applyFill="1" applyBorder="1" applyAlignment="1" applyProtection="1">
      <alignment horizontal="center" vertical="center"/>
      <protection locked="0"/>
    </xf>
    <xf numFmtId="176" fontId="24" fillId="4" borderId="7" xfId="2" applyNumberFormat="1" applyFont="1" applyFill="1" applyBorder="1" applyAlignment="1" applyProtection="1">
      <alignment horizontal="center" vertical="center"/>
      <protection locked="0"/>
    </xf>
    <xf numFmtId="0" fontId="19" fillId="0" borderId="0" xfId="2" applyFont="1" applyAlignment="1">
      <alignment horizontal="center" vertical="center"/>
    </xf>
    <xf numFmtId="0" fontId="3" fillId="0" borderId="103" xfId="2" applyFont="1" applyBorder="1" applyAlignment="1">
      <alignment horizontal="center" vertical="center"/>
    </xf>
    <xf numFmtId="0" fontId="3" fillId="0" borderId="104"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6" fillId="4" borderId="103" xfId="2" applyFont="1" applyFill="1" applyBorder="1" applyProtection="1">
      <alignment vertical="center"/>
      <protection locked="0"/>
    </xf>
    <xf numFmtId="0" fontId="6" fillId="4" borderId="104" xfId="2" applyFont="1" applyFill="1" applyBorder="1" applyProtection="1">
      <alignment vertical="center"/>
      <protection locked="0"/>
    </xf>
    <xf numFmtId="0" fontId="6" fillId="4" borderId="105" xfId="2" applyFont="1" applyFill="1" applyBorder="1" applyProtection="1">
      <alignment vertical="center"/>
      <protection locked="0"/>
    </xf>
    <xf numFmtId="0" fontId="6" fillId="4" borderId="2" xfId="2" applyFont="1" applyFill="1" applyBorder="1" applyProtection="1">
      <alignment vertical="center"/>
      <protection locked="0"/>
    </xf>
    <xf numFmtId="0" fontId="6" fillId="4" borderId="3" xfId="2" applyFont="1" applyFill="1" applyBorder="1" applyProtection="1">
      <alignment vertical="center"/>
      <protection locked="0"/>
    </xf>
    <xf numFmtId="0" fontId="6" fillId="4" borderId="4" xfId="2" applyFont="1" applyFill="1" applyBorder="1" applyProtection="1">
      <alignment vertical="center"/>
      <protection locked="0"/>
    </xf>
    <xf numFmtId="0" fontId="3" fillId="0" borderId="105" xfId="2" applyFont="1" applyBorder="1" applyAlignment="1">
      <alignment horizontal="center" vertical="center"/>
    </xf>
    <xf numFmtId="0" fontId="3" fillId="0" borderId="4" xfId="2" applyFont="1" applyBorder="1" applyAlignment="1">
      <alignment horizontal="center" vertical="center"/>
    </xf>
    <xf numFmtId="0" fontId="6" fillId="2" borderId="71" xfId="0" applyFont="1" applyFill="1" applyBorder="1" applyAlignment="1" applyProtection="1">
      <alignment vertical="center"/>
    </xf>
    <xf numFmtId="0" fontId="6" fillId="2" borderId="72" xfId="0" applyFont="1" applyFill="1" applyBorder="1" applyAlignment="1" applyProtection="1">
      <alignment vertical="center"/>
    </xf>
    <xf numFmtId="177" fontId="6" fillId="2" borderId="69" xfId="0" applyNumberFormat="1" applyFont="1" applyFill="1" applyBorder="1" applyAlignment="1" applyProtection="1">
      <alignment vertical="center"/>
    </xf>
    <xf numFmtId="0" fontId="8" fillId="2" borderId="69" xfId="0" applyFont="1" applyFill="1" applyBorder="1" applyAlignment="1" applyProtection="1">
      <alignment vertical="center"/>
    </xf>
    <xf numFmtId="0" fontId="8" fillId="2" borderId="73" xfId="0" applyFont="1" applyFill="1" applyBorder="1" applyAlignment="1" applyProtection="1">
      <alignment vertical="center"/>
    </xf>
    <xf numFmtId="0" fontId="6" fillId="2" borderId="65" xfId="0" applyFont="1" applyFill="1" applyBorder="1" applyAlignment="1" applyProtection="1">
      <alignment horizontal="left" vertical="center"/>
    </xf>
    <xf numFmtId="0" fontId="6" fillId="2" borderId="66" xfId="0" applyFont="1" applyFill="1" applyBorder="1" applyAlignment="1" applyProtection="1">
      <alignment horizontal="left" vertical="center"/>
    </xf>
    <xf numFmtId="177" fontId="6" fillId="3" borderId="63" xfId="0" applyNumberFormat="1" applyFont="1" applyFill="1" applyBorder="1" applyAlignment="1" applyProtection="1">
      <alignment vertical="center"/>
      <protection locked="0"/>
    </xf>
    <xf numFmtId="0" fontId="8" fillId="3" borderId="63" xfId="0" applyFont="1" applyFill="1" applyBorder="1" applyAlignment="1" applyProtection="1">
      <alignment vertical="center"/>
      <protection locked="0"/>
    </xf>
    <xf numFmtId="0" fontId="8" fillId="3" borderId="67" xfId="0" applyFont="1" applyFill="1" applyBorder="1" applyAlignment="1" applyProtection="1">
      <alignment vertical="center"/>
      <protection locked="0"/>
    </xf>
    <xf numFmtId="0" fontId="6" fillId="2" borderId="84" xfId="0" applyFont="1" applyFill="1" applyBorder="1" applyAlignment="1" applyProtection="1">
      <alignment horizontal="left" vertical="center"/>
    </xf>
    <xf numFmtId="0" fontId="6" fillId="2" borderId="85" xfId="0" applyFont="1" applyFill="1" applyBorder="1" applyAlignment="1" applyProtection="1">
      <alignment horizontal="left" vertical="center"/>
    </xf>
    <xf numFmtId="177" fontId="6" fillId="2" borderId="86" xfId="0" applyNumberFormat="1" applyFont="1" applyFill="1" applyBorder="1" applyAlignment="1" applyProtection="1">
      <alignment vertical="center"/>
    </xf>
    <xf numFmtId="0" fontId="8" fillId="2" borderId="86" xfId="0" applyFont="1" applyFill="1" applyBorder="1" applyAlignment="1" applyProtection="1">
      <alignment vertical="center"/>
    </xf>
    <xf numFmtId="0" fontId="8" fillId="2" borderId="87" xfId="0" applyFont="1" applyFill="1" applyBorder="1" applyAlignment="1" applyProtection="1">
      <alignment vertical="center"/>
    </xf>
    <xf numFmtId="0" fontId="6" fillId="2" borderId="79" xfId="0" applyFont="1" applyFill="1" applyBorder="1" applyAlignment="1" applyProtection="1">
      <alignment horizontal="left" vertical="center"/>
    </xf>
    <xf numFmtId="0" fontId="6" fillId="2" borderId="80" xfId="0" applyFont="1" applyFill="1" applyBorder="1" applyAlignment="1" applyProtection="1">
      <alignment horizontal="left" vertical="center"/>
    </xf>
    <xf numFmtId="177" fontId="6" fillId="3" borderId="81" xfId="0" applyNumberFormat="1" applyFont="1" applyFill="1" applyBorder="1" applyAlignment="1" applyProtection="1">
      <alignment vertical="center"/>
      <protection locked="0"/>
    </xf>
    <xf numFmtId="0" fontId="8" fillId="3" borderId="81" xfId="0" applyFont="1" applyFill="1" applyBorder="1" applyAlignment="1" applyProtection="1">
      <alignment vertical="center"/>
      <protection locked="0"/>
    </xf>
    <xf numFmtId="0" fontId="8" fillId="3" borderId="82" xfId="0" applyFont="1" applyFill="1" applyBorder="1" applyAlignment="1" applyProtection="1">
      <alignment vertical="center"/>
      <protection locked="0"/>
    </xf>
    <xf numFmtId="0" fontId="6" fillId="2" borderId="34"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177" fontId="6" fillId="3"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177" fontId="6" fillId="2" borderId="9" xfId="0" applyNumberFormat="1" applyFont="1" applyFill="1" applyBorder="1" applyAlignment="1" applyProtection="1">
      <alignment vertical="center"/>
    </xf>
    <xf numFmtId="177" fontId="6" fillId="2" borderId="63" xfId="0" applyNumberFormat="1" applyFont="1" applyFill="1" applyBorder="1" applyAlignment="1" applyProtection="1">
      <alignment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177" fontId="6" fillId="2" borderId="89" xfId="0" applyNumberFormat="1" applyFont="1" applyFill="1" applyBorder="1" applyAlignment="1" applyProtection="1">
      <alignment horizontal="center" vertical="center"/>
    </xf>
    <xf numFmtId="177" fontId="6" fillId="2" borderId="90" xfId="0" applyNumberFormat="1" applyFont="1" applyFill="1" applyBorder="1" applyAlignment="1" applyProtection="1">
      <alignment horizontal="center" vertical="center"/>
    </xf>
    <xf numFmtId="177" fontId="6" fillId="2" borderId="91" xfId="0" applyNumberFormat="1" applyFont="1" applyFill="1" applyBorder="1" applyAlignment="1" applyProtection="1">
      <alignment horizontal="center" vertical="center"/>
    </xf>
    <xf numFmtId="177" fontId="6" fillId="2" borderId="92" xfId="0" applyNumberFormat="1" applyFont="1" applyFill="1" applyBorder="1" applyAlignment="1" applyProtection="1">
      <alignment horizontal="center" vertical="center"/>
    </xf>
    <xf numFmtId="177" fontId="6" fillId="2" borderId="93" xfId="0" applyNumberFormat="1" applyFont="1" applyFill="1" applyBorder="1" applyAlignment="1" applyProtection="1">
      <alignment horizontal="center" vertical="center"/>
    </xf>
    <xf numFmtId="177" fontId="6" fillId="2" borderId="94" xfId="0" applyNumberFormat="1" applyFont="1" applyFill="1" applyBorder="1" applyAlignment="1" applyProtection="1">
      <alignment horizontal="center" vertical="center"/>
    </xf>
    <xf numFmtId="177" fontId="6" fillId="2" borderId="95" xfId="0" applyNumberFormat="1" applyFont="1" applyFill="1" applyBorder="1" applyAlignment="1" applyProtection="1">
      <alignment horizontal="center" vertical="center"/>
    </xf>
    <xf numFmtId="177" fontId="6" fillId="2" borderId="96" xfId="0" applyNumberFormat="1" applyFont="1" applyFill="1" applyBorder="1" applyAlignment="1" applyProtection="1">
      <alignment horizontal="center" vertical="center"/>
    </xf>
    <xf numFmtId="177" fontId="6" fillId="2" borderId="97" xfId="0" applyNumberFormat="1" applyFont="1" applyFill="1" applyBorder="1" applyAlignment="1" applyProtection="1">
      <alignment horizontal="center" vertical="center"/>
    </xf>
    <xf numFmtId="179" fontId="6" fillId="2" borderId="0" xfId="0" applyNumberFormat="1" applyFont="1" applyFill="1" applyAlignment="1" applyProtection="1">
      <alignment horizontal="center" vertical="center"/>
    </xf>
    <xf numFmtId="18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6" fillId="2" borderId="0" xfId="0" applyFont="1" applyFill="1" applyAlignment="1" applyProtection="1">
      <alignment vertical="center" shrinkToFit="1"/>
    </xf>
    <xf numFmtId="178" fontId="6" fillId="3" borderId="0" xfId="0" applyNumberFormat="1" applyFont="1" applyFill="1" applyAlignment="1" applyProtection="1">
      <alignment horizontal="center" vertical="center" shrinkToFit="1"/>
      <protection locked="0"/>
    </xf>
    <xf numFmtId="0" fontId="6" fillId="3" borderId="35" xfId="0" applyFont="1" applyFill="1" applyBorder="1" applyAlignment="1">
      <alignment vertical="center"/>
    </xf>
    <xf numFmtId="178" fontId="6" fillId="2" borderId="34" xfId="0" applyNumberFormat="1" applyFont="1" applyFill="1" applyBorder="1" applyAlignment="1" applyProtection="1">
      <alignment horizontal="right" vertical="center"/>
    </xf>
    <xf numFmtId="0" fontId="6" fillId="2" borderId="31" xfId="0" applyFont="1" applyFill="1" applyBorder="1" applyAlignment="1" applyProtection="1">
      <alignment vertical="center"/>
    </xf>
    <xf numFmtId="0" fontId="6" fillId="2" borderId="34" xfId="0" applyFont="1" applyFill="1" applyBorder="1" applyAlignment="1" applyProtection="1">
      <alignment vertical="center"/>
    </xf>
    <xf numFmtId="0" fontId="6" fillId="0" borderId="0" xfId="0" applyFont="1" applyAlignment="1">
      <alignment horizontal="center" vertical="center"/>
    </xf>
    <xf numFmtId="180" fontId="6" fillId="0" borderId="99" xfId="0" applyNumberFormat="1" applyFont="1" applyBorder="1" applyAlignment="1" applyProtection="1">
      <alignment horizontal="center" vertical="center"/>
      <protection locked="0"/>
    </xf>
    <xf numFmtId="180" fontId="6" fillId="0" borderId="100" xfId="0" applyNumberFormat="1" applyFont="1" applyBorder="1" applyAlignment="1" applyProtection="1">
      <alignment horizontal="center" vertical="center"/>
      <protection locked="0"/>
    </xf>
    <xf numFmtId="0" fontId="3" fillId="2" borderId="142" xfId="0" applyFont="1" applyFill="1" applyBorder="1" applyAlignment="1">
      <alignment horizontal="center" vertical="center"/>
    </xf>
    <xf numFmtId="0" fontId="3" fillId="2" borderId="143" xfId="0" applyFont="1" applyFill="1" applyBorder="1" applyAlignment="1">
      <alignment horizontal="center" vertical="center"/>
    </xf>
    <xf numFmtId="176" fontId="33" fillId="0" borderId="0" xfId="0" applyNumberFormat="1" applyFont="1" applyAlignment="1">
      <alignment horizontal="center" vertical="center"/>
    </xf>
    <xf numFmtId="0" fontId="7" fillId="2" borderId="0" xfId="0" applyFont="1" applyFill="1" applyAlignment="1">
      <alignment vertical="center" shrinkToFit="1"/>
    </xf>
    <xf numFmtId="0" fontId="6" fillId="2" borderId="12" xfId="0" applyFont="1" applyFill="1" applyBorder="1" applyAlignment="1" applyProtection="1">
      <alignment vertical="center"/>
    </xf>
    <xf numFmtId="0" fontId="6" fillId="2" borderId="13"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7" xfId="0" applyFont="1" applyFill="1" applyBorder="1" applyAlignment="1" applyProtection="1">
      <alignment vertical="center"/>
    </xf>
    <xf numFmtId="0" fontId="15" fillId="3" borderId="103" xfId="0" applyFont="1" applyFill="1" applyBorder="1" applyAlignment="1" applyProtection="1">
      <alignment horizontal="center" vertical="center"/>
      <protection locked="0"/>
    </xf>
    <xf numFmtId="0" fontId="15" fillId="3" borderId="104" xfId="0" applyFont="1" applyFill="1" applyBorder="1" applyAlignment="1" applyProtection="1">
      <alignment horizontal="center" vertical="center"/>
      <protection locked="0"/>
    </xf>
    <xf numFmtId="0" fontId="15" fillId="3" borderId="105" xfId="0" applyFont="1" applyFill="1" applyBorder="1" applyAlignment="1" applyProtection="1">
      <alignment horizontal="center" vertical="center"/>
      <protection locked="0"/>
    </xf>
    <xf numFmtId="0" fontId="15" fillId="3" borderId="106"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6" fillId="3" borderId="6" xfId="0" applyFont="1" applyFill="1" applyBorder="1" applyAlignment="1">
      <alignment horizontal="distributed" vertical="center"/>
    </xf>
    <xf numFmtId="0" fontId="6" fillId="3" borderId="12" xfId="0" applyFont="1" applyFill="1" applyBorder="1" applyAlignment="1">
      <alignment horizontal="distributed" vertical="center"/>
    </xf>
    <xf numFmtId="0" fontId="6" fillId="3" borderId="5" xfId="0" applyFont="1" applyFill="1" applyBorder="1" applyAlignment="1">
      <alignment horizontal="right" vertical="center"/>
    </xf>
    <xf numFmtId="0" fontId="6" fillId="3" borderId="6" xfId="0" applyFont="1" applyFill="1" applyBorder="1" applyAlignment="1">
      <alignment horizontal="right" vertical="center"/>
    </xf>
    <xf numFmtId="0" fontId="6" fillId="3" borderId="11" xfId="0" applyFont="1" applyFill="1" applyBorder="1" applyAlignment="1">
      <alignment horizontal="right" vertical="center"/>
    </xf>
    <xf numFmtId="0" fontId="6" fillId="3" borderId="12" xfId="0" applyFont="1" applyFill="1" applyBorder="1" applyAlignment="1">
      <alignment horizontal="right" vertical="center"/>
    </xf>
    <xf numFmtId="0" fontId="6" fillId="3" borderId="30" xfId="0" applyFont="1" applyFill="1" applyBorder="1" applyAlignment="1" applyProtection="1">
      <alignment vertical="center" shrinkToFit="1"/>
    </xf>
    <xf numFmtId="0" fontId="6" fillId="3" borderId="31" xfId="0" applyFont="1" applyFill="1" applyBorder="1" applyAlignment="1" applyProtection="1">
      <alignment vertical="center" shrinkToFit="1"/>
    </xf>
    <xf numFmtId="0" fontId="6" fillId="3" borderId="32" xfId="0" applyFont="1" applyFill="1" applyBorder="1" applyAlignment="1" applyProtection="1">
      <alignment vertical="center" shrinkToFit="1"/>
    </xf>
    <xf numFmtId="0" fontId="6" fillId="3" borderId="44" xfId="0" applyFont="1" applyFill="1" applyBorder="1" applyAlignment="1" applyProtection="1">
      <alignment vertical="center"/>
    </xf>
    <xf numFmtId="0" fontId="6" fillId="3" borderId="40" xfId="0" applyFont="1" applyFill="1" applyBorder="1" applyAlignment="1" applyProtection="1">
      <alignment vertical="center"/>
    </xf>
    <xf numFmtId="0" fontId="6" fillId="3" borderId="45" xfId="0" applyFont="1" applyFill="1" applyBorder="1" applyAlignment="1" applyProtection="1">
      <alignment vertical="center"/>
    </xf>
    <xf numFmtId="185" fontId="16" fillId="2" borderId="107" xfId="0" applyNumberFormat="1" applyFont="1" applyFill="1" applyBorder="1" applyAlignment="1" applyProtection="1">
      <alignment horizontal="center" vertical="center"/>
    </xf>
    <xf numFmtId="185" fontId="16" fillId="2" borderId="108" xfId="0" applyNumberFormat="1" applyFont="1" applyFill="1" applyBorder="1" applyAlignment="1" applyProtection="1">
      <alignment horizontal="center" vertical="center"/>
    </xf>
    <xf numFmtId="185" fontId="16" fillId="2" borderId="108" xfId="0" applyNumberFormat="1" applyFont="1" applyFill="1" applyBorder="1" applyAlignment="1">
      <alignment horizontal="center" vertical="center"/>
    </xf>
    <xf numFmtId="185" fontId="16" fillId="2" borderId="108" xfId="0" quotePrefix="1" applyNumberFormat="1" applyFont="1" applyFill="1" applyBorder="1" applyAlignment="1">
      <alignment horizontal="center" vertical="center"/>
    </xf>
    <xf numFmtId="185" fontId="16" fillId="2" borderId="109" xfId="0" applyNumberFormat="1" applyFont="1" applyFill="1" applyBorder="1" applyAlignment="1">
      <alignment horizontal="center" vertical="center"/>
    </xf>
    <xf numFmtId="0" fontId="6" fillId="0" borderId="34" xfId="0" applyFont="1" applyFill="1" applyBorder="1" applyAlignment="1" applyProtection="1">
      <alignment horizontal="right" vertical="center" shrinkToFit="1"/>
      <protection locked="0"/>
    </xf>
    <xf numFmtId="185" fontId="16" fillId="0" borderId="102" xfId="0" applyNumberFormat="1" applyFont="1" applyFill="1" applyBorder="1" applyAlignment="1" applyProtection="1">
      <alignment horizontal="center" vertical="center"/>
      <protection locked="0"/>
    </xf>
    <xf numFmtId="185" fontId="16" fillId="0" borderId="110" xfId="0" applyNumberFormat="1" applyFont="1" applyFill="1" applyBorder="1" applyAlignment="1" applyProtection="1">
      <alignment horizontal="center" vertical="center"/>
      <protection locked="0"/>
    </xf>
    <xf numFmtId="185" fontId="16" fillId="0" borderId="101" xfId="0" applyNumberFormat="1" applyFont="1" applyFill="1" applyBorder="1" applyAlignment="1" applyProtection="1">
      <alignment horizontal="center" vertical="center"/>
      <protection locked="0"/>
    </xf>
    <xf numFmtId="184" fontId="17" fillId="0" borderId="9" xfId="0" applyNumberFormat="1" applyFont="1" applyFill="1" applyBorder="1" applyAlignment="1" applyProtection="1">
      <alignment horizontal="left" vertical="center"/>
      <protection locked="0"/>
    </xf>
    <xf numFmtId="184" fontId="17" fillId="0" borderId="10" xfId="0" applyNumberFormat="1" applyFont="1" applyFill="1" applyBorder="1" applyAlignment="1" applyProtection="1">
      <alignment horizontal="left" vertical="center"/>
      <protection locked="0"/>
    </xf>
    <xf numFmtId="0" fontId="16" fillId="0" borderId="12"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left" vertical="center" shrinkToFit="1"/>
      <protection locked="0"/>
    </xf>
    <xf numFmtId="0" fontId="6" fillId="3" borderId="35" xfId="0" applyFont="1" applyFill="1" applyBorder="1" applyAlignment="1" applyProtection="1">
      <alignment horizontal="left" vertical="center" shrinkToFit="1"/>
      <protection locked="0"/>
    </xf>
    <xf numFmtId="0" fontId="32" fillId="3" borderId="44" xfId="5" applyFont="1" applyFill="1" applyBorder="1" applyAlignment="1" applyProtection="1">
      <alignment vertical="center"/>
      <protection locked="0"/>
    </xf>
    <xf numFmtId="0" fontId="32" fillId="3" borderId="40" xfId="5" applyFont="1" applyFill="1" applyBorder="1" applyAlignment="1" applyProtection="1">
      <alignment vertical="center"/>
      <protection locked="0"/>
    </xf>
    <xf numFmtId="0" fontId="32" fillId="3" borderId="45" xfId="5" applyFont="1" applyFill="1" applyBorder="1" applyAlignment="1" applyProtection="1">
      <alignment vertical="center"/>
      <protection locked="0"/>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2" borderId="44" xfId="0" applyFont="1" applyFill="1" applyBorder="1" applyAlignment="1">
      <alignment vertical="center" wrapText="1"/>
    </xf>
    <xf numFmtId="0" fontId="6" fillId="2" borderId="45" xfId="0" applyFont="1" applyFill="1" applyBorder="1" applyAlignment="1">
      <alignment vertical="center"/>
    </xf>
    <xf numFmtId="0" fontId="6" fillId="3" borderId="34" xfId="0" applyFont="1" applyFill="1" applyBorder="1" applyAlignment="1" applyProtection="1">
      <alignment vertical="center" wrapText="1"/>
      <protection locked="0"/>
    </xf>
    <xf numFmtId="0" fontId="6" fillId="2" borderId="8" xfId="0" applyFont="1" applyFill="1" applyBorder="1" applyAlignment="1">
      <alignment vertical="center" wrapText="1"/>
    </xf>
    <xf numFmtId="0" fontId="6" fillId="3" borderId="40" xfId="0" applyFont="1" applyFill="1" applyBorder="1" applyAlignment="1" applyProtection="1">
      <alignment vertical="center" wrapText="1"/>
      <protection locked="0"/>
    </xf>
    <xf numFmtId="0" fontId="6" fillId="2" borderId="11" xfId="0" applyFont="1" applyFill="1" applyBorder="1" applyAlignment="1">
      <alignment vertical="center" wrapText="1"/>
    </xf>
    <xf numFmtId="176" fontId="6" fillId="2" borderId="34" xfId="0" applyNumberFormat="1" applyFont="1" applyFill="1" applyBorder="1" applyAlignment="1" applyProtection="1">
      <alignment horizontal="center" vertical="center"/>
    </xf>
    <xf numFmtId="0" fontId="6" fillId="3" borderId="40" xfId="0" applyFont="1" applyFill="1" applyBorder="1" applyAlignment="1" applyProtection="1">
      <alignment vertical="center"/>
      <protection locked="0"/>
    </xf>
  </cellXfs>
  <cellStyles count="6">
    <cellStyle name="ハイパーリンク" xfId="5" builtinId="8"/>
    <cellStyle name="桁区切り" xfId="1" builtinId="6"/>
    <cellStyle name="桁区切り 2" xfId="4"/>
    <cellStyle name="標準" xfId="0" builtinId="0"/>
    <cellStyle name="標準 2" xfId="2"/>
    <cellStyle name="標準 3 3" xfId="3"/>
  </cellStyles>
  <dxfs count="2">
    <dxf>
      <fill>
        <patternFill>
          <bgColor theme="9" tint="0.79998168889431442"/>
        </patternFill>
      </fill>
    </dxf>
    <dxf>
      <fill>
        <patternFill>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DB!$H$6"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DB!$H$12" lockText="1" noThreeD="1"/>
</file>

<file path=xl/ctrlProps/ctrlProp26.xml><?xml version="1.0" encoding="utf-8"?>
<formControlPr xmlns="http://schemas.microsoft.com/office/spreadsheetml/2009/9/main" objectType="CheckBox" fmlaLink="DB!$H$1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DB!$L$1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DB!$L$12"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9525</xdr:rowOff>
        </xdr:from>
        <xdr:to>
          <xdr:col>1</xdr:col>
          <xdr:colOff>0</xdr:colOff>
          <xdr:row>5</xdr:row>
          <xdr:rowOff>9525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12</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22</xdr:row>
          <xdr:rowOff>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0</xdr:colOff>
          <xdr:row>39</xdr:row>
          <xdr:rowOff>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34</xdr:row>
          <xdr:rowOff>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0</xdr:colOff>
          <xdr:row>14</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21</xdr:col>
          <xdr:colOff>0</xdr:colOff>
          <xdr:row>14</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0</xdr:colOff>
          <xdr:row>24</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0</xdr:colOff>
          <xdr:row>5</xdr:row>
          <xdr:rowOff>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0</xdr:colOff>
          <xdr:row>42</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18</xdr:col>
          <xdr:colOff>0</xdr:colOff>
          <xdr:row>42</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0</xdr:colOff>
          <xdr:row>18</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0</xdr:colOff>
          <xdr:row>38</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21</xdr:col>
          <xdr:colOff>0</xdr:colOff>
          <xdr:row>18</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18</xdr:col>
          <xdr:colOff>0</xdr:colOff>
          <xdr:row>16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0</xdr:colOff>
          <xdr:row>17</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21</xdr:col>
          <xdr:colOff>0</xdr:colOff>
          <xdr:row>16</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28</xdr:col>
          <xdr:colOff>0</xdr:colOff>
          <xdr:row>24</xdr:row>
          <xdr:rowOff>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10</xdr:row>
          <xdr:rowOff>285750</xdr:rowOff>
        </xdr:from>
        <xdr:to>
          <xdr:col>32</xdr:col>
          <xdr:colOff>0</xdr:colOff>
          <xdr:row>12</xdr:row>
          <xdr:rowOff>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95250</xdr:colOff>
          <xdr:row>58</xdr:row>
          <xdr:rowOff>57150</xdr:rowOff>
        </xdr:from>
        <xdr:to>
          <xdr:col>30</xdr:col>
          <xdr:colOff>133350</xdr:colOff>
          <xdr:row>59</xdr:row>
          <xdr:rowOff>123825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0</xdr:colOff>
          <xdr:row>5</xdr:row>
          <xdr:rowOff>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0</xdr:colOff>
          <xdr:row>14</xdr:row>
          <xdr:rowOff>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21</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33</xdr:row>
          <xdr:rowOff>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28</xdr:col>
          <xdr:colOff>0</xdr:colOff>
          <xdr:row>24</xdr:row>
          <xdr:rowOff>0</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11</xdr:row>
          <xdr:rowOff>0</xdr:rowOff>
        </xdr:from>
        <xdr:to>
          <xdr:col>32</xdr:col>
          <xdr:colOff>0</xdr:colOff>
          <xdr:row>12</xdr:row>
          <xdr:rowOff>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7.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trlProp" Target="../ctrlProps/ctrlProp3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trlProp" Target="../ctrlProps/ctrlProp4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4.xml"/><Relationship Id="rId2" Type="http://schemas.openxmlformats.org/officeDocument/2006/relationships/drawing" Target="../drawings/drawing10.xml"/><Relationship Id="rId1" Type="http://schemas.openxmlformats.org/officeDocument/2006/relationships/printerSettings" Target="../printerSettings/printerSettings15.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8.xml"/><Relationship Id="rId2" Type="http://schemas.openxmlformats.org/officeDocument/2006/relationships/drawing" Target="../drawings/drawing11.xml"/><Relationship Id="rId1" Type="http://schemas.openxmlformats.org/officeDocument/2006/relationships/printerSettings" Target="../printerSettings/printerSettings16.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6"/>
  <sheetViews>
    <sheetView showGridLines="0" workbookViewId="0">
      <pane ySplit="2" topLeftCell="A3" activePane="bottomLeft" state="frozen"/>
      <selection pane="bottomLeft"/>
    </sheetView>
  </sheetViews>
  <sheetFormatPr defaultRowHeight="18.75" x14ac:dyDescent="0.4"/>
  <cols>
    <col min="1" max="2" width="3.125" style="168" customWidth="1"/>
    <col min="3" max="3" width="10" style="168" customWidth="1"/>
    <col min="4" max="4" width="12.5" style="168" customWidth="1"/>
    <col min="5" max="6" width="3.125" style="168" customWidth="1"/>
    <col min="7" max="7" width="25.75" style="168" bestFit="1" customWidth="1"/>
    <col min="8" max="8" width="12.5" style="168" customWidth="1"/>
    <col min="9" max="10" width="3.125" style="168" customWidth="1"/>
    <col min="11" max="11" width="17.5" style="168" bestFit="1" customWidth="1"/>
    <col min="12" max="12" width="12.5" style="168" customWidth="1"/>
    <col min="13" max="14" width="3.125" style="168" customWidth="1"/>
    <col min="15" max="15" width="17.5" style="168" bestFit="1" customWidth="1"/>
    <col min="16" max="16" width="12.5" style="168" customWidth="1"/>
    <col min="17" max="16384" width="9" style="168"/>
  </cols>
  <sheetData>
    <row r="1" spans="1:16" ht="19.5" thickBot="1" x14ac:dyDescent="0.45"/>
    <row r="2" spans="1:16" x14ac:dyDescent="0.4">
      <c r="B2" s="169" t="s">
        <v>421</v>
      </c>
      <c r="C2" s="170"/>
      <c r="D2" s="171"/>
      <c r="F2" s="172" t="s">
        <v>422</v>
      </c>
      <c r="G2" s="173"/>
      <c r="H2" s="174"/>
      <c r="J2" s="175" t="s">
        <v>423</v>
      </c>
      <c r="K2" s="176"/>
      <c r="L2" s="177"/>
      <c r="N2" s="178" t="s">
        <v>424</v>
      </c>
      <c r="O2" s="179"/>
      <c r="P2" s="180"/>
    </row>
    <row r="3" spans="1:16" x14ac:dyDescent="0.4">
      <c r="B3" s="181"/>
      <c r="C3" s="182" t="s">
        <v>425</v>
      </c>
      <c r="D3" s="267">
        <f ca="1">TODAY()+1</f>
        <v>45770</v>
      </c>
      <c r="F3" s="183" t="s">
        <v>426</v>
      </c>
      <c r="G3" s="184"/>
      <c r="H3" s="185"/>
      <c r="J3" s="186" t="s">
        <v>479</v>
      </c>
      <c r="K3" s="187"/>
      <c r="L3" s="188"/>
      <c r="N3" s="189" t="s">
        <v>496</v>
      </c>
      <c r="O3" s="190"/>
      <c r="P3" s="191"/>
    </row>
    <row r="4" spans="1:16" x14ac:dyDescent="0.4">
      <c r="B4" s="181"/>
      <c r="C4" s="192" t="s">
        <v>503</v>
      </c>
      <c r="D4" s="268">
        <f ca="1">IF(AND(0&lt;MONTH(D3),MONTH(D3)&lt;4),YEAR(D3)-1,YEAR(D3))</f>
        <v>2025</v>
      </c>
      <c r="F4" s="193"/>
      <c r="G4" s="194" t="s">
        <v>427</v>
      </c>
      <c r="H4" s="195" t="s">
        <v>428</v>
      </c>
      <c r="J4" s="196"/>
      <c r="K4" s="197" t="s">
        <v>429</v>
      </c>
      <c r="L4" s="272" t="str">
        <f>第13号!AB4</f>
        <v>令和  年  月  日</v>
      </c>
      <c r="N4" s="198"/>
      <c r="O4" s="199" t="s">
        <v>429</v>
      </c>
      <c r="P4" s="278" t="str">
        <f>第９号!AB4</f>
        <v>令和  年  月  日</v>
      </c>
    </row>
    <row r="5" spans="1:16" ht="19.5" thickBot="1" x14ac:dyDescent="0.45">
      <c r="B5" s="200"/>
      <c r="C5" s="201" t="s">
        <v>502</v>
      </c>
      <c r="D5" s="269">
        <f ca="1">D4-2018</f>
        <v>7</v>
      </c>
      <c r="F5" s="193"/>
      <c r="G5" s="202" t="s">
        <v>430</v>
      </c>
      <c r="H5" s="203" t="s">
        <v>431</v>
      </c>
      <c r="J5" s="196"/>
      <c r="K5" s="204" t="s">
        <v>503</v>
      </c>
      <c r="L5" s="273" t="str">
        <f>IFERROR(IF(AND(0&lt;MONTH(L4),MONTH(L4)&lt;4),YEAR(L4)-1,YEAR(L4)),"")</f>
        <v/>
      </c>
      <c r="N5" s="198"/>
      <c r="O5" s="205" t="s">
        <v>503</v>
      </c>
      <c r="P5" s="279" t="str">
        <f>IFERROR(IF(AND(0&lt;MONTH(P4),MONTH(P4)&lt;4),YEAR(P4)-1,YEAR(P4)),"")</f>
        <v/>
      </c>
    </row>
    <row r="6" spans="1:16" x14ac:dyDescent="0.4">
      <c r="A6" s="206"/>
      <c r="B6" s="207"/>
      <c r="C6" s="207"/>
      <c r="D6" s="207"/>
      <c r="E6" s="206"/>
      <c r="F6" s="208"/>
      <c r="G6" s="209" t="s">
        <v>432</v>
      </c>
      <c r="H6" s="270" t="b">
        <v>0</v>
      </c>
      <c r="J6" s="196"/>
      <c r="K6" s="204" t="s">
        <v>502</v>
      </c>
      <c r="L6" s="273" t="str">
        <f>IFERROR(L5-2018,"")</f>
        <v/>
      </c>
      <c r="N6" s="198"/>
      <c r="O6" s="205" t="s">
        <v>502</v>
      </c>
      <c r="P6" s="279" t="str">
        <f>IFERROR(P5-2018,"")</f>
        <v/>
      </c>
    </row>
    <row r="7" spans="1:16" x14ac:dyDescent="0.4">
      <c r="B7" s="206"/>
      <c r="C7" s="206"/>
      <c r="D7" s="206"/>
      <c r="F7" s="183" t="s">
        <v>433</v>
      </c>
      <c r="G7" s="184"/>
      <c r="H7" s="185"/>
      <c r="J7" s="196"/>
      <c r="K7" s="204" t="s">
        <v>427</v>
      </c>
      <c r="L7" s="203" t="s">
        <v>434</v>
      </c>
      <c r="N7" s="198"/>
      <c r="O7" s="205" t="s">
        <v>427</v>
      </c>
      <c r="P7" s="203" t="s">
        <v>435</v>
      </c>
    </row>
    <row r="8" spans="1:16" x14ac:dyDescent="0.4">
      <c r="F8" s="193"/>
      <c r="G8" s="202" t="s">
        <v>436</v>
      </c>
      <c r="H8" s="203">
        <v>2.3E-3</v>
      </c>
      <c r="J8" s="196"/>
      <c r="K8" s="204" t="s">
        <v>430</v>
      </c>
      <c r="L8" s="203" t="s">
        <v>437</v>
      </c>
      <c r="N8" s="210"/>
      <c r="O8" s="211" t="s">
        <v>430</v>
      </c>
      <c r="P8" s="212" t="s">
        <v>438</v>
      </c>
    </row>
    <row r="9" spans="1:16" x14ac:dyDescent="0.4">
      <c r="F9" s="193"/>
      <c r="G9" s="202" t="s">
        <v>439</v>
      </c>
      <c r="H9" s="203">
        <v>2.5999999999999999E-3</v>
      </c>
      <c r="J9" s="186" t="s">
        <v>480</v>
      </c>
      <c r="K9" s="187"/>
      <c r="L9" s="188"/>
      <c r="N9" s="189" t="s">
        <v>495</v>
      </c>
      <c r="O9" s="190"/>
      <c r="P9" s="191"/>
    </row>
    <row r="10" spans="1:16" x14ac:dyDescent="0.4">
      <c r="F10" s="193"/>
      <c r="G10" s="202" t="s">
        <v>442</v>
      </c>
      <c r="H10" s="203">
        <v>4.0000000000000002E-4</v>
      </c>
      <c r="J10" s="213"/>
      <c r="K10" s="214" t="s">
        <v>440</v>
      </c>
      <c r="L10" s="274" t="b">
        <v>0</v>
      </c>
      <c r="N10" s="198"/>
      <c r="O10" s="199" t="s">
        <v>429</v>
      </c>
      <c r="P10" s="278" t="str">
        <f>第10号!AB4</f>
        <v>令和  年  月  日</v>
      </c>
    </row>
    <row r="11" spans="1:16" x14ac:dyDescent="0.4">
      <c r="F11" s="183" t="s">
        <v>443</v>
      </c>
      <c r="G11" s="184"/>
      <c r="H11" s="185"/>
      <c r="J11" s="186" t="s">
        <v>441</v>
      </c>
      <c r="K11" s="215"/>
      <c r="L11" s="188"/>
      <c r="N11" s="198"/>
      <c r="O11" s="205" t="s">
        <v>503</v>
      </c>
      <c r="P11" s="279" t="str">
        <f>IFERROR(IF(AND(0&lt;MONTH(P10),MONTH(P10)&lt;4),YEAR(P10)-1,YEAR(P10)),"")</f>
        <v/>
      </c>
    </row>
    <row r="12" spans="1:16" ht="19.5" thickBot="1" x14ac:dyDescent="0.45">
      <c r="F12" s="208"/>
      <c r="G12" s="218" t="s">
        <v>440</v>
      </c>
      <c r="H12" s="271" t="b">
        <v>0</v>
      </c>
      <c r="J12" s="216"/>
      <c r="K12" s="217" t="s">
        <v>440</v>
      </c>
      <c r="L12" s="275" t="b">
        <v>0</v>
      </c>
      <c r="N12" s="198"/>
      <c r="O12" s="205" t="s">
        <v>502</v>
      </c>
      <c r="P12" s="279" t="str">
        <f>IFERROR(P11-2018,"")</f>
        <v/>
      </c>
    </row>
    <row r="13" spans="1:16" ht="19.5" thickBot="1" x14ac:dyDescent="0.45">
      <c r="F13" s="183" t="s">
        <v>446</v>
      </c>
      <c r="G13" s="184"/>
      <c r="H13" s="185"/>
      <c r="N13" s="198"/>
      <c r="O13" s="205" t="s">
        <v>427</v>
      </c>
      <c r="P13" s="203" t="s">
        <v>444</v>
      </c>
    </row>
    <row r="14" spans="1:16" x14ac:dyDescent="0.4">
      <c r="F14" s="208"/>
      <c r="G14" s="209" t="s">
        <v>440</v>
      </c>
      <c r="H14" s="270" t="b">
        <v>0</v>
      </c>
      <c r="J14" s="219" t="s">
        <v>492</v>
      </c>
      <c r="K14" s="220"/>
      <c r="L14" s="221"/>
      <c r="N14" s="210"/>
      <c r="O14" s="211" t="s">
        <v>430</v>
      </c>
      <c r="P14" s="212" t="s">
        <v>445</v>
      </c>
    </row>
    <row r="15" spans="1:16" x14ac:dyDescent="0.4">
      <c r="F15" s="183" t="s">
        <v>448</v>
      </c>
      <c r="G15" s="184"/>
      <c r="H15" s="185"/>
      <c r="J15" s="222"/>
      <c r="K15" s="223" t="s">
        <v>447</v>
      </c>
      <c r="L15" s="276" t="str">
        <f>交付請求書!AB4</f>
        <v>令和  年  月  日</v>
      </c>
      <c r="N15" s="189" t="s">
        <v>494</v>
      </c>
      <c r="O15" s="190"/>
      <c r="P15" s="191"/>
    </row>
    <row r="16" spans="1:16" ht="19.5" thickBot="1" x14ac:dyDescent="0.45">
      <c r="F16" s="227"/>
      <c r="G16" s="228" t="s">
        <v>449</v>
      </c>
      <c r="H16" s="229" t="s">
        <v>450</v>
      </c>
      <c r="J16" s="222"/>
      <c r="K16" s="224" t="s">
        <v>503</v>
      </c>
      <c r="L16" s="277" t="str">
        <f>IFERROR(IF(AND(0&lt;MONTH(L15),MONTH(L15)&lt;4),YEAR(L15)-1,YEAR(L15)),"")</f>
        <v/>
      </c>
      <c r="N16" s="198"/>
      <c r="O16" s="225" t="s">
        <v>429</v>
      </c>
      <c r="P16" s="278" t="str">
        <f>第12号!AB4</f>
        <v>令和  年  月  日</v>
      </c>
    </row>
    <row r="17" spans="10:16" x14ac:dyDescent="0.4">
      <c r="J17" s="222"/>
      <c r="K17" s="224" t="s">
        <v>502</v>
      </c>
      <c r="L17" s="277" t="str">
        <f>IFERROR(L16-2018,"")</f>
        <v/>
      </c>
      <c r="N17" s="198"/>
      <c r="O17" s="205" t="s">
        <v>503</v>
      </c>
      <c r="P17" s="279" t="str">
        <f>IFERROR(IF(AND(0&lt;MONTH(P16),MONTH(P16)&lt;4),YEAR(P16)-1,YEAR(P16)),"")</f>
        <v/>
      </c>
    </row>
    <row r="18" spans="10:16" ht="19.5" thickBot="1" x14ac:dyDescent="0.45">
      <c r="J18" s="230"/>
      <c r="K18" s="231" t="s">
        <v>430</v>
      </c>
      <c r="L18" s="232" t="s">
        <v>451</v>
      </c>
      <c r="N18" s="198"/>
      <c r="O18" s="205" t="s">
        <v>502</v>
      </c>
      <c r="P18" s="279" t="str">
        <f>IFERROR(P17-2018,"")</f>
        <v/>
      </c>
    </row>
    <row r="19" spans="10:16" x14ac:dyDescent="0.4">
      <c r="N19" s="198"/>
      <c r="O19" s="226" t="s">
        <v>427</v>
      </c>
      <c r="P19" s="203" t="s">
        <v>452</v>
      </c>
    </row>
    <row r="20" spans="10:16" x14ac:dyDescent="0.4">
      <c r="N20" s="210"/>
      <c r="O20" s="233" t="s">
        <v>430</v>
      </c>
      <c r="P20" s="212" t="s">
        <v>453</v>
      </c>
    </row>
    <row r="21" spans="10:16" x14ac:dyDescent="0.4">
      <c r="N21" s="189" t="s">
        <v>493</v>
      </c>
      <c r="O21" s="190"/>
      <c r="P21" s="191"/>
    </row>
    <row r="22" spans="10:16" x14ac:dyDescent="0.4">
      <c r="N22" s="198"/>
      <c r="O22" s="225" t="s">
        <v>447</v>
      </c>
      <c r="P22" s="278" t="str">
        <f>第18号!AB4</f>
        <v>令和  年  月  日</v>
      </c>
    </row>
    <row r="23" spans="10:16" x14ac:dyDescent="0.4">
      <c r="N23" s="198"/>
      <c r="O23" s="205" t="s">
        <v>503</v>
      </c>
      <c r="P23" s="279" t="str">
        <f>IFERROR(IF(AND(0&lt;MONTH(P22),MONTH(P22)&lt;4),YEAR(P22)-1,YEAR(P22)),"")</f>
        <v/>
      </c>
    </row>
    <row r="24" spans="10:16" x14ac:dyDescent="0.4">
      <c r="N24" s="198"/>
      <c r="O24" s="205" t="s">
        <v>502</v>
      </c>
      <c r="P24" s="279" t="str">
        <f>IFERROR(P23-2018,"")</f>
        <v/>
      </c>
    </row>
    <row r="25" spans="10:16" x14ac:dyDescent="0.4">
      <c r="N25" s="198"/>
      <c r="O25" s="226" t="s">
        <v>427</v>
      </c>
      <c r="P25" s="203" t="s">
        <v>454</v>
      </c>
    </row>
    <row r="26" spans="10:16" ht="19.5" thickBot="1" x14ac:dyDescent="0.45">
      <c r="N26" s="234"/>
      <c r="O26" s="235" t="s">
        <v>430</v>
      </c>
      <c r="P26" s="232" t="s">
        <v>455</v>
      </c>
    </row>
  </sheetData>
  <sheetProtection password="CC6D" sheet="1" objects="1" scenario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Z39"/>
  <sheetViews>
    <sheetView view="pageBreakPreview" zoomScaleNormal="100" zoomScaleSheetLayoutView="100" workbookViewId="0">
      <pane ySplit="4" topLeftCell="A20" activePane="bottomLeft" state="frozen"/>
      <selection pane="bottomLeft" activeCell="A27" sqref="A27"/>
    </sheetView>
  </sheetViews>
  <sheetFormatPr defaultColWidth="3.125" defaultRowHeight="18.75" customHeight="1" x14ac:dyDescent="0.4"/>
  <cols>
    <col min="1" max="2" width="3.125" style="58"/>
    <col min="3" max="13" width="3.125" style="1" customWidth="1"/>
    <col min="14" max="16384" width="3.125" style="1"/>
  </cols>
  <sheetData>
    <row r="1" spans="1:26" ht="18.75" customHeight="1" x14ac:dyDescent="0.4">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18.75" customHeight="1" x14ac:dyDescent="0.4">
      <c r="A2" s="71" t="s">
        <v>215</v>
      </c>
      <c r="B2" s="71"/>
      <c r="C2" s="71"/>
      <c r="D2" s="71"/>
      <c r="E2" s="71"/>
      <c r="F2" s="71"/>
      <c r="G2" s="71"/>
      <c r="H2" s="71"/>
      <c r="I2" s="71"/>
      <c r="J2" s="71"/>
      <c r="K2" s="71"/>
      <c r="L2" s="71"/>
      <c r="M2" s="71"/>
      <c r="N2" s="71"/>
      <c r="O2" s="71"/>
      <c r="P2" s="71"/>
      <c r="Q2" s="71"/>
      <c r="R2" s="71"/>
      <c r="S2" s="71"/>
      <c r="T2" s="71"/>
      <c r="U2" s="71"/>
      <c r="V2" s="71"/>
      <c r="W2" s="71"/>
      <c r="X2" s="71"/>
      <c r="Y2" s="71"/>
      <c r="Z2" s="71"/>
    </row>
    <row r="3" spans="1:26" ht="7.5" customHeight="1" thickBot="1" x14ac:dyDescent="0.45">
      <c r="A3" s="71"/>
      <c r="B3" s="71"/>
      <c r="C3" s="71"/>
      <c r="D3" s="71"/>
      <c r="E3" s="71"/>
      <c r="F3" s="71"/>
      <c r="G3" s="71"/>
      <c r="H3" s="71"/>
      <c r="I3" s="71"/>
      <c r="J3" s="71"/>
      <c r="K3" s="71"/>
      <c r="L3" s="71"/>
      <c r="M3" s="71"/>
      <c r="N3" s="71"/>
      <c r="O3" s="71"/>
      <c r="P3" s="71"/>
      <c r="Q3" s="71"/>
      <c r="R3" s="71"/>
      <c r="S3" s="71"/>
      <c r="T3" s="71"/>
      <c r="U3" s="71"/>
      <c r="V3" s="71"/>
      <c r="W3" s="71"/>
      <c r="X3" s="71"/>
      <c r="Y3" s="71"/>
      <c r="Z3" s="71"/>
    </row>
    <row r="4" spans="1:26" ht="22.5" customHeight="1" x14ac:dyDescent="0.4">
      <c r="A4" s="54"/>
      <c r="B4" s="55" t="s">
        <v>161</v>
      </c>
      <c r="C4" s="298" t="s">
        <v>160</v>
      </c>
      <c r="D4" s="299"/>
      <c r="E4" s="299"/>
      <c r="F4" s="299"/>
      <c r="G4" s="299"/>
      <c r="H4" s="299"/>
      <c r="I4" s="299"/>
      <c r="J4" s="299"/>
      <c r="K4" s="299"/>
      <c r="L4" s="300"/>
      <c r="M4" s="298" t="s">
        <v>111</v>
      </c>
      <c r="N4" s="299"/>
      <c r="O4" s="299"/>
      <c r="P4" s="299"/>
      <c r="Q4" s="299"/>
      <c r="R4" s="299"/>
      <c r="S4" s="299"/>
      <c r="T4" s="299"/>
      <c r="U4" s="299"/>
      <c r="V4" s="299"/>
      <c r="W4" s="299"/>
      <c r="X4" s="299"/>
      <c r="Y4" s="299"/>
      <c r="Z4" s="301"/>
    </row>
    <row r="5" spans="1:26" ht="22.5" customHeight="1" x14ac:dyDescent="0.4">
      <c r="A5" s="68"/>
      <c r="B5" s="63" t="s">
        <v>142</v>
      </c>
      <c r="C5" s="292" t="s">
        <v>419</v>
      </c>
      <c r="D5" s="293"/>
      <c r="E5" s="293"/>
      <c r="F5" s="293"/>
      <c r="G5" s="293"/>
      <c r="H5" s="293"/>
      <c r="I5" s="293"/>
      <c r="J5" s="293"/>
      <c r="K5" s="293"/>
      <c r="L5" s="294"/>
      <c r="M5" s="295" t="s">
        <v>218</v>
      </c>
      <c r="N5" s="296"/>
      <c r="O5" s="296"/>
      <c r="P5" s="296"/>
      <c r="Q5" s="296"/>
      <c r="R5" s="296"/>
      <c r="S5" s="296"/>
      <c r="T5" s="296"/>
      <c r="U5" s="296"/>
      <c r="V5" s="296"/>
      <c r="W5" s="296"/>
      <c r="X5" s="296"/>
      <c r="Y5" s="296"/>
      <c r="Z5" s="297"/>
    </row>
    <row r="6" spans="1:26" ht="22.5" customHeight="1" x14ac:dyDescent="0.4">
      <c r="A6" s="68"/>
      <c r="B6" s="63" t="s">
        <v>143</v>
      </c>
      <c r="C6" s="292" t="s">
        <v>217</v>
      </c>
      <c r="D6" s="293"/>
      <c r="E6" s="293"/>
      <c r="F6" s="293"/>
      <c r="G6" s="293"/>
      <c r="H6" s="293"/>
      <c r="I6" s="293"/>
      <c r="J6" s="293"/>
      <c r="K6" s="293"/>
      <c r="L6" s="294"/>
      <c r="M6" s="295" t="s">
        <v>380</v>
      </c>
      <c r="N6" s="296"/>
      <c r="O6" s="296"/>
      <c r="P6" s="296"/>
      <c r="Q6" s="296"/>
      <c r="R6" s="296"/>
      <c r="S6" s="296"/>
      <c r="T6" s="296"/>
      <c r="U6" s="296"/>
      <c r="V6" s="296"/>
      <c r="W6" s="296"/>
      <c r="X6" s="296"/>
      <c r="Y6" s="296"/>
      <c r="Z6" s="297"/>
    </row>
    <row r="7" spans="1:26" ht="22.5" customHeight="1" x14ac:dyDescent="0.4">
      <c r="A7" s="68"/>
      <c r="B7" s="63" t="s">
        <v>144</v>
      </c>
      <c r="C7" s="292" t="s">
        <v>219</v>
      </c>
      <c r="D7" s="293"/>
      <c r="E7" s="293"/>
      <c r="F7" s="293"/>
      <c r="G7" s="293"/>
      <c r="H7" s="293"/>
      <c r="I7" s="293"/>
      <c r="J7" s="293"/>
      <c r="K7" s="293"/>
      <c r="L7" s="294"/>
      <c r="M7" s="292"/>
      <c r="N7" s="293"/>
      <c r="O7" s="293"/>
      <c r="P7" s="293"/>
      <c r="Q7" s="293"/>
      <c r="R7" s="293"/>
      <c r="S7" s="293"/>
      <c r="T7" s="293"/>
      <c r="U7" s="293"/>
      <c r="V7" s="293"/>
      <c r="W7" s="293"/>
      <c r="X7" s="293"/>
      <c r="Y7" s="293"/>
      <c r="Z7" s="693"/>
    </row>
    <row r="8" spans="1:26" ht="22.5" customHeight="1" x14ac:dyDescent="0.4">
      <c r="A8" s="69"/>
      <c r="B8" s="65" t="s">
        <v>145</v>
      </c>
      <c r="C8" s="280" t="s">
        <v>383</v>
      </c>
      <c r="D8" s="281"/>
      <c r="E8" s="281"/>
      <c r="F8" s="281"/>
      <c r="G8" s="281"/>
      <c r="H8" s="281"/>
      <c r="I8" s="281"/>
      <c r="J8" s="281"/>
      <c r="K8" s="281"/>
      <c r="L8" s="282"/>
      <c r="M8" s="280" t="s">
        <v>221</v>
      </c>
      <c r="N8" s="281"/>
      <c r="O8" s="281"/>
      <c r="P8" s="281"/>
      <c r="Q8" s="281"/>
      <c r="R8" s="281"/>
      <c r="S8" s="281"/>
      <c r="T8" s="281"/>
      <c r="U8" s="281"/>
      <c r="V8" s="281"/>
      <c r="W8" s="281"/>
      <c r="X8" s="281"/>
      <c r="Y8" s="281"/>
      <c r="Z8" s="283"/>
    </row>
    <row r="9" spans="1:26" ht="22.5" customHeight="1" x14ac:dyDescent="0.4">
      <c r="A9" s="61"/>
      <c r="B9" s="62"/>
      <c r="C9" s="284" t="s">
        <v>382</v>
      </c>
      <c r="D9" s="285"/>
      <c r="E9" s="285"/>
      <c r="F9" s="285"/>
      <c r="G9" s="285"/>
      <c r="H9" s="285"/>
      <c r="I9" s="285"/>
      <c r="J9" s="285"/>
      <c r="K9" s="285"/>
      <c r="L9" s="286"/>
      <c r="M9" s="284" t="s">
        <v>222</v>
      </c>
      <c r="N9" s="285"/>
      <c r="O9" s="285"/>
      <c r="P9" s="285"/>
      <c r="Q9" s="285"/>
      <c r="R9" s="285"/>
      <c r="S9" s="285"/>
      <c r="T9" s="285"/>
      <c r="U9" s="285"/>
      <c r="V9" s="285"/>
      <c r="W9" s="285"/>
      <c r="X9" s="285"/>
      <c r="Y9" s="285"/>
      <c r="Z9" s="287"/>
    </row>
    <row r="10" spans="1:26" ht="22.5" customHeight="1" x14ac:dyDescent="0.4">
      <c r="A10" s="61"/>
      <c r="B10" s="62"/>
      <c r="C10" s="284" t="s">
        <v>384</v>
      </c>
      <c r="D10" s="285"/>
      <c r="E10" s="285"/>
      <c r="F10" s="285"/>
      <c r="G10" s="285"/>
      <c r="H10" s="285"/>
      <c r="I10" s="285"/>
      <c r="J10" s="285"/>
      <c r="K10" s="285"/>
      <c r="L10" s="286"/>
      <c r="M10" s="284" t="s">
        <v>223</v>
      </c>
      <c r="N10" s="285"/>
      <c r="O10" s="285"/>
      <c r="P10" s="285"/>
      <c r="Q10" s="285"/>
      <c r="R10" s="285"/>
      <c r="S10" s="285"/>
      <c r="T10" s="285"/>
      <c r="U10" s="285"/>
      <c r="V10" s="285"/>
      <c r="W10" s="285"/>
      <c r="X10" s="285"/>
      <c r="Y10" s="285"/>
      <c r="Z10" s="287"/>
    </row>
    <row r="11" spans="1:26" ht="22.5" customHeight="1" x14ac:dyDescent="0.4">
      <c r="A11" s="61"/>
      <c r="B11" s="62"/>
      <c r="C11" s="284" t="s">
        <v>385</v>
      </c>
      <c r="D11" s="285"/>
      <c r="E11" s="285"/>
      <c r="F11" s="285"/>
      <c r="G11" s="285"/>
      <c r="H11" s="285"/>
      <c r="I11" s="285"/>
      <c r="J11" s="285"/>
      <c r="K11" s="285"/>
      <c r="L11" s="286"/>
      <c r="M11" s="284" t="s">
        <v>224</v>
      </c>
      <c r="N11" s="285"/>
      <c r="O11" s="285"/>
      <c r="P11" s="285"/>
      <c r="Q11" s="285"/>
      <c r="R11" s="285"/>
      <c r="S11" s="285"/>
      <c r="T11" s="285"/>
      <c r="U11" s="285"/>
      <c r="V11" s="285"/>
      <c r="W11" s="285"/>
      <c r="X11" s="285"/>
      <c r="Y11" s="285"/>
      <c r="Z11" s="287"/>
    </row>
    <row r="12" spans="1:26" ht="22.5" customHeight="1" x14ac:dyDescent="0.4">
      <c r="A12" s="61"/>
      <c r="B12" s="62"/>
      <c r="C12" s="284" t="s">
        <v>386</v>
      </c>
      <c r="D12" s="285"/>
      <c r="E12" s="285"/>
      <c r="F12" s="285"/>
      <c r="G12" s="285"/>
      <c r="H12" s="285"/>
      <c r="I12" s="285"/>
      <c r="J12" s="285"/>
      <c r="K12" s="285"/>
      <c r="L12" s="286"/>
      <c r="M12" s="284"/>
      <c r="N12" s="285"/>
      <c r="O12" s="285"/>
      <c r="P12" s="285"/>
      <c r="Q12" s="285"/>
      <c r="R12" s="285"/>
      <c r="S12" s="285"/>
      <c r="T12" s="285"/>
      <c r="U12" s="285"/>
      <c r="V12" s="285"/>
      <c r="W12" s="285"/>
      <c r="X12" s="285"/>
      <c r="Y12" s="285"/>
      <c r="Z12" s="287"/>
    </row>
    <row r="13" spans="1:26" ht="22.5" customHeight="1" x14ac:dyDescent="0.4">
      <c r="A13" s="66"/>
      <c r="B13" s="67"/>
      <c r="C13" s="288" t="s">
        <v>220</v>
      </c>
      <c r="D13" s="289"/>
      <c r="E13" s="289"/>
      <c r="F13" s="289"/>
      <c r="G13" s="289"/>
      <c r="H13" s="289"/>
      <c r="I13" s="289"/>
      <c r="J13" s="289"/>
      <c r="K13" s="289"/>
      <c r="L13" s="290"/>
      <c r="M13" s="288"/>
      <c r="N13" s="289"/>
      <c r="O13" s="289"/>
      <c r="P13" s="289"/>
      <c r="Q13" s="289"/>
      <c r="R13" s="289"/>
      <c r="S13" s="289"/>
      <c r="T13" s="289"/>
      <c r="U13" s="289"/>
      <c r="V13" s="289"/>
      <c r="W13" s="289"/>
      <c r="X13" s="289"/>
      <c r="Y13" s="289"/>
      <c r="Z13" s="291"/>
    </row>
    <row r="14" spans="1:26" ht="22.5" customHeight="1" x14ac:dyDescent="0.4">
      <c r="A14" s="69"/>
      <c r="B14" s="65" t="s">
        <v>146</v>
      </c>
      <c r="C14" s="280" t="s">
        <v>387</v>
      </c>
      <c r="D14" s="281"/>
      <c r="E14" s="281"/>
      <c r="F14" s="281"/>
      <c r="G14" s="281"/>
      <c r="H14" s="281"/>
      <c r="I14" s="281"/>
      <c r="J14" s="281"/>
      <c r="K14" s="281"/>
      <c r="L14" s="282"/>
      <c r="M14" s="280" t="s">
        <v>390</v>
      </c>
      <c r="N14" s="281"/>
      <c r="O14" s="281"/>
      <c r="P14" s="281"/>
      <c r="Q14" s="281"/>
      <c r="R14" s="281"/>
      <c r="S14" s="281"/>
      <c r="T14" s="281"/>
      <c r="U14" s="281"/>
      <c r="V14" s="281"/>
      <c r="W14" s="281"/>
      <c r="X14" s="281"/>
      <c r="Y14" s="281"/>
      <c r="Z14" s="283"/>
    </row>
    <row r="15" spans="1:26" ht="22.5" customHeight="1" x14ac:dyDescent="0.4">
      <c r="A15" s="61"/>
      <c r="B15" s="62"/>
      <c r="C15" s="284" t="s">
        <v>388</v>
      </c>
      <c r="D15" s="285"/>
      <c r="E15" s="285"/>
      <c r="F15" s="285"/>
      <c r="G15" s="285"/>
      <c r="H15" s="285"/>
      <c r="I15" s="285"/>
      <c r="J15" s="285"/>
      <c r="K15" s="285"/>
      <c r="L15" s="286"/>
      <c r="M15" s="284" t="s">
        <v>391</v>
      </c>
      <c r="N15" s="285"/>
      <c r="O15" s="285"/>
      <c r="P15" s="285"/>
      <c r="Q15" s="285"/>
      <c r="R15" s="285"/>
      <c r="S15" s="285"/>
      <c r="T15" s="285"/>
      <c r="U15" s="285"/>
      <c r="V15" s="285"/>
      <c r="W15" s="285"/>
      <c r="X15" s="285"/>
      <c r="Y15" s="285"/>
      <c r="Z15" s="287"/>
    </row>
    <row r="16" spans="1:26" ht="22.5" customHeight="1" x14ac:dyDescent="0.4">
      <c r="A16" s="61"/>
      <c r="B16" s="62"/>
      <c r="C16" s="284" t="s">
        <v>389</v>
      </c>
      <c r="D16" s="285"/>
      <c r="E16" s="285"/>
      <c r="F16" s="285"/>
      <c r="G16" s="285"/>
      <c r="H16" s="285"/>
      <c r="I16" s="285"/>
      <c r="J16" s="285"/>
      <c r="K16" s="285"/>
      <c r="L16" s="286"/>
      <c r="M16" s="284" t="s">
        <v>392</v>
      </c>
      <c r="N16" s="285"/>
      <c r="O16" s="285"/>
      <c r="P16" s="285"/>
      <c r="Q16" s="285"/>
      <c r="R16" s="285"/>
      <c r="S16" s="285"/>
      <c r="T16" s="285"/>
      <c r="U16" s="285"/>
      <c r="V16" s="285"/>
      <c r="W16" s="285"/>
      <c r="X16" s="285"/>
      <c r="Y16" s="285"/>
      <c r="Z16" s="287"/>
    </row>
    <row r="17" spans="1:26" ht="22.5" customHeight="1" x14ac:dyDescent="0.4">
      <c r="A17" s="61"/>
      <c r="B17" s="62"/>
      <c r="C17" s="284"/>
      <c r="D17" s="285"/>
      <c r="E17" s="285"/>
      <c r="F17" s="285"/>
      <c r="G17" s="285"/>
      <c r="H17" s="285"/>
      <c r="I17" s="285"/>
      <c r="J17" s="285"/>
      <c r="K17" s="285"/>
      <c r="L17" s="286"/>
      <c r="M17" s="284" t="s">
        <v>393</v>
      </c>
      <c r="N17" s="285"/>
      <c r="O17" s="285"/>
      <c r="P17" s="285"/>
      <c r="Q17" s="285"/>
      <c r="R17" s="285"/>
      <c r="S17" s="285"/>
      <c r="T17" s="285"/>
      <c r="U17" s="285"/>
      <c r="V17" s="285"/>
      <c r="W17" s="285"/>
      <c r="X17" s="285"/>
      <c r="Y17" s="285"/>
      <c r="Z17" s="287"/>
    </row>
    <row r="18" spans="1:26" ht="22.5" customHeight="1" x14ac:dyDescent="0.4">
      <c r="A18" s="61"/>
      <c r="B18" s="62"/>
      <c r="C18" s="284"/>
      <c r="D18" s="285"/>
      <c r="E18" s="285"/>
      <c r="F18" s="285"/>
      <c r="G18" s="285"/>
      <c r="H18" s="285"/>
      <c r="I18" s="285"/>
      <c r="J18" s="285"/>
      <c r="K18" s="285"/>
      <c r="L18" s="286"/>
      <c r="M18" s="284" t="s">
        <v>394</v>
      </c>
      <c r="N18" s="285"/>
      <c r="O18" s="285"/>
      <c r="P18" s="285"/>
      <c r="Q18" s="285"/>
      <c r="R18" s="285"/>
      <c r="S18" s="285"/>
      <c r="T18" s="285"/>
      <c r="U18" s="285"/>
      <c r="V18" s="285"/>
      <c r="W18" s="285"/>
      <c r="X18" s="285"/>
      <c r="Y18" s="285"/>
      <c r="Z18" s="287"/>
    </row>
    <row r="19" spans="1:26" ht="22.5" customHeight="1" x14ac:dyDescent="0.4">
      <c r="A19" s="61"/>
      <c r="B19" s="62"/>
      <c r="C19" s="284"/>
      <c r="D19" s="285"/>
      <c r="E19" s="285"/>
      <c r="F19" s="285"/>
      <c r="G19" s="285"/>
      <c r="H19" s="285"/>
      <c r="I19" s="285"/>
      <c r="J19" s="285"/>
      <c r="K19" s="285"/>
      <c r="L19" s="286"/>
      <c r="M19" s="284" t="s">
        <v>395</v>
      </c>
      <c r="N19" s="285"/>
      <c r="O19" s="285"/>
      <c r="P19" s="285"/>
      <c r="Q19" s="285"/>
      <c r="R19" s="285"/>
      <c r="S19" s="285"/>
      <c r="T19" s="285"/>
      <c r="U19" s="285"/>
      <c r="V19" s="285"/>
      <c r="W19" s="285"/>
      <c r="X19" s="285"/>
      <c r="Y19" s="285"/>
      <c r="Z19" s="287"/>
    </row>
    <row r="20" spans="1:26" ht="22.5" customHeight="1" x14ac:dyDescent="0.4">
      <c r="A20" s="66"/>
      <c r="B20" s="67"/>
      <c r="C20" s="288"/>
      <c r="D20" s="289"/>
      <c r="E20" s="289"/>
      <c r="F20" s="289"/>
      <c r="G20" s="289"/>
      <c r="H20" s="289"/>
      <c r="I20" s="289"/>
      <c r="J20" s="289"/>
      <c r="K20" s="289"/>
      <c r="L20" s="290"/>
      <c r="M20" s="288" t="s">
        <v>396</v>
      </c>
      <c r="N20" s="289"/>
      <c r="O20" s="289"/>
      <c r="P20" s="289"/>
      <c r="Q20" s="289"/>
      <c r="R20" s="289"/>
      <c r="S20" s="289"/>
      <c r="T20" s="289"/>
      <c r="U20" s="289"/>
      <c r="V20" s="289"/>
      <c r="W20" s="289"/>
      <c r="X20" s="289"/>
      <c r="Y20" s="289"/>
      <c r="Z20" s="291"/>
    </row>
    <row r="21" spans="1:26" ht="22.5" customHeight="1" x14ac:dyDescent="0.4">
      <c r="A21" s="69"/>
      <c r="B21" s="65" t="s">
        <v>147</v>
      </c>
      <c r="C21" s="280" t="s">
        <v>225</v>
      </c>
      <c r="D21" s="281"/>
      <c r="E21" s="281"/>
      <c r="F21" s="281"/>
      <c r="G21" s="281"/>
      <c r="H21" s="281"/>
      <c r="I21" s="281"/>
      <c r="J21" s="281"/>
      <c r="K21" s="281"/>
      <c r="L21" s="282"/>
      <c r="M21" s="280"/>
      <c r="N21" s="281"/>
      <c r="O21" s="281"/>
      <c r="P21" s="281"/>
      <c r="Q21" s="281"/>
      <c r="R21" s="281"/>
      <c r="S21" s="281"/>
      <c r="T21" s="281"/>
      <c r="U21" s="281"/>
      <c r="V21" s="281"/>
      <c r="W21" s="281"/>
      <c r="X21" s="281"/>
      <c r="Y21" s="281"/>
      <c r="Z21" s="283"/>
    </row>
    <row r="22" spans="1:26" ht="22.5" customHeight="1" x14ac:dyDescent="0.4">
      <c r="A22" s="66"/>
      <c r="B22" s="67"/>
      <c r="C22" s="288" t="s">
        <v>226</v>
      </c>
      <c r="D22" s="289"/>
      <c r="E22" s="289"/>
      <c r="F22" s="289"/>
      <c r="G22" s="289"/>
      <c r="H22" s="289"/>
      <c r="I22" s="289"/>
      <c r="J22" s="289"/>
      <c r="K22" s="289"/>
      <c r="L22" s="290"/>
      <c r="M22" s="288"/>
      <c r="N22" s="289"/>
      <c r="O22" s="289"/>
      <c r="P22" s="289"/>
      <c r="Q22" s="289"/>
      <c r="R22" s="289"/>
      <c r="S22" s="289"/>
      <c r="T22" s="289"/>
      <c r="U22" s="289"/>
      <c r="V22" s="289"/>
      <c r="W22" s="289"/>
      <c r="X22" s="289"/>
      <c r="Y22" s="289"/>
      <c r="Z22" s="291"/>
    </row>
    <row r="23" spans="1:26" ht="22.5" customHeight="1" x14ac:dyDescent="0.4">
      <c r="A23" s="69"/>
      <c r="B23" s="65" t="s">
        <v>154</v>
      </c>
      <c r="C23" s="280" t="s">
        <v>227</v>
      </c>
      <c r="D23" s="281"/>
      <c r="E23" s="281"/>
      <c r="F23" s="281"/>
      <c r="G23" s="281"/>
      <c r="H23" s="281"/>
      <c r="I23" s="281"/>
      <c r="J23" s="281"/>
      <c r="K23" s="281"/>
      <c r="L23" s="282"/>
      <c r="M23" s="302" t="s">
        <v>381</v>
      </c>
      <c r="N23" s="303"/>
      <c r="O23" s="303"/>
      <c r="P23" s="303"/>
      <c r="Q23" s="303"/>
      <c r="R23" s="303"/>
      <c r="S23" s="303"/>
      <c r="T23" s="303"/>
      <c r="U23" s="303"/>
      <c r="V23" s="303"/>
      <c r="W23" s="303"/>
      <c r="X23" s="303"/>
      <c r="Y23" s="303"/>
      <c r="Z23" s="304"/>
    </row>
    <row r="24" spans="1:26" ht="22.5" customHeight="1" x14ac:dyDescent="0.4">
      <c r="A24" s="66"/>
      <c r="B24" s="67"/>
      <c r="C24" s="288" t="s">
        <v>228</v>
      </c>
      <c r="D24" s="289"/>
      <c r="E24" s="289"/>
      <c r="F24" s="289"/>
      <c r="G24" s="289"/>
      <c r="H24" s="289"/>
      <c r="I24" s="289"/>
      <c r="J24" s="289"/>
      <c r="K24" s="289"/>
      <c r="L24" s="290"/>
      <c r="M24" s="288" t="s">
        <v>229</v>
      </c>
      <c r="N24" s="289"/>
      <c r="O24" s="289"/>
      <c r="P24" s="289"/>
      <c r="Q24" s="289"/>
      <c r="R24" s="289"/>
      <c r="S24" s="289"/>
      <c r="T24" s="289"/>
      <c r="U24" s="289"/>
      <c r="V24" s="289"/>
      <c r="W24" s="289"/>
      <c r="X24" s="289"/>
      <c r="Y24" s="289"/>
      <c r="Z24" s="291"/>
    </row>
    <row r="25" spans="1:26" ht="22.5" customHeight="1" x14ac:dyDescent="0.4">
      <c r="A25" s="69"/>
      <c r="B25" s="65" t="s">
        <v>156</v>
      </c>
      <c r="C25" s="280" t="s">
        <v>524</v>
      </c>
      <c r="D25" s="281"/>
      <c r="E25" s="281"/>
      <c r="F25" s="281"/>
      <c r="G25" s="281"/>
      <c r="H25" s="281"/>
      <c r="I25" s="281"/>
      <c r="J25" s="281"/>
      <c r="K25" s="281"/>
      <c r="L25" s="282"/>
      <c r="M25" s="280"/>
      <c r="N25" s="281"/>
      <c r="O25" s="281"/>
      <c r="P25" s="281"/>
      <c r="Q25" s="281"/>
      <c r="R25" s="281"/>
      <c r="S25" s="281"/>
      <c r="T25" s="281"/>
      <c r="U25" s="281"/>
      <c r="V25" s="281"/>
      <c r="W25" s="281"/>
      <c r="X25" s="281"/>
      <c r="Y25" s="281"/>
      <c r="Z25" s="283"/>
    </row>
    <row r="26" spans="1:26" ht="22.5" customHeight="1" x14ac:dyDescent="0.4">
      <c r="A26" s="66"/>
      <c r="B26" s="67"/>
      <c r="C26" s="288" t="s">
        <v>525</v>
      </c>
      <c r="D26" s="289"/>
      <c r="E26" s="289"/>
      <c r="F26" s="289"/>
      <c r="G26" s="289"/>
      <c r="H26" s="289"/>
      <c r="I26" s="289"/>
      <c r="J26" s="289"/>
      <c r="K26" s="289"/>
      <c r="L26" s="290"/>
      <c r="M26" s="288"/>
      <c r="N26" s="289"/>
      <c r="O26" s="289"/>
      <c r="P26" s="289"/>
      <c r="Q26" s="289"/>
      <c r="R26" s="289"/>
      <c r="S26" s="289"/>
      <c r="T26" s="289"/>
      <c r="U26" s="289"/>
      <c r="V26" s="289"/>
      <c r="W26" s="289"/>
      <c r="X26" s="289"/>
      <c r="Y26" s="289"/>
      <c r="Z26" s="291"/>
    </row>
    <row r="27" spans="1:26" ht="22.5" customHeight="1" x14ac:dyDescent="0.4">
      <c r="A27" s="69"/>
      <c r="B27" s="65" t="s">
        <v>196</v>
      </c>
      <c r="C27" s="280" t="s">
        <v>514</v>
      </c>
      <c r="D27" s="281"/>
      <c r="E27" s="281"/>
      <c r="F27" s="281"/>
      <c r="G27" s="281"/>
      <c r="H27" s="281"/>
      <c r="I27" s="281"/>
      <c r="J27" s="281"/>
      <c r="K27" s="281"/>
      <c r="L27" s="282"/>
      <c r="M27" s="280" t="s">
        <v>518</v>
      </c>
      <c r="N27" s="281"/>
      <c r="O27" s="281"/>
      <c r="P27" s="281"/>
      <c r="Q27" s="281"/>
      <c r="R27" s="281"/>
      <c r="S27" s="281"/>
      <c r="T27" s="281"/>
      <c r="U27" s="281"/>
      <c r="V27" s="281"/>
      <c r="W27" s="281"/>
      <c r="X27" s="281"/>
      <c r="Y27" s="281"/>
      <c r="Z27" s="283"/>
    </row>
    <row r="28" spans="1:26" ht="22.5" customHeight="1" x14ac:dyDescent="0.4">
      <c r="A28" s="61"/>
      <c r="B28" s="62"/>
      <c r="C28" s="284" t="s">
        <v>515</v>
      </c>
      <c r="D28" s="285"/>
      <c r="E28" s="285"/>
      <c r="F28" s="285"/>
      <c r="G28" s="285"/>
      <c r="H28" s="285"/>
      <c r="I28" s="285"/>
      <c r="J28" s="285"/>
      <c r="K28" s="285"/>
      <c r="L28" s="286"/>
      <c r="M28" s="284"/>
      <c r="N28" s="285"/>
      <c r="O28" s="285"/>
      <c r="P28" s="285"/>
      <c r="Q28" s="285"/>
      <c r="R28" s="285"/>
      <c r="S28" s="285"/>
      <c r="T28" s="285"/>
      <c r="U28" s="285"/>
      <c r="V28" s="285"/>
      <c r="W28" s="285"/>
      <c r="X28" s="285"/>
      <c r="Y28" s="285"/>
      <c r="Z28" s="287"/>
    </row>
    <row r="29" spans="1:26" ht="22.5" customHeight="1" x14ac:dyDescent="0.4">
      <c r="A29" s="61"/>
      <c r="B29" s="62"/>
      <c r="C29" s="284" t="s">
        <v>516</v>
      </c>
      <c r="D29" s="285"/>
      <c r="E29" s="285"/>
      <c r="F29" s="285"/>
      <c r="G29" s="285"/>
      <c r="H29" s="285"/>
      <c r="I29" s="285"/>
      <c r="J29" s="285"/>
      <c r="K29" s="285"/>
      <c r="L29" s="286"/>
      <c r="M29" s="284"/>
      <c r="N29" s="285"/>
      <c r="O29" s="285"/>
      <c r="P29" s="285"/>
      <c r="Q29" s="285"/>
      <c r="R29" s="285"/>
      <c r="S29" s="285"/>
      <c r="T29" s="285"/>
      <c r="U29" s="285"/>
      <c r="V29" s="285"/>
      <c r="W29" s="285"/>
      <c r="X29" s="285"/>
      <c r="Y29" s="285"/>
      <c r="Z29" s="287"/>
    </row>
    <row r="30" spans="1:26" ht="22.5" customHeight="1" x14ac:dyDescent="0.4">
      <c r="A30" s="66"/>
      <c r="B30" s="67"/>
      <c r="C30" s="288" t="s">
        <v>517</v>
      </c>
      <c r="D30" s="289"/>
      <c r="E30" s="289"/>
      <c r="F30" s="289"/>
      <c r="G30" s="289"/>
      <c r="H30" s="289"/>
      <c r="I30" s="289"/>
      <c r="J30" s="289"/>
      <c r="K30" s="289"/>
      <c r="L30" s="290"/>
      <c r="M30" s="288"/>
      <c r="N30" s="289"/>
      <c r="O30" s="289"/>
      <c r="P30" s="289"/>
      <c r="Q30" s="289"/>
      <c r="R30" s="289"/>
      <c r="S30" s="289"/>
      <c r="T30" s="289"/>
      <c r="U30" s="289"/>
      <c r="V30" s="289"/>
      <c r="W30" s="289"/>
      <c r="X30" s="289"/>
      <c r="Y30" s="289"/>
      <c r="Z30" s="291"/>
    </row>
    <row r="31" spans="1:26" ht="22.5" customHeight="1" x14ac:dyDescent="0.4">
      <c r="A31" s="69"/>
      <c r="B31" s="65" t="s">
        <v>197</v>
      </c>
      <c r="C31" s="280" t="s">
        <v>508</v>
      </c>
      <c r="D31" s="281"/>
      <c r="E31" s="281"/>
      <c r="F31" s="281"/>
      <c r="G31" s="281"/>
      <c r="H31" s="281"/>
      <c r="I31" s="281"/>
      <c r="J31" s="281"/>
      <c r="K31" s="281"/>
      <c r="L31" s="282"/>
      <c r="M31" s="280" t="s">
        <v>520</v>
      </c>
      <c r="N31" s="281"/>
      <c r="O31" s="281"/>
      <c r="P31" s="281"/>
      <c r="Q31" s="281"/>
      <c r="R31" s="281"/>
      <c r="S31" s="281"/>
      <c r="T31" s="281"/>
      <c r="U31" s="281"/>
      <c r="V31" s="281"/>
      <c r="W31" s="281"/>
      <c r="X31" s="281"/>
      <c r="Y31" s="281"/>
      <c r="Z31" s="283"/>
    </row>
    <row r="32" spans="1:26" ht="22.5" customHeight="1" x14ac:dyDescent="0.4">
      <c r="A32" s="66"/>
      <c r="B32" s="67"/>
      <c r="C32" s="288" t="s">
        <v>519</v>
      </c>
      <c r="D32" s="289"/>
      <c r="E32" s="289"/>
      <c r="F32" s="289"/>
      <c r="G32" s="289"/>
      <c r="H32" s="289"/>
      <c r="I32" s="289"/>
      <c r="J32" s="289"/>
      <c r="K32" s="289"/>
      <c r="L32" s="290"/>
      <c r="M32" s="288"/>
      <c r="N32" s="289"/>
      <c r="O32" s="289"/>
      <c r="P32" s="289"/>
      <c r="Q32" s="289"/>
      <c r="R32" s="289"/>
      <c r="S32" s="289"/>
      <c r="T32" s="289"/>
      <c r="U32" s="289"/>
      <c r="V32" s="289"/>
      <c r="W32" s="289"/>
      <c r="X32" s="289"/>
      <c r="Y32" s="289"/>
      <c r="Z32" s="291"/>
    </row>
    <row r="33" spans="1:26" ht="22.5" customHeight="1" thickBot="1" x14ac:dyDescent="0.45">
      <c r="A33" s="70"/>
      <c r="B33" s="64" t="s">
        <v>158</v>
      </c>
      <c r="C33" s="305" t="s">
        <v>159</v>
      </c>
      <c r="D33" s="306"/>
      <c r="E33" s="306"/>
      <c r="F33" s="306"/>
      <c r="G33" s="306"/>
      <c r="H33" s="306"/>
      <c r="I33" s="306"/>
      <c r="J33" s="306"/>
      <c r="K33" s="306"/>
      <c r="L33" s="307"/>
      <c r="M33" s="305" t="s">
        <v>180</v>
      </c>
      <c r="N33" s="306"/>
      <c r="O33" s="306"/>
      <c r="P33" s="306"/>
      <c r="Q33" s="306"/>
      <c r="R33" s="306"/>
      <c r="S33" s="306"/>
      <c r="T33" s="306"/>
      <c r="U33" s="306"/>
      <c r="V33" s="306"/>
      <c r="W33" s="306"/>
      <c r="X33" s="306"/>
      <c r="Y33" s="306"/>
      <c r="Z33" s="308"/>
    </row>
    <row r="34" spans="1:26" ht="7.5" customHeight="1" x14ac:dyDescent="0.4">
      <c r="A34" s="72"/>
      <c r="B34" s="72"/>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ht="18.75" customHeight="1" x14ac:dyDescent="0.4">
      <c r="A35" s="72"/>
      <c r="B35" s="72"/>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18.75" customHeight="1" x14ac:dyDescent="0.4">
      <c r="A36" s="72"/>
      <c r="B36" s="72"/>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8.75" customHeight="1" x14ac:dyDescent="0.4">
      <c r="A37" s="72"/>
      <c r="B37" s="72"/>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ht="18.75" customHeight="1" x14ac:dyDescent="0.4">
      <c r="A38" s="72"/>
      <c r="B38" s="72"/>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18.75" customHeight="1" x14ac:dyDescent="0.4">
      <c r="A39" s="72"/>
      <c r="B39" s="72"/>
      <c r="C39" s="71"/>
      <c r="D39" s="71"/>
      <c r="E39" s="71"/>
      <c r="F39" s="71"/>
      <c r="G39" s="71"/>
      <c r="H39" s="71"/>
      <c r="I39" s="71"/>
      <c r="J39" s="71"/>
      <c r="K39" s="71"/>
      <c r="L39" s="71"/>
      <c r="M39" s="71"/>
      <c r="N39" s="71"/>
      <c r="O39" s="71"/>
      <c r="P39" s="71"/>
      <c r="Q39" s="71"/>
      <c r="R39" s="71"/>
      <c r="S39" s="71"/>
      <c r="T39" s="71"/>
      <c r="U39" s="71"/>
      <c r="V39" s="71"/>
      <c r="W39" s="71"/>
      <c r="X39" s="71"/>
      <c r="Y39" s="71"/>
      <c r="Z39" s="71"/>
    </row>
  </sheetData>
  <sheetProtection sheet="1" objects="1" scenarios="1" selectLockedCells="1"/>
  <mergeCells count="60">
    <mergeCell ref="C25:L25"/>
    <mergeCell ref="M25:Z25"/>
    <mergeCell ref="C26:L26"/>
    <mergeCell ref="M26:Z26"/>
    <mergeCell ref="C4:L4"/>
    <mergeCell ref="M4:Z4"/>
    <mergeCell ref="C5:L5"/>
    <mergeCell ref="M5:Z5"/>
    <mergeCell ref="C6:L6"/>
    <mergeCell ref="M6:Z6"/>
    <mergeCell ref="C7:L7"/>
    <mergeCell ref="M7:Z7"/>
    <mergeCell ref="C8:L8"/>
    <mergeCell ref="M8:Z8"/>
    <mergeCell ref="C13:L13"/>
    <mergeCell ref="M13:Z13"/>
    <mergeCell ref="C12:L12"/>
    <mergeCell ref="M12:Z12"/>
    <mergeCell ref="C33:L33"/>
    <mergeCell ref="M33:Z33"/>
    <mergeCell ref="C9:L9"/>
    <mergeCell ref="M9:Z9"/>
    <mergeCell ref="C10:L10"/>
    <mergeCell ref="M10:Z10"/>
    <mergeCell ref="C23:L23"/>
    <mergeCell ref="M23:Z23"/>
    <mergeCell ref="C24:L24"/>
    <mergeCell ref="M24:Z24"/>
    <mergeCell ref="C21:L21"/>
    <mergeCell ref="M21:Z21"/>
    <mergeCell ref="C22:L22"/>
    <mergeCell ref="M22:Z22"/>
    <mergeCell ref="C11:L11"/>
    <mergeCell ref="M11:Z11"/>
    <mergeCell ref="C14:L14"/>
    <mergeCell ref="M14:Z14"/>
    <mergeCell ref="C20:L20"/>
    <mergeCell ref="M20:Z20"/>
    <mergeCell ref="C15:L15"/>
    <mergeCell ref="M15:Z15"/>
    <mergeCell ref="C16:L16"/>
    <mergeCell ref="M16:Z16"/>
    <mergeCell ref="C17:L17"/>
    <mergeCell ref="M17:Z17"/>
    <mergeCell ref="C18:L18"/>
    <mergeCell ref="M18:Z18"/>
    <mergeCell ref="C19:L19"/>
    <mergeCell ref="M19:Z19"/>
    <mergeCell ref="C27:L27"/>
    <mergeCell ref="M27:Z27"/>
    <mergeCell ref="C28:L28"/>
    <mergeCell ref="M28:Z28"/>
    <mergeCell ref="C29:L29"/>
    <mergeCell ref="M29:Z29"/>
    <mergeCell ref="C30:L30"/>
    <mergeCell ref="M30:Z30"/>
    <mergeCell ref="C31:L31"/>
    <mergeCell ref="M31:Z31"/>
    <mergeCell ref="C32:L32"/>
    <mergeCell ref="M32:Z32"/>
  </mergeCells>
  <phoneticPr fontId="4"/>
  <hyperlinks>
    <hyperlink ref="M5:Z5" location="第13号!Print_Area" display="・様式第１３号"/>
    <hyperlink ref="M6:Z6" location="第14号!Print_Area" display="・様式第１４号"/>
    <hyperlink ref="M23:Z23" location="第15号!Print_Area" display="・様式第１５号"/>
  </hyperlinks>
  <pageMargins left="0.78740157480314965" right="0.39370078740157483" top="0.59055118110236215" bottom="0.5905511811023621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0</xdr:colOff>
                    <xdr:row>4</xdr:row>
                    <xdr:rowOff>0</xdr:rowOff>
                  </from>
                  <to>
                    <xdr:col>1</xdr:col>
                    <xdr:colOff>0</xdr:colOff>
                    <xdr:row>5</xdr:row>
                    <xdr:rowOff>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0</xdr:col>
                    <xdr:colOff>0</xdr:colOff>
                    <xdr:row>13</xdr:row>
                    <xdr:rowOff>0</xdr:rowOff>
                  </from>
                  <to>
                    <xdr:col>1</xdr:col>
                    <xdr:colOff>0</xdr:colOff>
                    <xdr:row>14</xdr:row>
                    <xdr:rowOff>0</xdr:rowOff>
                  </to>
                </anchor>
              </controlPr>
            </control>
          </mc:Choice>
        </mc:AlternateContent>
        <mc:AlternateContent xmlns:mc="http://schemas.openxmlformats.org/markup-compatibility/2006">
          <mc:Choice Requires="x14">
            <control shapeId="31751" r:id="rId9" name="Check Box 7">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31752" r:id="rId10" name="Check Box 8">
              <controlPr defaultSize="0" autoFill="0" autoLine="0" autoPict="0">
                <anchor moveWithCells="1">
                  <from>
                    <xdr:col>0</xdr:col>
                    <xdr:colOff>0</xdr:colOff>
                    <xdr:row>32</xdr:row>
                    <xdr:rowOff>0</xdr:rowOff>
                  </from>
                  <to>
                    <xdr:col>1</xdr:col>
                    <xdr:colOff>0</xdr:colOff>
                    <xdr:row>33</xdr:row>
                    <xdr:rowOff>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0</xdr:col>
                    <xdr:colOff>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AO82"/>
  <sheetViews>
    <sheetView showGridLines="0"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500" t="s">
        <v>476</v>
      </c>
      <c r="B2" s="501"/>
      <c r="C2" s="501"/>
      <c r="D2" s="501"/>
      <c r="E2" s="501"/>
      <c r="F2" s="501"/>
      <c r="G2" s="700" t="s">
        <v>457</v>
      </c>
      <c r="H2" s="701"/>
      <c r="I2" s="253"/>
      <c r="J2" s="254" t="s">
        <v>459</v>
      </c>
      <c r="K2" s="253"/>
      <c r="L2" s="254" t="s">
        <v>461</v>
      </c>
      <c r="M2" s="253"/>
      <c r="N2" s="255" t="s">
        <v>463</v>
      </c>
      <c r="O2" s="501" t="s">
        <v>477</v>
      </c>
      <c r="P2" s="501"/>
      <c r="Q2" s="501"/>
      <c r="R2" s="501"/>
      <c r="S2" s="501"/>
      <c r="T2" s="501"/>
      <c r="U2" s="698" t="s">
        <v>500</v>
      </c>
      <c r="V2" s="698"/>
      <c r="W2" s="698"/>
      <c r="X2" s="698"/>
      <c r="Y2" s="698"/>
      <c r="Z2" s="699"/>
      <c r="AB2" s="240" t="s">
        <v>478</v>
      </c>
    </row>
    <row r="3" spans="1:41" ht="7.5" customHeight="1" x14ac:dyDescent="0.4"/>
    <row r="4" spans="1:41" ht="18.75" customHeight="1" x14ac:dyDescent="0.4">
      <c r="A4" s="52" t="s">
        <v>250</v>
      </c>
      <c r="B4" s="52"/>
      <c r="C4" s="52"/>
      <c r="D4" s="52"/>
      <c r="E4" s="52"/>
      <c r="F4" s="52"/>
      <c r="G4" s="52"/>
      <c r="H4" s="52"/>
      <c r="I4" s="52"/>
      <c r="J4" s="52"/>
      <c r="K4" s="52"/>
      <c r="L4" s="52"/>
      <c r="M4" s="52"/>
      <c r="N4" s="52"/>
      <c r="O4" s="52"/>
      <c r="P4" s="52"/>
      <c r="Q4" s="52"/>
      <c r="R4" s="52"/>
      <c r="S4" s="52"/>
      <c r="T4" s="52"/>
      <c r="U4" s="52"/>
      <c r="V4" s="52"/>
      <c r="W4" s="52"/>
      <c r="X4" s="52"/>
      <c r="Y4" s="52"/>
      <c r="Z4" s="52"/>
      <c r="AB4" s="702" t="str">
        <f>IF(M2="","令和  年  月  日",DATE(I2+2018,K2,M2))</f>
        <v>令和  年  月  日</v>
      </c>
      <c r="AC4" s="702"/>
      <c r="AD4" s="702"/>
      <c r="AE4" s="702"/>
      <c r="AF4" s="702"/>
      <c r="AG4" s="702"/>
      <c r="AH4" s="702"/>
      <c r="AI4" s="702"/>
    </row>
    <row r="5" spans="1:41" ht="7.5" customHeight="1" x14ac:dyDescent="0.4">
      <c r="A5" s="52"/>
      <c r="B5" s="52"/>
      <c r="C5" s="52"/>
      <c r="D5" s="52"/>
      <c r="E5" s="52"/>
      <c r="F5" s="52"/>
      <c r="G5" s="52"/>
      <c r="H5" s="52"/>
      <c r="I5" s="52"/>
      <c r="J5" s="52"/>
      <c r="K5" s="52"/>
      <c r="L5" s="52"/>
      <c r="M5" s="52"/>
      <c r="N5" s="52"/>
      <c r="O5" s="52"/>
      <c r="P5" s="52"/>
      <c r="Q5" s="52"/>
      <c r="R5" s="52"/>
      <c r="S5" s="52"/>
      <c r="T5" s="52"/>
      <c r="U5" s="52"/>
      <c r="V5" s="52"/>
      <c r="W5" s="52"/>
      <c r="X5" s="52"/>
      <c r="Y5" s="52"/>
      <c r="Z5" s="52"/>
    </row>
    <row r="6" spans="1:41" ht="18.75" customHeight="1" x14ac:dyDescent="0.4">
      <c r="A6" s="342" t="s">
        <v>358</v>
      </c>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41" ht="7.5" customHeight="1" x14ac:dyDescent="0.4">
      <c r="A7" s="52"/>
      <c r="B7" s="52"/>
      <c r="C7" s="52"/>
      <c r="D7" s="52"/>
      <c r="E7" s="52"/>
      <c r="F7" s="52"/>
      <c r="G7" s="52"/>
      <c r="H7" s="52"/>
      <c r="I7" s="52"/>
      <c r="J7" s="52"/>
      <c r="K7" s="52"/>
      <c r="L7" s="52"/>
      <c r="M7" s="52"/>
      <c r="N7" s="52"/>
      <c r="O7" s="52"/>
      <c r="P7" s="52"/>
      <c r="Q7" s="52"/>
      <c r="R7" s="52"/>
      <c r="S7" s="52"/>
      <c r="T7" s="52"/>
      <c r="U7" s="52"/>
      <c r="V7" s="52"/>
      <c r="W7" s="52"/>
      <c r="X7" s="52"/>
      <c r="Y7" s="52"/>
      <c r="Z7" s="52"/>
    </row>
    <row r="8" spans="1:41" ht="22.5" customHeight="1" x14ac:dyDescent="0.4">
      <c r="A8" s="166"/>
      <c r="B8" s="166"/>
      <c r="C8" s="166"/>
      <c r="D8" s="166"/>
      <c r="E8" s="166"/>
      <c r="F8" s="166"/>
      <c r="G8" s="166"/>
      <c r="H8" s="166"/>
      <c r="I8" s="166"/>
      <c r="J8" s="166"/>
      <c r="K8" s="166"/>
      <c r="L8" s="166"/>
      <c r="M8" s="166"/>
      <c r="N8" s="166"/>
      <c r="O8" s="166"/>
      <c r="P8" s="166"/>
      <c r="Q8" s="166"/>
      <c r="R8" s="256"/>
      <c r="S8" s="256"/>
      <c r="T8" s="257" t="s">
        <v>457</v>
      </c>
      <c r="U8" s="238"/>
      <c r="V8" s="258" t="s">
        <v>459</v>
      </c>
      <c r="W8" s="238"/>
      <c r="X8" s="258" t="s">
        <v>461</v>
      </c>
      <c r="Y8" s="238"/>
      <c r="Z8" s="258" t="s">
        <v>463</v>
      </c>
    </row>
    <row r="9" spans="1:41" ht="18.75" customHeight="1" x14ac:dyDescent="0.4">
      <c r="A9" s="52" t="s">
        <v>1</v>
      </c>
      <c r="B9" s="52"/>
      <c r="C9" s="52"/>
      <c r="D9" s="52"/>
      <c r="E9" s="52"/>
      <c r="F9" s="52"/>
      <c r="G9" s="52"/>
      <c r="H9" s="52"/>
      <c r="I9" s="52"/>
      <c r="J9" s="52"/>
      <c r="K9" s="52"/>
      <c r="L9" s="52"/>
      <c r="M9" s="52"/>
      <c r="N9" s="52"/>
      <c r="O9" s="52"/>
      <c r="P9" s="52"/>
      <c r="Q9" s="52"/>
      <c r="R9" s="52"/>
      <c r="S9" s="52"/>
      <c r="T9" s="52"/>
      <c r="U9" s="52"/>
      <c r="V9" s="52"/>
      <c r="W9" s="52"/>
      <c r="X9" s="52"/>
      <c r="Y9" s="52"/>
      <c r="Z9" s="52"/>
    </row>
    <row r="10" spans="1:41" ht="22.5" customHeight="1" x14ac:dyDescent="0.4">
      <c r="A10" s="52"/>
      <c r="B10" s="52"/>
      <c r="C10" s="52"/>
      <c r="D10" s="52"/>
      <c r="E10" s="52"/>
      <c r="F10" s="52"/>
      <c r="G10" s="52"/>
      <c r="H10" s="52"/>
      <c r="I10" s="52"/>
      <c r="J10" s="52"/>
      <c r="K10" s="52"/>
      <c r="L10" s="52"/>
      <c r="M10" s="325" t="s">
        <v>2</v>
      </c>
      <c r="N10" s="325"/>
      <c r="O10" s="325"/>
      <c r="P10" s="325"/>
      <c r="Q10" s="43" t="s">
        <v>8</v>
      </c>
      <c r="R10" s="328" t="str">
        <f>IF(第１号!R7="","",第１号!R7)</f>
        <v/>
      </c>
      <c r="S10" s="328"/>
      <c r="T10" s="328"/>
      <c r="U10" s="43" t="s">
        <v>9</v>
      </c>
      <c r="V10" s="329" t="str">
        <f>IF(第１号!V7="","",第１号!V7)</f>
        <v/>
      </c>
      <c r="W10" s="329"/>
      <c r="X10" s="329"/>
      <c r="Y10" s="329"/>
      <c r="Z10" s="52"/>
    </row>
    <row r="11" spans="1:41" ht="26.25" customHeight="1" x14ac:dyDescent="0.4">
      <c r="A11" s="52"/>
      <c r="B11" s="52"/>
      <c r="C11" s="52"/>
      <c r="D11" s="52"/>
      <c r="E11" s="52"/>
      <c r="F11" s="52"/>
      <c r="G11" s="52"/>
      <c r="H11" s="52"/>
      <c r="I11" s="52"/>
      <c r="J11" s="52"/>
      <c r="K11" s="52"/>
      <c r="L11" s="52"/>
      <c r="M11" s="325" t="s">
        <v>3</v>
      </c>
      <c r="N11" s="325"/>
      <c r="O11" s="325"/>
      <c r="P11" s="325"/>
      <c r="Q11" s="326" t="str">
        <f>IF(第１号!Q8="","",第１号!Q8)</f>
        <v/>
      </c>
      <c r="R11" s="326"/>
      <c r="S11" s="326"/>
      <c r="T11" s="326"/>
      <c r="U11" s="326"/>
      <c r="V11" s="326"/>
      <c r="W11" s="326"/>
      <c r="X11" s="326"/>
      <c r="Y11" s="326"/>
      <c r="Z11" s="326"/>
    </row>
    <row r="12" spans="1:41" ht="26.25" customHeight="1" x14ac:dyDescent="0.15">
      <c r="A12" s="52"/>
      <c r="B12" s="52"/>
      <c r="C12" s="52"/>
      <c r="D12" s="52"/>
      <c r="E12" s="52"/>
      <c r="F12" s="52"/>
      <c r="G12" s="52"/>
      <c r="H12" s="52"/>
      <c r="I12" s="52"/>
      <c r="J12" s="52"/>
      <c r="K12" s="52"/>
      <c r="L12" s="4" t="s">
        <v>6</v>
      </c>
      <c r="M12" s="325" t="s">
        <v>4</v>
      </c>
      <c r="N12" s="325"/>
      <c r="O12" s="325"/>
      <c r="P12" s="325"/>
      <c r="Q12" s="326" t="str">
        <f>IF(第１号!Q9="","",第１号!Q9)</f>
        <v/>
      </c>
      <c r="R12" s="326" ph="1"/>
      <c r="S12" s="326" ph="1"/>
      <c r="T12" s="326" ph="1"/>
      <c r="U12" s="326" ph="1"/>
      <c r="V12" s="326" ph="1"/>
      <c r="W12" s="326" ph="1"/>
      <c r="X12" s="326" ph="1"/>
      <c r="Y12" s="326" ph="1"/>
      <c r="Z12" s="326" ph="1"/>
    </row>
    <row r="13" spans="1:41" ht="26.25" customHeight="1" x14ac:dyDescent="0.15">
      <c r="A13" s="52"/>
      <c r="B13" s="52"/>
      <c r="C13" s="52"/>
      <c r="D13" s="52"/>
      <c r="E13" s="52"/>
      <c r="F13" s="52"/>
      <c r="G13" s="52"/>
      <c r="H13" s="52"/>
      <c r="I13" s="52"/>
      <c r="J13" s="52"/>
      <c r="K13" s="52"/>
      <c r="L13" s="52"/>
      <c r="M13" s="325" t="s">
        <v>5</v>
      </c>
      <c r="N13" s="325"/>
      <c r="O13" s="325"/>
      <c r="P13" s="325"/>
      <c r="Q13" s="326" t="str">
        <f>IF(第１号!Q10="","",第１号!Q10)</f>
        <v/>
      </c>
      <c r="R13" s="326" ph="1"/>
      <c r="S13" s="326" ph="1"/>
      <c r="T13" s="326" ph="1"/>
      <c r="U13" s="326" ph="1"/>
      <c r="V13" s="326" ph="1"/>
      <c r="W13" s="326" ph="1"/>
      <c r="X13" s="326" ph="1"/>
      <c r="Y13" s="326" ph="1"/>
      <c r="Z13" s="52"/>
    </row>
    <row r="14" spans="1:41" ht="7.5" customHeight="1" x14ac:dyDescent="0.4">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41" ht="18.75" customHeight="1" x14ac:dyDescent="0.4">
      <c r="A15" s="346" t="str">
        <f ca="1">"　"&amp;DBCS(TEXT(AB4,"ggge年m月d日"))&amp;"付け仙台市（"&amp;DBCS("R"&amp;IF(M2="",DB!D5,DB!L6))&amp;"環脱経）指令第"&amp;DBCS(TEXT(U2,"0000"))&amp;"号で交付決定を受けました標記の補助金について、補助事業が完了したので、仙台市補助金等交付規則"&amp;DBCS(DB!L7)&amp;"及び仙台市事業所用クリーンエネルギー自動車導入支援補助金交付要綱"&amp;DBCS(DB!L8)&amp;"の規定により、関係書類を添えて下記のとおり報告します。"</f>
        <v>　令和　　年　　月　　日付け仙台市（Ｒ７環脱経）指令第　　　　号で交付決定を受けました標記の補助金について、補助事業が完了したので、仙台市補助金等交付規則第１２条及び仙台市事業所用クリーンエネルギー自動車導入支援補助金交付要綱第１４条の規定により、関係書類を添えて下記のとおり報告します。</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I15" s="88"/>
    </row>
    <row r="16" spans="1:41" ht="18.75" customHeight="1" x14ac:dyDescent="0.4">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H16" s="158"/>
      <c r="AI16" s="697"/>
      <c r="AJ16" s="697"/>
      <c r="AK16" s="697"/>
      <c r="AL16" s="697"/>
      <c r="AM16" s="697"/>
      <c r="AN16" s="697"/>
      <c r="AO16" s="697"/>
    </row>
    <row r="17" spans="1:34" ht="18.75" customHeight="1" x14ac:dyDescent="0.4">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H17" s="159"/>
    </row>
    <row r="18" spans="1:34" ht="7.5" customHeight="1" x14ac:dyDescent="0.4">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34" ht="18.75" customHeight="1" x14ac:dyDescent="0.4">
      <c r="A19" s="342" t="s">
        <v>7</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row>
    <row r="20" spans="1:34" ht="7.5" customHeight="1" thickBot="1" x14ac:dyDescent="0.4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34" ht="22.5" customHeight="1" x14ac:dyDescent="0.4">
      <c r="A21" s="323" t="s">
        <v>231</v>
      </c>
      <c r="B21" s="324"/>
      <c r="C21" s="324"/>
      <c r="D21" s="324"/>
      <c r="E21" s="324"/>
      <c r="F21" s="324"/>
      <c r="G21" s="324"/>
      <c r="H21" s="12"/>
      <c r="I21" s="695" t="str">
        <f>IF(第１号!I19="","",第１号!I19)</f>
        <v/>
      </c>
      <c r="J21" s="695"/>
      <c r="K21" s="695"/>
      <c r="L21" s="695"/>
      <c r="M21" s="695"/>
      <c r="N21" s="695"/>
      <c r="O21" s="695"/>
      <c r="P21" s="695"/>
      <c r="Q21" s="695"/>
      <c r="R21" s="695"/>
      <c r="S21" s="695"/>
      <c r="T21" s="695"/>
      <c r="U21" s="695"/>
      <c r="V21" s="695"/>
      <c r="W21" s="695"/>
      <c r="X21" s="695"/>
      <c r="Y21" s="695"/>
      <c r="Z21" s="6"/>
    </row>
    <row r="22" spans="1:34" ht="22.5" customHeight="1" x14ac:dyDescent="0.4">
      <c r="A22" s="321" t="s">
        <v>232</v>
      </c>
      <c r="B22" s="322"/>
      <c r="C22" s="322"/>
      <c r="D22" s="322"/>
      <c r="E22" s="322"/>
      <c r="F22" s="322"/>
      <c r="G22" s="322"/>
      <c r="H22" s="7"/>
      <c r="I22" s="696" t="str">
        <f>IF(第１号!I20="","",第１号!I20)</f>
        <v/>
      </c>
      <c r="J22" s="696"/>
      <c r="K22" s="696"/>
      <c r="L22" s="696"/>
      <c r="M22" s="696"/>
      <c r="N22" s="696"/>
      <c r="O22" s="696"/>
      <c r="P22" s="696"/>
      <c r="Q22" s="696"/>
      <c r="R22" s="696"/>
      <c r="S22" s="696"/>
      <c r="T22" s="696"/>
      <c r="U22" s="696"/>
      <c r="V22" s="696"/>
      <c r="W22" s="696"/>
      <c r="X22" s="696"/>
      <c r="Y22" s="696"/>
      <c r="Z22" s="8"/>
    </row>
    <row r="23" spans="1:34" ht="22.5" customHeight="1" x14ac:dyDescent="0.4">
      <c r="A23" s="321" t="s">
        <v>233</v>
      </c>
      <c r="B23" s="322"/>
      <c r="C23" s="322"/>
      <c r="D23" s="322"/>
      <c r="E23" s="322"/>
      <c r="F23" s="322"/>
      <c r="G23" s="322"/>
      <c r="H23" s="7"/>
      <c r="I23" s="694" t="str">
        <f>IF(第１号!I21="","",第１号!I21)</f>
        <v/>
      </c>
      <c r="J23" s="694"/>
      <c r="K23" s="694"/>
      <c r="L23" s="694"/>
      <c r="M23" s="694"/>
      <c r="N23" s="694"/>
      <c r="O23" s="694"/>
      <c r="P23" s="694"/>
      <c r="Q23" s="694"/>
      <c r="R23" s="694"/>
      <c r="S23" s="694"/>
      <c r="T23" s="694"/>
      <c r="U23" s="694"/>
      <c r="V23" s="694"/>
      <c r="W23" s="694"/>
      <c r="X23" s="694"/>
      <c r="Y23" s="50" t="s">
        <v>17</v>
      </c>
      <c r="Z23" s="8"/>
    </row>
    <row r="24" spans="1:34" ht="22.5" customHeight="1" x14ac:dyDescent="0.4">
      <c r="A24" s="321" t="s">
        <v>234</v>
      </c>
      <c r="B24" s="322"/>
      <c r="C24" s="322"/>
      <c r="D24" s="322"/>
      <c r="E24" s="322"/>
      <c r="F24" s="322"/>
      <c r="G24" s="322"/>
      <c r="H24" s="7"/>
      <c r="I24" s="164"/>
      <c r="J24" s="164"/>
      <c r="K24" s="164"/>
      <c r="L24" s="164"/>
      <c r="M24" s="245"/>
      <c r="N24" s="245"/>
      <c r="O24" s="246" t="s">
        <v>457</v>
      </c>
      <c r="P24" s="247"/>
      <c r="Q24" s="262" t="s">
        <v>459</v>
      </c>
      <c r="R24" s="247"/>
      <c r="S24" s="262" t="s">
        <v>461</v>
      </c>
      <c r="T24" s="247"/>
      <c r="U24" s="262" t="s">
        <v>463</v>
      </c>
      <c r="V24" s="164"/>
      <c r="W24" s="164"/>
      <c r="X24" s="164"/>
      <c r="Y24" s="164"/>
      <c r="Z24" s="8"/>
    </row>
    <row r="25" spans="1:34" ht="22.5" customHeight="1" x14ac:dyDescent="0.4">
      <c r="A25" s="335" t="s">
        <v>235</v>
      </c>
      <c r="B25" s="336"/>
      <c r="C25" s="336"/>
      <c r="D25" s="336"/>
      <c r="E25" s="336"/>
      <c r="F25" s="336"/>
      <c r="G25" s="336"/>
      <c r="H25" s="44" t="s">
        <v>359</v>
      </c>
      <c r="I25" s="45"/>
      <c r="J25" s="45"/>
      <c r="K25" s="45"/>
      <c r="L25" s="45"/>
      <c r="M25" s="45"/>
      <c r="N25" s="45"/>
      <c r="O25" s="45"/>
      <c r="P25" s="45"/>
      <c r="Q25" s="45"/>
      <c r="R25" s="45"/>
      <c r="S25" s="45"/>
      <c r="T25" s="45"/>
      <c r="U25" s="45"/>
      <c r="V25" s="45"/>
      <c r="W25" s="45"/>
      <c r="X25" s="45"/>
      <c r="Y25" s="45"/>
      <c r="Z25" s="46"/>
    </row>
    <row r="26" spans="1:34" ht="22.5" customHeight="1" x14ac:dyDescent="0.4">
      <c r="A26" s="318"/>
      <c r="B26" s="319"/>
      <c r="C26" s="319"/>
      <c r="D26" s="319"/>
      <c r="E26" s="319"/>
      <c r="F26" s="319"/>
      <c r="G26" s="319"/>
      <c r="H26" s="47" t="s">
        <v>360</v>
      </c>
      <c r="I26" s="48"/>
      <c r="J26" s="48"/>
      <c r="K26" s="48"/>
      <c r="L26" s="48"/>
      <c r="M26" s="48"/>
      <c r="N26" s="48"/>
      <c r="O26" s="48"/>
      <c r="P26" s="48"/>
      <c r="Q26" s="48"/>
      <c r="R26" s="48"/>
      <c r="S26" s="48"/>
      <c r="T26" s="48"/>
      <c r="U26" s="48"/>
      <c r="V26" s="48"/>
      <c r="W26" s="48"/>
      <c r="X26" s="48"/>
      <c r="Y26" s="48"/>
      <c r="Z26" s="49"/>
    </row>
    <row r="27" spans="1:34" ht="22.5" customHeight="1" x14ac:dyDescent="0.4">
      <c r="A27" s="318"/>
      <c r="B27" s="319"/>
      <c r="C27" s="319"/>
      <c r="D27" s="319"/>
      <c r="E27" s="319"/>
      <c r="F27" s="319"/>
      <c r="G27" s="319"/>
      <c r="H27" s="47" t="s">
        <v>361</v>
      </c>
      <c r="I27" s="48"/>
      <c r="J27" s="48"/>
      <c r="K27" s="48"/>
      <c r="L27" s="48"/>
      <c r="M27" s="48"/>
      <c r="N27" s="48"/>
      <c r="O27" s="48"/>
      <c r="P27" s="48"/>
      <c r="Q27" s="48"/>
      <c r="R27" s="48"/>
      <c r="S27" s="48"/>
      <c r="T27" s="48"/>
      <c r="U27" s="48"/>
      <c r="V27" s="48"/>
      <c r="W27" s="48"/>
      <c r="X27" s="48"/>
      <c r="Y27" s="48"/>
      <c r="Z27" s="49"/>
    </row>
    <row r="28" spans="1:34" ht="22.5" customHeight="1" x14ac:dyDescent="0.4">
      <c r="A28" s="318"/>
      <c r="B28" s="319"/>
      <c r="C28" s="319"/>
      <c r="D28" s="319"/>
      <c r="E28" s="319"/>
      <c r="F28" s="319"/>
      <c r="G28" s="319"/>
      <c r="H28" s="98" t="s">
        <v>362</v>
      </c>
      <c r="I28" s="99"/>
      <c r="J28" s="99"/>
      <c r="K28" s="99"/>
      <c r="L28" s="99"/>
      <c r="M28" s="99"/>
      <c r="N28" s="99"/>
      <c r="O28" s="99"/>
      <c r="P28" s="99"/>
      <c r="Q28" s="99"/>
      <c r="R28" s="99"/>
      <c r="S28" s="99"/>
      <c r="T28" s="99"/>
      <c r="U28" s="99"/>
      <c r="V28" s="99"/>
      <c r="W28" s="99"/>
      <c r="X28" s="99"/>
      <c r="Y28" s="99"/>
      <c r="Z28" s="100"/>
    </row>
    <row r="29" spans="1:34" ht="22.5" customHeight="1" x14ac:dyDescent="0.4">
      <c r="A29" s="318"/>
      <c r="B29" s="319"/>
      <c r="C29" s="319"/>
      <c r="D29" s="319"/>
      <c r="E29" s="319"/>
      <c r="F29" s="319"/>
      <c r="G29" s="319"/>
      <c r="H29" s="98" t="s">
        <v>363</v>
      </c>
      <c r="I29" s="99"/>
      <c r="J29" s="99"/>
      <c r="K29" s="99"/>
      <c r="L29" s="99"/>
      <c r="M29" s="99"/>
      <c r="N29" s="99"/>
      <c r="O29" s="99"/>
      <c r="P29" s="99"/>
      <c r="Q29" s="99"/>
      <c r="R29" s="99"/>
      <c r="S29" s="99"/>
      <c r="T29" s="99"/>
      <c r="U29" s="99"/>
      <c r="V29" s="99"/>
      <c r="W29" s="99"/>
      <c r="X29" s="99"/>
      <c r="Y29" s="99"/>
      <c r="Z29" s="100"/>
    </row>
    <row r="30" spans="1:34" ht="22.5" customHeight="1" x14ac:dyDescent="0.4">
      <c r="A30" s="318"/>
      <c r="B30" s="319"/>
      <c r="C30" s="319"/>
      <c r="D30" s="319"/>
      <c r="E30" s="319"/>
      <c r="F30" s="319"/>
      <c r="G30" s="319"/>
      <c r="H30" s="98" t="s">
        <v>364</v>
      </c>
      <c r="I30" s="99"/>
      <c r="J30" s="99"/>
      <c r="K30" s="99"/>
      <c r="L30" s="99"/>
      <c r="M30" s="99"/>
      <c r="N30" s="99"/>
      <c r="O30" s="99"/>
      <c r="P30" s="99"/>
      <c r="Q30" s="99"/>
      <c r="R30" s="99"/>
      <c r="S30" s="99"/>
      <c r="T30" s="99"/>
      <c r="U30" s="99"/>
      <c r="V30" s="99"/>
      <c r="W30" s="99"/>
      <c r="X30" s="99"/>
      <c r="Y30" s="99"/>
      <c r="Z30" s="100"/>
    </row>
    <row r="31" spans="1:34" ht="22.5" customHeight="1" x14ac:dyDescent="0.4">
      <c r="A31" s="318"/>
      <c r="B31" s="319"/>
      <c r="C31" s="319"/>
      <c r="D31" s="319"/>
      <c r="E31" s="319"/>
      <c r="F31" s="319"/>
      <c r="G31" s="319"/>
      <c r="H31" s="98" t="s">
        <v>365</v>
      </c>
      <c r="I31" s="99"/>
      <c r="J31" s="99"/>
      <c r="K31" s="99"/>
      <c r="L31" s="99"/>
      <c r="M31" s="99"/>
      <c r="N31" s="99"/>
      <c r="O31" s="99"/>
      <c r="P31" s="99"/>
      <c r="Q31" s="99"/>
      <c r="R31" s="99"/>
      <c r="S31" s="99"/>
      <c r="T31" s="99"/>
      <c r="U31" s="99"/>
      <c r="V31" s="99"/>
      <c r="W31" s="99"/>
      <c r="X31" s="99"/>
      <c r="Y31" s="99"/>
      <c r="Z31" s="100"/>
    </row>
    <row r="32" spans="1:34" ht="22.5" customHeight="1" x14ac:dyDescent="0.4">
      <c r="A32" s="318"/>
      <c r="B32" s="319"/>
      <c r="C32" s="319"/>
      <c r="D32" s="319"/>
      <c r="E32" s="319"/>
      <c r="F32" s="319"/>
      <c r="G32" s="319"/>
      <c r="H32" s="47" t="s">
        <v>366</v>
      </c>
      <c r="I32" s="48"/>
      <c r="J32" s="48"/>
      <c r="K32" s="48"/>
      <c r="L32" s="48"/>
      <c r="M32" s="48"/>
      <c r="N32" s="48"/>
      <c r="O32" s="48"/>
      <c r="P32" s="48"/>
      <c r="Q32" s="48"/>
      <c r="R32" s="48"/>
      <c r="S32" s="48"/>
      <c r="T32" s="48"/>
      <c r="U32" s="48"/>
      <c r="V32" s="48"/>
      <c r="W32" s="48"/>
      <c r="X32" s="48"/>
      <c r="Y32" s="48"/>
      <c r="Z32" s="49"/>
    </row>
    <row r="33" spans="1:26" ht="22.5" customHeight="1" x14ac:dyDescent="0.4">
      <c r="A33" s="318"/>
      <c r="B33" s="319"/>
      <c r="C33" s="319"/>
      <c r="D33" s="319"/>
      <c r="E33" s="319"/>
      <c r="F33" s="319"/>
      <c r="G33" s="319"/>
      <c r="H33" s="47" t="s">
        <v>367</v>
      </c>
      <c r="I33" s="48"/>
      <c r="J33" s="48"/>
      <c r="K33" s="48"/>
      <c r="L33" s="48"/>
      <c r="M33" s="48"/>
      <c r="N33" s="48"/>
      <c r="O33" s="48"/>
      <c r="P33" s="48"/>
      <c r="Q33" s="48"/>
      <c r="R33" s="48"/>
      <c r="S33" s="48"/>
      <c r="T33" s="48"/>
      <c r="U33" s="48"/>
      <c r="V33" s="48"/>
      <c r="W33" s="48"/>
      <c r="X33" s="48"/>
      <c r="Y33" s="48"/>
      <c r="Z33" s="49"/>
    </row>
    <row r="34" spans="1:26" ht="22.5" customHeight="1" x14ac:dyDescent="0.4">
      <c r="A34" s="318"/>
      <c r="B34" s="319"/>
      <c r="C34" s="319"/>
      <c r="D34" s="319"/>
      <c r="E34" s="319"/>
      <c r="F34" s="319"/>
      <c r="G34" s="319"/>
      <c r="H34" s="47" t="s">
        <v>368</v>
      </c>
      <c r="I34" s="48"/>
      <c r="J34" s="48"/>
      <c r="K34" s="48"/>
      <c r="L34" s="48"/>
      <c r="M34" s="48"/>
      <c r="N34" s="48"/>
      <c r="O34" s="48"/>
      <c r="P34" s="48"/>
      <c r="Q34" s="48"/>
      <c r="R34" s="48"/>
      <c r="S34" s="48"/>
      <c r="T34" s="48"/>
      <c r="U34" s="48"/>
      <c r="V34" s="48"/>
      <c r="W34" s="48"/>
      <c r="X34" s="48"/>
      <c r="Y34" s="48"/>
      <c r="Z34" s="49"/>
    </row>
    <row r="35" spans="1:26" ht="22.5" customHeight="1" x14ac:dyDescent="0.4">
      <c r="A35" s="318"/>
      <c r="B35" s="319"/>
      <c r="C35" s="319"/>
      <c r="D35" s="319"/>
      <c r="E35" s="319"/>
      <c r="F35" s="319"/>
      <c r="G35" s="319"/>
      <c r="H35" s="263" t="s">
        <v>526</v>
      </c>
      <c r="I35" s="264"/>
      <c r="J35" s="264"/>
      <c r="K35" s="264"/>
      <c r="L35" s="264"/>
      <c r="M35" s="264"/>
      <c r="N35" s="264"/>
      <c r="O35" s="264"/>
      <c r="P35" s="264"/>
      <c r="Q35" s="264"/>
      <c r="R35" s="264"/>
      <c r="S35" s="264"/>
      <c r="T35" s="264"/>
      <c r="U35" s="264"/>
      <c r="V35" s="264"/>
      <c r="W35" s="264"/>
      <c r="X35" s="264"/>
      <c r="Y35" s="264"/>
      <c r="Z35" s="265"/>
    </row>
    <row r="36" spans="1:26" ht="22.5" customHeight="1" thickBot="1" x14ac:dyDescent="0.45">
      <c r="A36" s="330"/>
      <c r="B36" s="331"/>
      <c r="C36" s="331"/>
      <c r="D36" s="331"/>
      <c r="E36" s="331"/>
      <c r="F36" s="331"/>
      <c r="G36" s="331"/>
      <c r="H36" s="10" t="s">
        <v>501</v>
      </c>
      <c r="I36" s="57"/>
      <c r="J36" s="57"/>
      <c r="K36" s="57"/>
      <c r="L36" s="57"/>
      <c r="M36" s="57"/>
      <c r="N36" s="57"/>
      <c r="O36" s="57"/>
      <c r="P36" s="57"/>
      <c r="Q36" s="57"/>
      <c r="R36" s="57"/>
      <c r="S36" s="57"/>
      <c r="T36" s="57"/>
      <c r="U36" s="57"/>
      <c r="V36" s="57"/>
      <c r="W36" s="57"/>
      <c r="X36" s="57"/>
      <c r="Y36" s="57"/>
      <c r="Z36" s="86"/>
    </row>
    <row r="37" spans="1:26" ht="18.75" customHeight="1" x14ac:dyDescent="0.4">
      <c r="A37" s="53" t="s">
        <v>236</v>
      </c>
      <c r="B37" s="52"/>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ht="18.75" customHeight="1" x14ac:dyDescent="0.4">
      <c r="A38" s="703" t="s">
        <v>237</v>
      </c>
      <c r="B38" s="703"/>
      <c r="C38" s="703"/>
      <c r="D38" s="703"/>
      <c r="E38" s="703"/>
      <c r="F38" s="703"/>
      <c r="G38" s="703"/>
      <c r="H38" s="703"/>
      <c r="I38" s="703"/>
      <c r="J38" s="703"/>
      <c r="K38" s="703"/>
      <c r="L38" s="703"/>
      <c r="M38" s="703"/>
      <c r="N38" s="703"/>
      <c r="O38" s="703"/>
      <c r="P38" s="703"/>
      <c r="Q38" s="703"/>
      <c r="R38" s="703"/>
      <c r="S38" s="703"/>
      <c r="T38" s="703"/>
      <c r="U38" s="703"/>
      <c r="V38" s="703"/>
      <c r="W38" s="703"/>
      <c r="X38" s="703"/>
      <c r="Y38" s="703"/>
      <c r="Z38" s="703"/>
    </row>
    <row r="39" spans="1:26" ht="18.75" customHeight="1" x14ac:dyDescent="0.4">
      <c r="A39" s="703" t="s">
        <v>238</v>
      </c>
      <c r="B39" s="703"/>
      <c r="C39" s="703"/>
      <c r="D39" s="703"/>
      <c r="E39" s="703"/>
      <c r="F39" s="703"/>
      <c r="G39" s="703"/>
      <c r="H39" s="703"/>
      <c r="I39" s="703"/>
      <c r="J39" s="703"/>
      <c r="K39" s="703"/>
      <c r="L39" s="703"/>
      <c r="M39" s="703"/>
      <c r="N39" s="703"/>
      <c r="O39" s="703"/>
      <c r="P39" s="703"/>
      <c r="Q39" s="703"/>
      <c r="R39" s="703"/>
      <c r="S39" s="703"/>
      <c r="T39" s="703"/>
      <c r="U39" s="703"/>
      <c r="V39" s="703"/>
      <c r="W39" s="703"/>
      <c r="X39" s="703"/>
      <c r="Y39" s="703"/>
      <c r="Z39" s="703"/>
    </row>
    <row r="40" spans="1:26" ht="18.75" customHeight="1" x14ac:dyDescent="0.4">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ht="18.75" customHeight="1" x14ac:dyDescent="0.4">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ht="18.75" customHeight="1" x14ac:dyDescent="0.4">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ht="18.75" customHeight="1" x14ac:dyDescent="0.4">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18.75" customHeight="1" x14ac:dyDescent="0.4">
      <c r="A44" s="52" t="s">
        <v>241</v>
      </c>
      <c r="B44" s="52"/>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1:26" ht="18.75" customHeight="1" x14ac:dyDescent="0.4">
      <c r="A45" s="53" t="s">
        <v>242</v>
      </c>
      <c r="B45" s="87"/>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ht="7.5" customHeight="1" thickBot="1" x14ac:dyDescent="0.4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1:26" ht="22.5" customHeight="1" x14ac:dyDescent="0.4">
      <c r="A47" s="383" t="s">
        <v>239</v>
      </c>
      <c r="B47" s="384"/>
      <c r="C47" s="384"/>
      <c r="D47" s="384"/>
      <c r="E47" s="706">
        <f>IF(第２号!E8="",第１号!Q9,第２号!E8)</f>
        <v>0</v>
      </c>
      <c r="F47" s="706"/>
      <c r="G47" s="706"/>
      <c r="H47" s="706"/>
      <c r="I47" s="706"/>
      <c r="J47" s="706"/>
      <c r="K47" s="706"/>
      <c r="L47" s="706"/>
      <c r="M47" s="706"/>
      <c r="N47" s="706"/>
      <c r="O47" s="706"/>
      <c r="P47" s="706"/>
      <c r="Q47" s="706"/>
      <c r="R47" s="706"/>
      <c r="S47" s="706"/>
      <c r="T47" s="706"/>
      <c r="U47" s="706"/>
      <c r="V47" s="706"/>
      <c r="W47" s="706"/>
      <c r="X47" s="706"/>
      <c r="Y47" s="706"/>
      <c r="Z47" s="707"/>
    </row>
    <row r="48" spans="1:26" ht="22.5" customHeight="1" thickBot="1" x14ac:dyDescent="0.45">
      <c r="A48" s="360" t="s">
        <v>240</v>
      </c>
      <c r="B48" s="361"/>
      <c r="C48" s="361"/>
      <c r="D48" s="361"/>
      <c r="E48" s="704" t="str">
        <f>IF(第２号!O14="","",第２号!O14)</f>
        <v/>
      </c>
      <c r="F48" s="704"/>
      <c r="G48" s="704"/>
      <c r="H48" s="704"/>
      <c r="I48" s="704"/>
      <c r="J48" s="704"/>
      <c r="K48" s="704"/>
      <c r="L48" s="704"/>
      <c r="M48" s="704"/>
      <c r="N48" s="704"/>
      <c r="O48" s="704"/>
      <c r="P48" s="704"/>
      <c r="Q48" s="704"/>
      <c r="R48" s="704"/>
      <c r="S48" s="704"/>
      <c r="T48" s="704"/>
      <c r="U48" s="704"/>
      <c r="V48" s="704"/>
      <c r="W48" s="704"/>
      <c r="X48" s="704"/>
      <c r="Y48" s="704"/>
      <c r="Z48" s="705"/>
    </row>
    <row r="49" spans="1:28" ht="18.75" customHeight="1" x14ac:dyDescent="0.15">
      <c r="A49" s="52"/>
      <c r="B49" s="52"/>
      <c r="C49" s="52"/>
      <c r="D49" s="52"/>
      <c r="E49" s="52" ph="1"/>
      <c r="F49" s="52" ph="1"/>
      <c r="G49" s="52" ph="1"/>
      <c r="H49" s="52" ph="1"/>
      <c r="I49" s="52" ph="1"/>
      <c r="J49" s="52" ph="1"/>
      <c r="K49" s="52" ph="1"/>
      <c r="L49" s="52" ph="1"/>
      <c r="M49" s="52" ph="1"/>
      <c r="N49" s="52" ph="1"/>
      <c r="O49" s="52" ph="1"/>
      <c r="P49" s="52" ph="1"/>
      <c r="Q49" s="52" ph="1"/>
      <c r="R49" s="52" ph="1"/>
      <c r="S49" s="52" ph="1"/>
      <c r="T49" s="52" ph="1"/>
      <c r="U49" s="52" ph="1"/>
      <c r="V49" s="52" ph="1"/>
      <c r="W49" s="52" ph="1"/>
      <c r="X49" s="52" ph="1"/>
      <c r="Y49" s="52" ph="1"/>
      <c r="Z49" s="52" ph="1"/>
    </row>
    <row r="50" spans="1:28" ht="18.75" customHeight="1" x14ac:dyDescent="0.4">
      <c r="A50" s="52" t="s">
        <v>243</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B50" s="240" t="s">
        <v>481</v>
      </c>
    </row>
    <row r="51" spans="1:28" ht="7.5" customHeight="1" thickBot="1" x14ac:dyDescent="0.45">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8" ht="22.5" customHeight="1" x14ac:dyDescent="0.4">
      <c r="A52" s="383" t="s">
        <v>66</v>
      </c>
      <c r="B52" s="384"/>
      <c r="C52" s="384"/>
      <c r="D52" s="384"/>
      <c r="E52" s="384"/>
      <c r="F52" s="384"/>
      <c r="G52" s="384"/>
      <c r="H52" s="384"/>
      <c r="I52" s="384"/>
      <c r="J52" s="384"/>
      <c r="K52" s="384"/>
      <c r="L52" s="384"/>
      <c r="M52" s="384"/>
      <c r="N52" s="384" t="s">
        <v>73</v>
      </c>
      <c r="O52" s="384"/>
      <c r="P52" s="384"/>
      <c r="Q52" s="384"/>
      <c r="R52" s="384"/>
      <c r="S52" s="384"/>
      <c r="T52" s="384"/>
      <c r="U52" s="384"/>
      <c r="V52" s="384" t="s">
        <v>51</v>
      </c>
      <c r="W52" s="384"/>
      <c r="X52" s="384"/>
      <c r="Y52" s="384"/>
      <c r="Z52" s="457"/>
    </row>
    <row r="53" spans="1:28" ht="22.5" customHeight="1" x14ac:dyDescent="0.4">
      <c r="A53" s="321" t="s">
        <v>78</v>
      </c>
      <c r="B53" s="322"/>
      <c r="C53" s="322"/>
      <c r="D53" s="322"/>
      <c r="E53" s="322"/>
      <c r="F53" s="322"/>
      <c r="G53" s="322"/>
      <c r="H53" s="322"/>
      <c r="I53" s="322"/>
      <c r="J53" s="322"/>
      <c r="K53" s="322"/>
      <c r="L53" s="322"/>
      <c r="M53" s="322"/>
      <c r="N53" s="31" t="s">
        <v>68</v>
      </c>
      <c r="O53" s="452" t="str">
        <f>IF(請求額算定表!I8="","",請求額算定表!I8+請求額算定表!P8)</f>
        <v/>
      </c>
      <c r="P53" s="452"/>
      <c r="Q53" s="452"/>
      <c r="R53" s="452"/>
      <c r="S53" s="452"/>
      <c r="T53" s="452"/>
      <c r="U53" s="51" t="s">
        <v>44</v>
      </c>
      <c r="V53" s="458"/>
      <c r="W53" s="458"/>
      <c r="X53" s="458"/>
      <c r="Y53" s="458"/>
      <c r="Z53" s="459"/>
    </row>
    <row r="54" spans="1:28" ht="22.5" customHeight="1" x14ac:dyDescent="0.4">
      <c r="A54" s="321" t="s">
        <v>79</v>
      </c>
      <c r="B54" s="322"/>
      <c r="C54" s="322"/>
      <c r="D54" s="322"/>
      <c r="E54" s="322"/>
      <c r="F54" s="322"/>
      <c r="G54" s="322"/>
      <c r="H54" s="322"/>
      <c r="I54" s="322"/>
      <c r="J54" s="322"/>
      <c r="K54" s="322"/>
      <c r="L54" s="322"/>
      <c r="M54" s="322"/>
      <c r="N54" s="31" t="s">
        <v>69</v>
      </c>
      <c r="O54" s="452" t="str">
        <f>IF(請求額算定表!I9="","",請求額算定表!I9+請求額算定表!P9)</f>
        <v/>
      </c>
      <c r="P54" s="452"/>
      <c r="Q54" s="452"/>
      <c r="R54" s="452"/>
      <c r="S54" s="452"/>
      <c r="T54" s="452"/>
      <c r="U54" s="51" t="s">
        <v>44</v>
      </c>
      <c r="V54" s="458"/>
      <c r="W54" s="458"/>
      <c r="X54" s="458"/>
      <c r="Y54" s="458"/>
      <c r="Z54" s="459"/>
    </row>
    <row r="55" spans="1:28" ht="22.5" customHeight="1" x14ac:dyDescent="0.4">
      <c r="A55" s="321" t="s">
        <v>80</v>
      </c>
      <c r="B55" s="322"/>
      <c r="C55" s="322"/>
      <c r="D55" s="322"/>
      <c r="E55" s="322"/>
      <c r="F55" s="322"/>
      <c r="G55" s="322"/>
      <c r="H55" s="322"/>
      <c r="I55" s="322"/>
      <c r="J55" s="322"/>
      <c r="K55" s="322"/>
      <c r="L55" s="322"/>
      <c r="M55" s="322"/>
      <c r="N55" s="31" t="s">
        <v>70</v>
      </c>
      <c r="O55" s="452" t="str">
        <f>IF(請求額算定表!I10="","",請求額算定表!I10+請求額算定表!P10)</f>
        <v/>
      </c>
      <c r="P55" s="452"/>
      <c r="Q55" s="452"/>
      <c r="R55" s="452"/>
      <c r="S55" s="452"/>
      <c r="T55" s="452"/>
      <c r="U55" s="51" t="s">
        <v>44</v>
      </c>
      <c r="V55" s="458"/>
      <c r="W55" s="458"/>
      <c r="X55" s="458"/>
      <c r="Y55" s="458"/>
      <c r="Z55" s="459"/>
    </row>
    <row r="56" spans="1:28" ht="22.5" customHeight="1" x14ac:dyDescent="0.4">
      <c r="A56" s="321" t="s">
        <v>67</v>
      </c>
      <c r="B56" s="322"/>
      <c r="C56" s="322"/>
      <c r="D56" s="322"/>
      <c r="E56" s="322"/>
      <c r="F56" s="322"/>
      <c r="G56" s="322"/>
      <c r="H56" s="322"/>
      <c r="I56" s="322"/>
      <c r="J56" s="322"/>
      <c r="K56" s="322"/>
      <c r="L56" s="322"/>
      <c r="M56" s="322"/>
      <c r="N56" s="31" t="s">
        <v>71</v>
      </c>
      <c r="O56" s="452" t="str">
        <f>IF(請求額算定表!I11="","",請求額算定表!I11+請求額算定表!P11)</f>
        <v/>
      </c>
      <c r="P56" s="452"/>
      <c r="Q56" s="452"/>
      <c r="R56" s="452"/>
      <c r="S56" s="452"/>
      <c r="T56" s="452"/>
      <c r="U56" s="51" t="s">
        <v>44</v>
      </c>
      <c r="V56" s="458"/>
      <c r="W56" s="458"/>
      <c r="X56" s="458"/>
      <c r="Y56" s="458"/>
      <c r="Z56" s="459"/>
    </row>
    <row r="57" spans="1:28" ht="22.5" customHeight="1" thickBot="1" x14ac:dyDescent="0.45">
      <c r="A57" s="450" t="s">
        <v>81</v>
      </c>
      <c r="B57" s="451"/>
      <c r="C57" s="451"/>
      <c r="D57" s="451"/>
      <c r="E57" s="451"/>
      <c r="F57" s="451"/>
      <c r="G57" s="451"/>
      <c r="H57" s="451"/>
      <c r="I57" s="451"/>
      <c r="J57" s="451"/>
      <c r="K57" s="451"/>
      <c r="L57" s="451"/>
      <c r="M57" s="451"/>
      <c r="N57" s="32" t="s">
        <v>72</v>
      </c>
      <c r="O57" s="456" t="str">
        <f>IF(請求額算定表!I12="","",SUM(請求額算定表!I12,請求額算定表!P12))</f>
        <v/>
      </c>
      <c r="P57" s="456"/>
      <c r="Q57" s="456"/>
      <c r="R57" s="456"/>
      <c r="S57" s="456"/>
      <c r="T57" s="456"/>
      <c r="U57" s="29" t="s">
        <v>44</v>
      </c>
      <c r="V57" s="460" t="s">
        <v>74</v>
      </c>
      <c r="W57" s="460"/>
      <c r="X57" s="460"/>
      <c r="Y57" s="460"/>
      <c r="Z57" s="461"/>
    </row>
    <row r="58" spans="1:28" ht="22.5" customHeight="1" thickTop="1" thickBot="1" x14ac:dyDescent="0.45">
      <c r="A58" s="448" t="s">
        <v>244</v>
      </c>
      <c r="B58" s="449"/>
      <c r="C58" s="449"/>
      <c r="D58" s="449"/>
      <c r="E58" s="449"/>
      <c r="F58" s="449"/>
      <c r="G58" s="449"/>
      <c r="H58" s="449"/>
      <c r="I58" s="449"/>
      <c r="J58" s="449"/>
      <c r="K58" s="449"/>
      <c r="L58" s="449"/>
      <c r="M58" s="449"/>
      <c r="N58" s="33" t="s">
        <v>77</v>
      </c>
      <c r="O58" s="455" t="str">
        <f>IF(O57="","",SUM(O53:O57))</f>
        <v/>
      </c>
      <c r="P58" s="455"/>
      <c r="Q58" s="455"/>
      <c r="R58" s="455"/>
      <c r="S58" s="455"/>
      <c r="T58" s="455"/>
      <c r="U58" s="30" t="s">
        <v>44</v>
      </c>
      <c r="V58" s="453" t="s">
        <v>245</v>
      </c>
      <c r="W58" s="453"/>
      <c r="X58" s="453"/>
      <c r="Y58" s="453"/>
      <c r="Z58" s="454"/>
    </row>
    <row r="59" spans="1:28" ht="18.75" customHeight="1" x14ac:dyDescent="0.4">
      <c r="A59" s="53" t="s">
        <v>246</v>
      </c>
      <c r="B59" s="52"/>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8" ht="7.5" customHeight="1" x14ac:dyDescent="0.4">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8" ht="18.75" customHeight="1" x14ac:dyDescent="0.4">
      <c r="A61" s="52" t="s">
        <v>247</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B61" s="240" t="s">
        <v>481</v>
      </c>
    </row>
    <row r="62" spans="1:28" ht="7.5" customHeight="1" thickBot="1" x14ac:dyDescent="0.45">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8" ht="22.5" customHeight="1" x14ac:dyDescent="0.4">
      <c r="A63" s="368" t="s">
        <v>78</v>
      </c>
      <c r="B63" s="369"/>
      <c r="C63" s="369"/>
      <c r="D63" s="369"/>
      <c r="E63" s="369"/>
      <c r="F63" s="369"/>
      <c r="G63" s="369"/>
      <c r="H63" s="369"/>
      <c r="I63" s="369"/>
      <c r="J63" s="369"/>
      <c r="K63" s="369"/>
      <c r="L63" s="369"/>
      <c r="M63" s="370"/>
      <c r="N63" s="41" t="s">
        <v>68</v>
      </c>
      <c r="O63" s="356" t="str">
        <f>IF(O53="","",O53)</f>
        <v/>
      </c>
      <c r="P63" s="356"/>
      <c r="Q63" s="356"/>
      <c r="R63" s="356"/>
      <c r="S63" s="356"/>
      <c r="T63" s="356"/>
      <c r="U63" s="6" t="s">
        <v>44</v>
      </c>
      <c r="V63" s="52"/>
      <c r="W63" s="52"/>
      <c r="X63" s="52"/>
      <c r="Y63" s="52"/>
      <c r="Z63" s="52"/>
    </row>
    <row r="64" spans="1:28" ht="22.5" customHeight="1" x14ac:dyDescent="0.4">
      <c r="A64" s="350" t="s">
        <v>87</v>
      </c>
      <c r="B64" s="351"/>
      <c r="C64" s="351"/>
      <c r="D64" s="351"/>
      <c r="E64" s="351"/>
      <c r="F64" s="351"/>
      <c r="G64" s="351"/>
      <c r="H64" s="351"/>
      <c r="I64" s="351"/>
      <c r="J64" s="351"/>
      <c r="K64" s="351"/>
      <c r="L64" s="351"/>
      <c r="M64" s="352"/>
      <c r="N64" s="31" t="s">
        <v>69</v>
      </c>
      <c r="O64" s="357" t="str">
        <f>IF(O63="","",SUM(請求額算定表!I14:I16)+SUM(請求額算定表!P14:P16))</f>
        <v/>
      </c>
      <c r="P64" s="357"/>
      <c r="Q64" s="357"/>
      <c r="R64" s="357"/>
      <c r="S64" s="357"/>
      <c r="T64" s="357"/>
      <c r="U64" s="8" t="s">
        <v>44</v>
      </c>
      <c r="V64" s="52"/>
      <c r="W64" s="52"/>
      <c r="X64" s="52"/>
      <c r="Y64" s="52"/>
      <c r="Z64" s="52"/>
    </row>
    <row r="65" spans="1:26" ht="22.5" customHeight="1" x14ac:dyDescent="0.4">
      <c r="A65" s="350" t="s">
        <v>88</v>
      </c>
      <c r="B65" s="351"/>
      <c r="C65" s="351"/>
      <c r="D65" s="351"/>
      <c r="E65" s="351"/>
      <c r="F65" s="351"/>
      <c r="G65" s="351"/>
      <c r="H65" s="351"/>
      <c r="I65" s="351"/>
      <c r="J65" s="351"/>
      <c r="K65" s="351"/>
      <c r="L65" s="351"/>
      <c r="M65" s="352"/>
      <c r="N65" s="31" t="s">
        <v>70</v>
      </c>
      <c r="O65" s="358" t="str">
        <f>IF(O64="","",O63-O64)</f>
        <v/>
      </c>
      <c r="P65" s="358"/>
      <c r="Q65" s="358"/>
      <c r="R65" s="358"/>
      <c r="S65" s="358"/>
      <c r="T65" s="358"/>
      <c r="U65" s="8" t="s">
        <v>44</v>
      </c>
      <c r="V65" s="52"/>
      <c r="W65" s="52"/>
      <c r="X65" s="52"/>
      <c r="Y65" s="52"/>
      <c r="Z65" s="52"/>
    </row>
    <row r="66" spans="1:26" ht="22.5" customHeight="1" thickBot="1" x14ac:dyDescent="0.45">
      <c r="A66" s="353" t="s">
        <v>38</v>
      </c>
      <c r="B66" s="354"/>
      <c r="C66" s="354"/>
      <c r="D66" s="354"/>
      <c r="E66" s="354"/>
      <c r="F66" s="354"/>
      <c r="G66" s="354"/>
      <c r="H66" s="354"/>
      <c r="I66" s="354"/>
      <c r="J66" s="354"/>
      <c r="K66" s="354"/>
      <c r="L66" s="354"/>
      <c r="M66" s="355"/>
      <c r="N66" s="42" t="s">
        <v>71</v>
      </c>
      <c r="O66" s="359" t="str">
        <f>IF(請求額算定表!I8="","",請求額算定表!I22)</f>
        <v/>
      </c>
      <c r="P66" s="359"/>
      <c r="Q66" s="359"/>
      <c r="R66" s="359"/>
      <c r="S66" s="359"/>
      <c r="T66" s="359"/>
      <c r="U66" s="15" t="s">
        <v>44</v>
      </c>
      <c r="V66" s="52"/>
      <c r="W66" s="52"/>
      <c r="X66" s="52"/>
      <c r="Y66" s="52"/>
      <c r="Z66" s="52"/>
    </row>
    <row r="67" spans="1:26" ht="18.75" customHeight="1" x14ac:dyDescent="0.4">
      <c r="A67" s="703" t="s">
        <v>369</v>
      </c>
      <c r="B67" s="703"/>
      <c r="C67" s="703"/>
      <c r="D67" s="703"/>
      <c r="E67" s="703"/>
      <c r="F67" s="703"/>
      <c r="G67" s="703"/>
      <c r="H67" s="703"/>
      <c r="I67" s="703"/>
      <c r="J67" s="703"/>
      <c r="K67" s="703"/>
      <c r="L67" s="703"/>
      <c r="M67" s="703"/>
      <c r="N67" s="703"/>
      <c r="O67" s="703"/>
      <c r="P67" s="703"/>
      <c r="Q67" s="703"/>
      <c r="R67" s="703"/>
      <c r="S67" s="703"/>
      <c r="T67" s="703"/>
      <c r="U67" s="703"/>
      <c r="V67" s="703"/>
      <c r="W67" s="703"/>
      <c r="X67" s="703"/>
      <c r="Y67" s="703"/>
      <c r="Z67" s="703"/>
    </row>
    <row r="68" spans="1:26" ht="18.75" customHeight="1" x14ac:dyDescent="0.4">
      <c r="A68" s="703" t="s">
        <v>370</v>
      </c>
      <c r="B68" s="703"/>
      <c r="C68" s="703"/>
      <c r="D68" s="703"/>
      <c r="E68" s="703"/>
      <c r="F68" s="703"/>
      <c r="G68" s="703"/>
      <c r="H68" s="703"/>
      <c r="I68" s="703"/>
      <c r="J68" s="703"/>
      <c r="K68" s="703"/>
      <c r="L68" s="703"/>
      <c r="M68" s="703"/>
      <c r="N68" s="703"/>
      <c r="O68" s="703"/>
      <c r="P68" s="703"/>
      <c r="Q68" s="703"/>
      <c r="R68" s="703"/>
      <c r="S68" s="703"/>
      <c r="T68" s="703"/>
      <c r="U68" s="703"/>
      <c r="V68" s="703"/>
      <c r="W68" s="703"/>
      <c r="X68" s="703"/>
      <c r="Y68" s="703"/>
      <c r="Z68" s="703"/>
    </row>
    <row r="69" spans="1:26" ht="18.75" customHeight="1" x14ac:dyDescent="0.4">
      <c r="A69" s="703" t="s">
        <v>248</v>
      </c>
      <c r="B69" s="703"/>
      <c r="C69" s="703"/>
      <c r="D69" s="703"/>
      <c r="E69" s="703"/>
      <c r="F69" s="703"/>
      <c r="G69" s="703"/>
      <c r="H69" s="703"/>
      <c r="I69" s="703"/>
      <c r="J69" s="703"/>
      <c r="K69" s="703"/>
      <c r="L69" s="703"/>
      <c r="M69" s="703"/>
      <c r="N69" s="703"/>
      <c r="O69" s="703"/>
      <c r="P69" s="703"/>
      <c r="Q69" s="703"/>
      <c r="R69" s="703"/>
      <c r="S69" s="703"/>
      <c r="T69" s="703"/>
      <c r="U69" s="703"/>
      <c r="V69" s="703"/>
      <c r="W69" s="703"/>
      <c r="X69" s="703"/>
      <c r="Y69" s="703"/>
      <c r="Z69" s="703"/>
    </row>
    <row r="70" spans="1:26" ht="18.75" customHeight="1" x14ac:dyDescent="0.4">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row>
    <row r="71" spans="1:26" ht="18.75" customHeight="1" x14ac:dyDescent="0.4">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row>
    <row r="72" spans="1:26" ht="18.75" customHeight="1" x14ac:dyDescent="0.4">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row>
    <row r="73" spans="1:26" ht="18.75" customHeight="1" x14ac:dyDescent="0.4">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ht="18.75" customHeight="1" x14ac:dyDescent="0.4">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ht="18.75" customHeight="1" x14ac:dyDescent="0.4">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row>
    <row r="76" spans="1:26" ht="18.75" customHeight="1" x14ac:dyDescent="0.4">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ht="18.75" customHeight="1" x14ac:dyDescent="0.4">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row>
    <row r="78" spans="1:26" ht="18.75" customHeight="1" x14ac:dyDescent="0.4">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ht="18.75" customHeight="1" x14ac:dyDescent="0.4">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ht="18.75" customHeight="1" x14ac:dyDescent="0.4">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ht="18.75" customHeight="1" x14ac:dyDescent="0.4">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row>
    <row r="82" spans="1:26" ht="18.75" customHeight="1" x14ac:dyDescent="0.4">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row>
  </sheetData>
  <sheetProtection password="CC6D" sheet="1" selectLockedCells="1"/>
  <mergeCells count="75">
    <mergeCell ref="A47:D47"/>
    <mergeCell ref="E47:Z47"/>
    <mergeCell ref="A23:G23"/>
    <mergeCell ref="A24:G24"/>
    <mergeCell ref="A25:G25"/>
    <mergeCell ref="A38:Z38"/>
    <mergeCell ref="A39:Z39"/>
    <mergeCell ref="A32:G32"/>
    <mergeCell ref="A33:G33"/>
    <mergeCell ref="A34:G34"/>
    <mergeCell ref="A36:G36"/>
    <mergeCell ref="A28:G28"/>
    <mergeCell ref="A29:G29"/>
    <mergeCell ref="A31:G31"/>
    <mergeCell ref="A30:G30"/>
    <mergeCell ref="A27:G27"/>
    <mergeCell ref="A48:D48"/>
    <mergeCell ref="E48:Z48"/>
    <mergeCell ref="A52:M52"/>
    <mergeCell ref="N52:U52"/>
    <mergeCell ref="V52:Z52"/>
    <mergeCell ref="A53:M53"/>
    <mergeCell ref="O53:T53"/>
    <mergeCell ref="V53:Z53"/>
    <mergeCell ref="A54:M54"/>
    <mergeCell ref="O54:T54"/>
    <mergeCell ref="V54:Z54"/>
    <mergeCell ref="V57:Z57"/>
    <mergeCell ref="A58:M58"/>
    <mergeCell ref="O58:T58"/>
    <mergeCell ref="V58:Z58"/>
    <mergeCell ref="A55:M55"/>
    <mergeCell ref="O55:T55"/>
    <mergeCell ref="V55:Z55"/>
    <mergeCell ref="A56:M56"/>
    <mergeCell ref="O56:T56"/>
    <mergeCell ref="V56:Z56"/>
    <mergeCell ref="A63:M63"/>
    <mergeCell ref="O63:T63"/>
    <mergeCell ref="A64:M64"/>
    <mergeCell ref="O64:T64"/>
    <mergeCell ref="A57:M57"/>
    <mergeCell ref="O57:T57"/>
    <mergeCell ref="A69:Z69"/>
    <mergeCell ref="A67:Z67"/>
    <mergeCell ref="A68:Z68"/>
    <mergeCell ref="A65:M65"/>
    <mergeCell ref="O65:T65"/>
    <mergeCell ref="A66:M66"/>
    <mergeCell ref="O66:T66"/>
    <mergeCell ref="M12:P12"/>
    <mergeCell ref="Q12:Z12"/>
    <mergeCell ref="M13:P13"/>
    <mergeCell ref="AI16:AO16"/>
    <mergeCell ref="O2:T2"/>
    <mergeCell ref="U2:Z2"/>
    <mergeCell ref="A6:Z6"/>
    <mergeCell ref="M10:P10"/>
    <mergeCell ref="R10:T10"/>
    <mergeCell ref="V10:Y10"/>
    <mergeCell ref="M11:P11"/>
    <mergeCell ref="Q11:Z11"/>
    <mergeCell ref="A2:F2"/>
    <mergeCell ref="G2:H2"/>
    <mergeCell ref="AB4:AI4"/>
    <mergeCell ref="A35:G35"/>
    <mergeCell ref="I23:X23"/>
    <mergeCell ref="A26:G26"/>
    <mergeCell ref="Q13:Y13"/>
    <mergeCell ref="I21:Y21"/>
    <mergeCell ref="I22:Y22"/>
    <mergeCell ref="A15:Z17"/>
    <mergeCell ref="A19:Z19"/>
    <mergeCell ref="A21:G21"/>
    <mergeCell ref="A22:G22"/>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rowBreaks count="2" manualBreakCount="2">
    <brk id="42" max="25" man="1"/>
    <brk id="82" max="25"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tint="-0.249977111117893"/>
  </sheetPr>
  <dimension ref="A1:AC40"/>
  <sheetViews>
    <sheetView view="pageBreakPreview" zoomScaleNormal="100" zoomScaleSheetLayoutView="100" workbookViewId="0">
      <pane ySplit="3" topLeftCell="A4" activePane="bottomLeft" state="frozen"/>
      <selection pane="bottomLeft" activeCell="P10" sqref="P10:Z10"/>
    </sheetView>
  </sheetViews>
  <sheetFormatPr defaultColWidth="3.125" defaultRowHeight="18.75" customHeight="1" x14ac:dyDescent="0.4"/>
  <cols>
    <col min="1" max="16384" width="3.125" style="1"/>
  </cols>
  <sheetData>
    <row r="1" spans="1:28" ht="18.75" customHeight="1" x14ac:dyDescent="0.4">
      <c r="A1" s="52" t="s">
        <v>254</v>
      </c>
      <c r="B1" s="52"/>
      <c r="C1" s="52"/>
      <c r="D1" s="52"/>
      <c r="E1" s="52"/>
      <c r="F1" s="52"/>
      <c r="G1" s="52"/>
      <c r="H1" s="52"/>
      <c r="I1" s="52"/>
      <c r="J1" s="52"/>
      <c r="K1" s="52"/>
      <c r="L1" s="52"/>
      <c r="M1" s="52"/>
      <c r="N1" s="52"/>
      <c r="O1" s="52"/>
      <c r="P1" s="52"/>
      <c r="Q1" s="52"/>
      <c r="R1" s="52"/>
      <c r="S1" s="52"/>
      <c r="T1" s="52"/>
      <c r="U1" s="52"/>
      <c r="V1" s="52"/>
      <c r="W1" s="52"/>
      <c r="X1" s="52"/>
      <c r="Y1" s="52"/>
      <c r="Z1" s="52"/>
    </row>
    <row r="2" spans="1:28" ht="7.5" customHeight="1" x14ac:dyDescent="0.4">
      <c r="A2" s="52"/>
      <c r="B2" s="52"/>
      <c r="C2" s="52"/>
      <c r="D2" s="52"/>
      <c r="E2" s="52"/>
      <c r="F2" s="52"/>
      <c r="G2" s="52"/>
      <c r="H2" s="52"/>
      <c r="I2" s="52"/>
      <c r="J2" s="52"/>
      <c r="K2" s="52"/>
      <c r="L2" s="52"/>
      <c r="M2" s="52"/>
      <c r="N2" s="52"/>
      <c r="O2" s="52"/>
      <c r="P2" s="52"/>
      <c r="Q2" s="52"/>
      <c r="R2" s="52"/>
      <c r="S2" s="52"/>
      <c r="T2" s="52"/>
      <c r="U2" s="52"/>
      <c r="V2" s="52"/>
      <c r="W2" s="52"/>
      <c r="X2" s="52"/>
      <c r="Y2" s="52"/>
      <c r="Z2" s="52"/>
    </row>
    <row r="3" spans="1:28" ht="18.75" customHeight="1" x14ac:dyDescent="0.4">
      <c r="A3" s="342" t="s">
        <v>216</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B3" s="240" t="s">
        <v>483</v>
      </c>
    </row>
    <row r="4" spans="1:28" ht="7.5" customHeight="1" x14ac:dyDescent="0.4">
      <c r="A4" s="52"/>
      <c r="B4" s="52"/>
      <c r="C4" s="52"/>
      <c r="D4" s="52"/>
      <c r="E4" s="52"/>
      <c r="F4" s="52"/>
      <c r="G4" s="52"/>
      <c r="H4" s="52"/>
      <c r="I4" s="52"/>
      <c r="J4" s="52"/>
      <c r="K4" s="52"/>
      <c r="L4" s="52"/>
      <c r="M4" s="52"/>
      <c r="N4" s="52"/>
      <c r="O4" s="52"/>
      <c r="P4" s="52"/>
      <c r="Q4" s="52"/>
      <c r="R4" s="52"/>
      <c r="S4" s="52"/>
      <c r="T4" s="52"/>
      <c r="U4" s="52"/>
      <c r="V4" s="52"/>
      <c r="W4" s="52"/>
      <c r="X4" s="52"/>
      <c r="Y4" s="52"/>
      <c r="Z4" s="52"/>
    </row>
    <row r="5" spans="1:28" ht="18.75" customHeight="1" x14ac:dyDescent="0.4">
      <c r="A5" s="52" t="s">
        <v>100</v>
      </c>
      <c r="B5" s="52"/>
      <c r="C5" s="52"/>
      <c r="D5" s="52"/>
      <c r="E5" s="52"/>
      <c r="F5" s="52"/>
      <c r="G5" s="52"/>
      <c r="H5" s="52"/>
      <c r="I5" s="52"/>
      <c r="J5" s="52"/>
      <c r="K5" s="52"/>
      <c r="L5" s="52"/>
      <c r="M5" s="52"/>
      <c r="N5" s="52"/>
      <c r="O5" s="52"/>
      <c r="P5" s="52"/>
      <c r="Q5" s="52"/>
      <c r="R5" s="52"/>
      <c r="S5" s="52"/>
      <c r="T5" s="52"/>
      <c r="U5" s="52"/>
      <c r="V5" s="52"/>
      <c r="W5" s="52"/>
      <c r="X5" s="52"/>
      <c r="Y5" s="52"/>
      <c r="Z5" s="52"/>
    </row>
    <row r="6" spans="1:28" ht="7.5" customHeight="1" thickBot="1" x14ac:dyDescent="0.45">
      <c r="A6" s="52"/>
      <c r="B6" s="52"/>
      <c r="C6" s="52"/>
      <c r="D6" s="52"/>
      <c r="E6" s="52"/>
      <c r="F6" s="52"/>
      <c r="G6" s="52"/>
      <c r="H6" s="52"/>
      <c r="I6" s="52"/>
      <c r="J6" s="52"/>
      <c r="K6" s="52"/>
      <c r="L6" s="52"/>
      <c r="M6" s="52"/>
      <c r="N6" s="52"/>
      <c r="O6" s="52"/>
      <c r="P6" s="52"/>
      <c r="Q6" s="52"/>
      <c r="R6" s="52"/>
      <c r="S6" s="52"/>
      <c r="T6" s="52"/>
      <c r="U6" s="52"/>
      <c r="V6" s="52"/>
      <c r="W6" s="52"/>
      <c r="X6" s="52"/>
      <c r="Y6" s="52"/>
      <c r="Z6" s="52"/>
    </row>
    <row r="7" spans="1:28" ht="22.5" customHeight="1" x14ac:dyDescent="0.4">
      <c r="A7" s="383" t="s">
        <v>101</v>
      </c>
      <c r="B7" s="384"/>
      <c r="C7" s="384"/>
      <c r="D7" s="384"/>
      <c r="E7" s="384"/>
      <c r="F7" s="384"/>
      <c r="G7" s="384"/>
      <c r="H7" s="384"/>
      <c r="I7" s="384" t="s">
        <v>251</v>
      </c>
      <c r="J7" s="384"/>
      <c r="K7" s="384"/>
      <c r="L7" s="384"/>
      <c r="M7" s="384"/>
      <c r="N7" s="384"/>
      <c r="O7" s="384"/>
      <c r="P7" s="384" t="s">
        <v>111</v>
      </c>
      <c r="Q7" s="384"/>
      <c r="R7" s="384"/>
      <c r="S7" s="384"/>
      <c r="T7" s="384"/>
      <c r="U7" s="384"/>
      <c r="V7" s="384"/>
      <c r="W7" s="384"/>
      <c r="X7" s="384"/>
      <c r="Y7" s="384"/>
      <c r="Z7" s="457"/>
    </row>
    <row r="8" spans="1:28" ht="22.5" customHeight="1" x14ac:dyDescent="0.4">
      <c r="A8" s="371" t="s">
        <v>102</v>
      </c>
      <c r="B8" s="372"/>
      <c r="C8" s="372"/>
      <c r="D8" s="372"/>
      <c r="E8" s="372"/>
      <c r="F8" s="372"/>
      <c r="G8" s="372"/>
      <c r="H8" s="372"/>
      <c r="I8" s="466" t="str">
        <f>IFERROR(I13-SUM(I9:N12),"")</f>
        <v/>
      </c>
      <c r="J8" s="357"/>
      <c r="K8" s="357"/>
      <c r="L8" s="357"/>
      <c r="M8" s="357"/>
      <c r="N8" s="357"/>
      <c r="O8" s="51" t="s">
        <v>110</v>
      </c>
      <c r="P8" s="467"/>
      <c r="Q8" s="467"/>
      <c r="R8" s="467"/>
      <c r="S8" s="467"/>
      <c r="T8" s="467"/>
      <c r="U8" s="467"/>
      <c r="V8" s="467"/>
      <c r="W8" s="467"/>
      <c r="X8" s="467"/>
      <c r="Y8" s="467"/>
      <c r="Z8" s="468"/>
    </row>
    <row r="9" spans="1:28" ht="22.5" customHeight="1" x14ac:dyDescent="0.4">
      <c r="A9" s="371" t="s">
        <v>103</v>
      </c>
      <c r="B9" s="372"/>
      <c r="C9" s="372"/>
      <c r="D9" s="372"/>
      <c r="E9" s="372"/>
      <c r="F9" s="372"/>
      <c r="G9" s="372"/>
      <c r="H9" s="372"/>
      <c r="I9" s="466" t="str">
        <f>IFERROR(請求額算定表!I22,"")</f>
        <v/>
      </c>
      <c r="J9" s="357"/>
      <c r="K9" s="357"/>
      <c r="L9" s="357"/>
      <c r="M9" s="357"/>
      <c r="N9" s="357"/>
      <c r="O9" s="51" t="s">
        <v>110</v>
      </c>
      <c r="P9" s="467" t="s">
        <v>315</v>
      </c>
      <c r="Q9" s="467"/>
      <c r="R9" s="467"/>
      <c r="S9" s="467"/>
      <c r="T9" s="467"/>
      <c r="U9" s="467"/>
      <c r="V9" s="467"/>
      <c r="W9" s="467"/>
      <c r="X9" s="467"/>
      <c r="Y9" s="467"/>
      <c r="Z9" s="468"/>
    </row>
    <row r="10" spans="1:28" ht="22.5" customHeight="1" x14ac:dyDescent="0.4">
      <c r="A10" s="462" t="s">
        <v>108</v>
      </c>
      <c r="B10" s="463"/>
      <c r="C10" s="372" t="s">
        <v>104</v>
      </c>
      <c r="D10" s="372"/>
      <c r="E10" s="372"/>
      <c r="F10" s="372"/>
      <c r="G10" s="372"/>
      <c r="H10" s="372"/>
      <c r="I10" s="466" t="str">
        <f>IFERROR(IF(請求額算定表!I14="","",請求額算定表!I14+請求額算定表!P14),"")</f>
        <v/>
      </c>
      <c r="J10" s="357"/>
      <c r="K10" s="357"/>
      <c r="L10" s="357"/>
      <c r="M10" s="357"/>
      <c r="N10" s="357"/>
      <c r="O10" s="51" t="s">
        <v>110</v>
      </c>
      <c r="P10" s="469"/>
      <c r="Q10" s="469"/>
      <c r="R10" s="469"/>
      <c r="S10" s="469"/>
      <c r="T10" s="469"/>
      <c r="U10" s="469"/>
      <c r="V10" s="469"/>
      <c r="W10" s="469"/>
      <c r="X10" s="469"/>
      <c r="Y10" s="469"/>
      <c r="Z10" s="470"/>
    </row>
    <row r="11" spans="1:28" ht="22.5" customHeight="1" x14ac:dyDescent="0.4">
      <c r="A11" s="462"/>
      <c r="B11" s="463"/>
      <c r="C11" s="372" t="s">
        <v>105</v>
      </c>
      <c r="D11" s="372"/>
      <c r="E11" s="372"/>
      <c r="F11" s="372"/>
      <c r="G11" s="372"/>
      <c r="H11" s="372"/>
      <c r="I11" s="466" t="str">
        <f>IFERROR(IF(請求額算定表!I15="","",請求額算定表!I15+請求額算定表!P15),"")</f>
        <v/>
      </c>
      <c r="J11" s="357"/>
      <c r="K11" s="357"/>
      <c r="L11" s="357"/>
      <c r="M11" s="357"/>
      <c r="N11" s="357"/>
      <c r="O11" s="51" t="s">
        <v>110</v>
      </c>
      <c r="P11" s="469"/>
      <c r="Q11" s="469"/>
      <c r="R11" s="469"/>
      <c r="S11" s="469"/>
      <c r="T11" s="469"/>
      <c r="U11" s="469"/>
      <c r="V11" s="469"/>
      <c r="W11" s="469"/>
      <c r="X11" s="469"/>
      <c r="Y11" s="469"/>
      <c r="Z11" s="470"/>
    </row>
    <row r="12" spans="1:28" ht="22.5" customHeight="1" thickBot="1" x14ac:dyDescent="0.45">
      <c r="A12" s="464"/>
      <c r="B12" s="465"/>
      <c r="C12" s="376" t="s">
        <v>106</v>
      </c>
      <c r="D12" s="376"/>
      <c r="E12" s="376"/>
      <c r="F12" s="376"/>
      <c r="G12" s="376"/>
      <c r="H12" s="376"/>
      <c r="I12" s="481" t="str">
        <f>IFERROR(IF(請求額算定表!I16="","",請求額算定表!I16+請求額算定表!P16),"")</f>
        <v/>
      </c>
      <c r="J12" s="482"/>
      <c r="K12" s="482"/>
      <c r="L12" s="482"/>
      <c r="M12" s="482"/>
      <c r="N12" s="482"/>
      <c r="O12" s="56" t="s">
        <v>110</v>
      </c>
      <c r="P12" s="471"/>
      <c r="Q12" s="471"/>
      <c r="R12" s="471"/>
      <c r="S12" s="471"/>
      <c r="T12" s="471"/>
      <c r="U12" s="471"/>
      <c r="V12" s="471"/>
      <c r="W12" s="471"/>
      <c r="X12" s="471"/>
      <c r="Y12" s="471"/>
      <c r="Z12" s="472"/>
    </row>
    <row r="13" spans="1:28" ht="22.5" customHeight="1" thickTop="1" thickBot="1" x14ac:dyDescent="0.45">
      <c r="A13" s="479" t="s">
        <v>107</v>
      </c>
      <c r="B13" s="480"/>
      <c r="C13" s="480"/>
      <c r="D13" s="480"/>
      <c r="E13" s="480"/>
      <c r="F13" s="480"/>
      <c r="G13" s="480"/>
      <c r="H13" s="480"/>
      <c r="I13" s="483" t="str">
        <f>IF(I25="","",I25)</f>
        <v/>
      </c>
      <c r="J13" s="484"/>
      <c r="K13" s="484"/>
      <c r="L13" s="484"/>
      <c r="M13" s="484"/>
      <c r="N13" s="484"/>
      <c r="O13" s="30" t="s">
        <v>110</v>
      </c>
      <c r="P13" s="473"/>
      <c r="Q13" s="473"/>
      <c r="R13" s="473"/>
      <c r="S13" s="473"/>
      <c r="T13" s="473"/>
      <c r="U13" s="473"/>
      <c r="V13" s="473"/>
      <c r="W13" s="473"/>
      <c r="X13" s="473"/>
      <c r="Y13" s="473"/>
      <c r="Z13" s="474"/>
    </row>
    <row r="14" spans="1:28" ht="18.75" customHeight="1" x14ac:dyDescent="0.4">
      <c r="A14" s="53" t="s">
        <v>112</v>
      </c>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8" ht="18.75" customHeight="1" x14ac:dyDescent="0.4">
      <c r="A15" s="53" t="s">
        <v>113</v>
      </c>
      <c r="B15" s="52"/>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8" ht="18.75" customHeight="1" x14ac:dyDescent="0.4">
      <c r="A16" s="53" t="s">
        <v>114</v>
      </c>
      <c r="B16" s="52"/>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9" ht="18.75" customHeight="1" x14ac:dyDescent="0.4">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9" ht="18.75" customHeight="1" x14ac:dyDescent="0.4">
      <c r="A18" s="52" t="s">
        <v>115</v>
      </c>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9" ht="7.5" customHeight="1" thickBot="1" x14ac:dyDescent="0.4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9" ht="22.5" customHeight="1" x14ac:dyDescent="0.4">
      <c r="A20" s="383" t="s">
        <v>116</v>
      </c>
      <c r="B20" s="384"/>
      <c r="C20" s="384"/>
      <c r="D20" s="384"/>
      <c r="E20" s="384"/>
      <c r="F20" s="384"/>
      <c r="G20" s="384"/>
      <c r="H20" s="384"/>
      <c r="I20" s="384" t="s">
        <v>251</v>
      </c>
      <c r="J20" s="384"/>
      <c r="K20" s="384"/>
      <c r="L20" s="384"/>
      <c r="M20" s="384"/>
      <c r="N20" s="384"/>
      <c r="O20" s="384"/>
      <c r="P20" s="384" t="s">
        <v>111</v>
      </c>
      <c r="Q20" s="384"/>
      <c r="R20" s="384"/>
      <c r="S20" s="384"/>
      <c r="T20" s="384"/>
      <c r="U20" s="384"/>
      <c r="V20" s="384"/>
      <c r="W20" s="384"/>
      <c r="X20" s="384"/>
      <c r="Y20" s="384"/>
      <c r="Z20" s="457"/>
    </row>
    <row r="21" spans="1:29" ht="22.5" customHeight="1" x14ac:dyDescent="0.4">
      <c r="A21" s="371" t="s">
        <v>117</v>
      </c>
      <c r="B21" s="372"/>
      <c r="C21" s="372"/>
      <c r="D21" s="372"/>
      <c r="E21" s="372"/>
      <c r="F21" s="372"/>
      <c r="G21" s="372"/>
      <c r="H21" s="372"/>
      <c r="I21" s="481" t="str">
        <f>IF(請求額算定表!I8="","",請求額算定表!I8)</f>
        <v/>
      </c>
      <c r="J21" s="482"/>
      <c r="K21" s="482"/>
      <c r="L21" s="482"/>
      <c r="M21" s="482"/>
      <c r="N21" s="482"/>
      <c r="O21" s="59" t="str">
        <f t="shared" ref="O21:O22" si="0">IF(I21="","","円")</f>
        <v/>
      </c>
      <c r="P21" s="475"/>
      <c r="Q21" s="475"/>
      <c r="R21" s="475"/>
      <c r="S21" s="475"/>
      <c r="T21" s="475"/>
      <c r="U21" s="475"/>
      <c r="V21" s="475"/>
      <c r="W21" s="475"/>
      <c r="X21" s="475"/>
      <c r="Y21" s="475"/>
      <c r="Z21" s="476"/>
    </row>
    <row r="22" spans="1:29" ht="22.5" customHeight="1" x14ac:dyDescent="0.4">
      <c r="A22" s="371"/>
      <c r="B22" s="372"/>
      <c r="C22" s="372"/>
      <c r="D22" s="372"/>
      <c r="E22" s="372"/>
      <c r="F22" s="372"/>
      <c r="G22" s="372"/>
      <c r="H22" s="372"/>
      <c r="I22" s="489" t="str">
        <f>IF(請求額算定表!P8="","",請求額算定表!P8)</f>
        <v/>
      </c>
      <c r="J22" s="490"/>
      <c r="K22" s="490"/>
      <c r="L22" s="490"/>
      <c r="M22" s="490"/>
      <c r="N22" s="490"/>
      <c r="O22" s="60" t="str">
        <f t="shared" si="0"/>
        <v/>
      </c>
      <c r="P22" s="477"/>
      <c r="Q22" s="477"/>
      <c r="R22" s="477"/>
      <c r="S22" s="477"/>
      <c r="T22" s="477"/>
      <c r="U22" s="477"/>
      <c r="V22" s="477"/>
      <c r="W22" s="477"/>
      <c r="X22" s="477"/>
      <c r="Y22" s="477"/>
      <c r="Z22" s="478"/>
    </row>
    <row r="23" spans="1:29" ht="22.5" customHeight="1" x14ac:dyDescent="0.4">
      <c r="A23" s="371" t="s">
        <v>118</v>
      </c>
      <c r="B23" s="372"/>
      <c r="C23" s="372"/>
      <c r="D23" s="372"/>
      <c r="E23" s="372"/>
      <c r="F23" s="372"/>
      <c r="G23" s="372"/>
      <c r="H23" s="372"/>
      <c r="I23" s="491" t="str">
        <f>IF(SUM(I21:N22)=0,"",SUM(I21:N22))</f>
        <v/>
      </c>
      <c r="J23" s="358"/>
      <c r="K23" s="358"/>
      <c r="L23" s="358"/>
      <c r="M23" s="358"/>
      <c r="N23" s="358"/>
      <c r="O23" s="51" t="s">
        <v>110</v>
      </c>
      <c r="P23" s="458"/>
      <c r="Q23" s="458"/>
      <c r="R23" s="458"/>
      <c r="S23" s="458"/>
      <c r="T23" s="458"/>
      <c r="U23" s="458"/>
      <c r="V23" s="458"/>
      <c r="W23" s="458"/>
      <c r="X23" s="458"/>
      <c r="Y23" s="458"/>
      <c r="Z23" s="459"/>
    </row>
    <row r="24" spans="1:29" ht="22.5" customHeight="1" thickBot="1" x14ac:dyDescent="0.45">
      <c r="A24" s="443" t="s">
        <v>119</v>
      </c>
      <c r="B24" s="376"/>
      <c r="C24" s="376"/>
      <c r="D24" s="376"/>
      <c r="E24" s="376"/>
      <c r="F24" s="376"/>
      <c r="G24" s="376"/>
      <c r="H24" s="376"/>
      <c r="I24" s="492" t="str">
        <f>IFERROR(IF(第１号!I21=2,IF(DB!L10=TRUE,(ROUNDUP(I21*0.1,0)+ROUNDUP(I22*0.1,0)),(ROUNDDOWN(I21*0.1,0)+ROUNDDOWN(I22*0.1,0))),IF(DB!L10=TRUE,(ROUNDUP(I21*0.1,0)),(ROUNDDOWN(I21*0.1,0)))),"")</f>
        <v/>
      </c>
      <c r="J24" s="493"/>
      <c r="K24" s="493"/>
      <c r="L24" s="493"/>
      <c r="M24" s="493"/>
      <c r="N24" s="493"/>
      <c r="O24" s="56" t="s">
        <v>110</v>
      </c>
      <c r="P24" s="485" t="s">
        <v>124</v>
      </c>
      <c r="Q24" s="485"/>
      <c r="R24" s="485"/>
      <c r="S24" s="485"/>
      <c r="T24" s="485"/>
      <c r="U24" s="485"/>
      <c r="V24" s="485"/>
      <c r="W24" s="485"/>
      <c r="X24" s="485"/>
      <c r="Y24" s="485"/>
      <c r="Z24" s="486"/>
      <c r="AC24" s="240" t="s">
        <v>473</v>
      </c>
    </row>
    <row r="25" spans="1:29" ht="22.5" customHeight="1" thickTop="1" thickBot="1" x14ac:dyDescent="0.45">
      <c r="A25" s="479" t="s">
        <v>107</v>
      </c>
      <c r="B25" s="480"/>
      <c r="C25" s="480"/>
      <c r="D25" s="480"/>
      <c r="E25" s="480"/>
      <c r="F25" s="480"/>
      <c r="G25" s="480"/>
      <c r="H25" s="480"/>
      <c r="I25" s="483" t="str">
        <f>IF(I24="","",SUM(I23:N24))</f>
        <v/>
      </c>
      <c r="J25" s="484"/>
      <c r="K25" s="484"/>
      <c r="L25" s="484"/>
      <c r="M25" s="484"/>
      <c r="N25" s="484"/>
      <c r="O25" s="30" t="s">
        <v>110</v>
      </c>
      <c r="P25" s="487"/>
      <c r="Q25" s="487"/>
      <c r="R25" s="487"/>
      <c r="S25" s="487"/>
      <c r="T25" s="487"/>
      <c r="U25" s="487"/>
      <c r="V25" s="487"/>
      <c r="W25" s="487"/>
      <c r="X25" s="487"/>
      <c r="Y25" s="487"/>
      <c r="Z25" s="488"/>
    </row>
    <row r="26" spans="1:29" ht="18.75" customHeight="1" x14ac:dyDescent="0.4">
      <c r="A26" s="53" t="s">
        <v>120</v>
      </c>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9" ht="18.75" customHeight="1" x14ac:dyDescent="0.4">
      <c r="A27" s="53" t="s">
        <v>357</v>
      </c>
      <c r="B27" s="52"/>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9" ht="18.75" customHeight="1" x14ac:dyDescent="0.4">
      <c r="A28" s="53" t="s">
        <v>253</v>
      </c>
      <c r="B28" s="52"/>
      <c r="C28" s="52"/>
      <c r="D28" s="52"/>
      <c r="E28" s="52"/>
      <c r="F28" s="52"/>
      <c r="G28" s="52"/>
      <c r="H28" s="52"/>
      <c r="I28" s="52"/>
      <c r="J28" s="52"/>
      <c r="K28" s="52"/>
      <c r="L28" s="52"/>
      <c r="M28" s="52"/>
      <c r="N28" s="52"/>
      <c r="O28" s="52"/>
      <c r="P28" s="52"/>
      <c r="Q28" s="52"/>
      <c r="R28" s="52"/>
      <c r="S28" s="52"/>
      <c r="T28" s="52"/>
      <c r="U28" s="52"/>
      <c r="V28" s="52"/>
      <c r="W28" s="52"/>
      <c r="X28" s="52"/>
      <c r="Y28" s="52"/>
      <c r="Z28" s="52"/>
    </row>
    <row r="29" spans="1:29" ht="18.75" customHeight="1" x14ac:dyDescent="0.4">
      <c r="A29" s="53" t="s">
        <v>252</v>
      </c>
      <c r="B29" s="52"/>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9" ht="18.75" customHeight="1" x14ac:dyDescent="0.4">
      <c r="A30" s="53" t="s">
        <v>121</v>
      </c>
      <c r="B30" s="52"/>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9" ht="18.75" customHeight="1" x14ac:dyDescent="0.4">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row>
    <row r="32" spans="1:29" ht="18.75" customHeight="1" x14ac:dyDescent="0.4">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row>
    <row r="33" spans="1:26" ht="18.75" customHeight="1" x14ac:dyDescent="0.4">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ht="18.75" customHeight="1" x14ac:dyDescent="0.4">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ht="18.75" customHeight="1" x14ac:dyDescent="0.4">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ht="18.75" customHeight="1" x14ac:dyDescent="0.4">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ht="18.75" customHeight="1" x14ac:dyDescent="0.4">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ht="18.75" customHeight="1" x14ac:dyDescent="0.4">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ht="18.75" customHeight="1" x14ac:dyDescent="0.4">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18.75" customHeight="1" x14ac:dyDescent="0.4">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row>
  </sheetData>
  <sheetProtection password="CC6D" sheet="1" selectLockedCells="1"/>
  <mergeCells count="40">
    <mergeCell ref="A3:Z3"/>
    <mergeCell ref="A7:H7"/>
    <mergeCell ref="I7:O7"/>
    <mergeCell ref="P7:Z7"/>
    <mergeCell ref="A8:H8"/>
    <mergeCell ref="I8:N8"/>
    <mergeCell ref="P8:Z8"/>
    <mergeCell ref="A9:H9"/>
    <mergeCell ref="I9:N9"/>
    <mergeCell ref="P9:Z9"/>
    <mergeCell ref="A10:B12"/>
    <mergeCell ref="C10:H10"/>
    <mergeCell ref="I10:N10"/>
    <mergeCell ref="P10:Z10"/>
    <mergeCell ref="C11:H11"/>
    <mergeCell ref="I11:N11"/>
    <mergeCell ref="P11:Z11"/>
    <mergeCell ref="C12:H12"/>
    <mergeCell ref="I12:N12"/>
    <mergeCell ref="P12:Z12"/>
    <mergeCell ref="A13:H13"/>
    <mergeCell ref="I13:N13"/>
    <mergeCell ref="P13:Z13"/>
    <mergeCell ref="A20:H20"/>
    <mergeCell ref="I20:O20"/>
    <mergeCell ref="P20:Z20"/>
    <mergeCell ref="A21:H22"/>
    <mergeCell ref="I21:N21"/>
    <mergeCell ref="P21:Z21"/>
    <mergeCell ref="I22:N22"/>
    <mergeCell ref="P22:Z22"/>
    <mergeCell ref="A25:H25"/>
    <mergeCell ref="I25:N25"/>
    <mergeCell ref="P25:Z25"/>
    <mergeCell ref="A23:H23"/>
    <mergeCell ref="I23:N23"/>
    <mergeCell ref="P23:Z23"/>
    <mergeCell ref="A24:H24"/>
    <mergeCell ref="I24:N24"/>
    <mergeCell ref="P24:Z24"/>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27</xdr:col>
                    <xdr:colOff>0</xdr:colOff>
                    <xdr:row>23</xdr:row>
                    <xdr:rowOff>0</xdr:rowOff>
                  </from>
                  <to>
                    <xdr:col>28</xdr:col>
                    <xdr:colOff>0</xdr:colOff>
                    <xdr:row>24</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G23"/>
  <sheetViews>
    <sheetView view="pageBreakPreview" zoomScaleNormal="100" zoomScaleSheetLayoutView="100" workbookViewId="0">
      <selection activeCell="E5" sqref="E5:J5"/>
    </sheetView>
  </sheetViews>
  <sheetFormatPr defaultColWidth="3.125" defaultRowHeight="18.75" customHeight="1" x14ac:dyDescent="0.4"/>
  <cols>
    <col min="1" max="16384" width="3.125" style="1"/>
  </cols>
  <sheetData>
    <row r="1" spans="1:33" ht="18.75" customHeight="1" x14ac:dyDescent="0.4">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3" ht="7.5" customHeight="1" x14ac:dyDescent="0.4">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row>
    <row r="3" spans="1:33" ht="18.75" customHeight="1" x14ac:dyDescent="0.4">
      <c r="A3" s="342" t="s">
        <v>411</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row>
    <row r="4" spans="1:33" ht="7.5" customHeight="1" thickBot="1" x14ac:dyDescent="0.4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row>
    <row r="5" spans="1:33" ht="22.5" customHeight="1" thickBot="1" x14ac:dyDescent="0.45">
      <c r="A5" s="141"/>
      <c r="B5" s="500" t="s">
        <v>397</v>
      </c>
      <c r="C5" s="501"/>
      <c r="D5" s="501"/>
      <c r="E5" s="525"/>
      <c r="F5" s="526"/>
      <c r="G5" s="526"/>
      <c r="H5" s="526"/>
      <c r="I5" s="526"/>
      <c r="J5" s="527"/>
      <c r="K5" s="141"/>
      <c r="L5" s="141" t="str">
        <f>IF(E5="乗用車","２台まで請求できます。",IF(OR(E5="貨物自動車等",E5="乗合自動車等"),"１台まで請求できます。",""))</f>
        <v/>
      </c>
      <c r="M5" s="141"/>
      <c r="N5" s="141"/>
      <c r="O5" s="141"/>
      <c r="P5" s="141"/>
      <c r="Q5" s="141"/>
      <c r="R5" s="141"/>
      <c r="S5" s="141"/>
      <c r="T5" s="141"/>
      <c r="U5" s="141"/>
      <c r="V5" s="141"/>
      <c r="W5" s="141"/>
      <c r="X5" s="141"/>
      <c r="Y5" s="141"/>
      <c r="Z5" s="141"/>
      <c r="AA5" s="141"/>
      <c r="AB5" s="141"/>
      <c r="AC5" s="141"/>
      <c r="AD5" s="141"/>
    </row>
    <row r="6" spans="1:33" ht="18.75" customHeight="1" thickBot="1" x14ac:dyDescent="0.4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row>
    <row r="7" spans="1:33" ht="22.5" customHeight="1" x14ac:dyDescent="0.4">
      <c r="A7" s="141"/>
      <c r="B7" s="383" t="s">
        <v>398</v>
      </c>
      <c r="C7" s="384"/>
      <c r="D7" s="384"/>
      <c r="E7" s="384"/>
      <c r="F7" s="384"/>
      <c r="G7" s="384"/>
      <c r="H7" s="384"/>
      <c r="I7" s="384" t="s">
        <v>399</v>
      </c>
      <c r="J7" s="384"/>
      <c r="K7" s="384"/>
      <c r="L7" s="384"/>
      <c r="M7" s="384"/>
      <c r="N7" s="384"/>
      <c r="O7" s="384"/>
      <c r="P7" s="384" t="s">
        <v>400</v>
      </c>
      <c r="Q7" s="384"/>
      <c r="R7" s="384"/>
      <c r="S7" s="384"/>
      <c r="T7" s="384"/>
      <c r="U7" s="384"/>
      <c r="V7" s="457"/>
      <c r="W7" s="152"/>
      <c r="X7" s="153"/>
      <c r="Y7" s="153"/>
      <c r="Z7" s="153"/>
      <c r="AA7" s="153"/>
      <c r="AB7" s="153"/>
      <c r="AC7" s="153"/>
      <c r="AD7" s="141"/>
    </row>
    <row r="8" spans="1:33" ht="22.5" customHeight="1" x14ac:dyDescent="0.4">
      <c r="A8" s="141"/>
      <c r="B8" s="510" t="s">
        <v>401</v>
      </c>
      <c r="C8" s="511"/>
      <c r="D8" s="511"/>
      <c r="E8" s="511"/>
      <c r="F8" s="511"/>
      <c r="G8" s="511"/>
      <c r="H8" s="511"/>
      <c r="I8" s="508"/>
      <c r="J8" s="509"/>
      <c r="K8" s="509"/>
      <c r="L8" s="509"/>
      <c r="M8" s="509"/>
      <c r="N8" s="509"/>
      <c r="O8" s="142" t="s">
        <v>110</v>
      </c>
      <c r="P8" s="508"/>
      <c r="Q8" s="509"/>
      <c r="R8" s="509"/>
      <c r="S8" s="509"/>
      <c r="T8" s="509"/>
      <c r="U8" s="509"/>
      <c r="V8" s="143" t="s">
        <v>110</v>
      </c>
      <c r="W8" s="154"/>
      <c r="X8" s="155"/>
      <c r="Y8" s="155"/>
      <c r="Z8" s="155"/>
      <c r="AA8" s="155"/>
      <c r="AB8" s="155"/>
      <c r="AC8" s="153"/>
      <c r="AD8" s="141"/>
    </row>
    <row r="9" spans="1:33" ht="22.5" customHeight="1" x14ac:dyDescent="0.4">
      <c r="A9" s="166"/>
      <c r="B9" s="512" t="s">
        <v>200</v>
      </c>
      <c r="C9" s="513"/>
      <c r="D9" s="513"/>
      <c r="E9" s="513"/>
      <c r="F9" s="513"/>
      <c r="G9" s="513"/>
      <c r="H9" s="513"/>
      <c r="I9" s="498"/>
      <c r="J9" s="499"/>
      <c r="K9" s="499"/>
      <c r="L9" s="499"/>
      <c r="M9" s="499"/>
      <c r="N9" s="499"/>
      <c r="O9" s="144" t="s">
        <v>110</v>
      </c>
      <c r="P9" s="498"/>
      <c r="Q9" s="499"/>
      <c r="R9" s="499"/>
      <c r="S9" s="499"/>
      <c r="T9" s="499"/>
      <c r="U9" s="499"/>
      <c r="V9" s="241" t="s">
        <v>110</v>
      </c>
      <c r="W9" s="154"/>
      <c r="X9" s="155"/>
      <c r="Y9" s="155"/>
      <c r="Z9" s="155"/>
      <c r="AA9" s="155"/>
      <c r="AB9" s="155"/>
      <c r="AC9" s="153"/>
      <c r="AD9" s="166"/>
    </row>
    <row r="10" spans="1:33" ht="22.5" customHeight="1" x14ac:dyDescent="0.4">
      <c r="A10" s="166"/>
      <c r="B10" s="512" t="s">
        <v>469</v>
      </c>
      <c r="C10" s="513"/>
      <c r="D10" s="513"/>
      <c r="E10" s="513"/>
      <c r="F10" s="513"/>
      <c r="G10" s="513"/>
      <c r="H10" s="513"/>
      <c r="I10" s="498"/>
      <c r="J10" s="499"/>
      <c r="K10" s="499"/>
      <c r="L10" s="499"/>
      <c r="M10" s="499"/>
      <c r="N10" s="499"/>
      <c r="O10" s="144" t="s">
        <v>110</v>
      </c>
      <c r="P10" s="498"/>
      <c r="Q10" s="499"/>
      <c r="R10" s="499"/>
      <c r="S10" s="499"/>
      <c r="T10" s="499"/>
      <c r="U10" s="499"/>
      <c r="V10" s="241" t="s">
        <v>110</v>
      </c>
      <c r="W10" s="154"/>
      <c r="X10" s="155"/>
      <c r="Y10" s="155"/>
      <c r="Z10" s="155"/>
      <c r="AA10" s="155"/>
      <c r="AB10" s="155"/>
      <c r="AC10" s="153"/>
      <c r="AD10" s="166"/>
    </row>
    <row r="11" spans="1:33" ht="22.5" customHeight="1" x14ac:dyDescent="0.4">
      <c r="A11" s="166"/>
      <c r="B11" s="512" t="s">
        <v>470</v>
      </c>
      <c r="C11" s="513"/>
      <c r="D11" s="513"/>
      <c r="E11" s="513"/>
      <c r="F11" s="513"/>
      <c r="G11" s="513"/>
      <c r="H11" s="513"/>
      <c r="I11" s="498"/>
      <c r="J11" s="499"/>
      <c r="K11" s="499"/>
      <c r="L11" s="499"/>
      <c r="M11" s="499"/>
      <c r="N11" s="499"/>
      <c r="O11" s="144" t="s">
        <v>110</v>
      </c>
      <c r="P11" s="498"/>
      <c r="Q11" s="499"/>
      <c r="R11" s="499"/>
      <c r="S11" s="499"/>
      <c r="T11" s="499"/>
      <c r="U11" s="499"/>
      <c r="V11" s="241" t="s">
        <v>110</v>
      </c>
      <c r="W11" s="154"/>
      <c r="X11" s="155"/>
      <c r="Y11" s="155"/>
      <c r="Z11" s="155"/>
      <c r="AA11" s="155"/>
      <c r="AB11" s="155"/>
      <c r="AC11" s="153"/>
      <c r="AD11" s="166"/>
    </row>
    <row r="12" spans="1:33" ht="22.5" customHeight="1" x14ac:dyDescent="0.4">
      <c r="A12" s="166"/>
      <c r="B12" s="512" t="s">
        <v>471</v>
      </c>
      <c r="C12" s="513"/>
      <c r="D12" s="513"/>
      <c r="E12" s="513"/>
      <c r="F12" s="513"/>
      <c r="G12" s="513"/>
      <c r="H12" s="513"/>
      <c r="I12" s="494" t="str">
        <f>IF(I8="","",IF(DB!L12=TRUE,ROUNDUP(SUM(請求額算定表!I8:I10)*0.1,0),ROUNDDOWN(SUM(請求額算定表!I8:I10)*0.1,0)))</f>
        <v/>
      </c>
      <c r="J12" s="495"/>
      <c r="K12" s="495"/>
      <c r="L12" s="495"/>
      <c r="M12" s="495"/>
      <c r="N12" s="495"/>
      <c r="O12" s="144" t="s">
        <v>110</v>
      </c>
      <c r="P12" s="494" t="str">
        <f>IF(P8="","",IF(DB!L12=TRUE,ROUNDUP(SUM(請求額算定表!P8:P10)*0.1,0),ROUNDDOWN(SUM(請求額算定表!P8:P10)*0.1,0)))</f>
        <v/>
      </c>
      <c r="Q12" s="495"/>
      <c r="R12" s="495"/>
      <c r="S12" s="495"/>
      <c r="T12" s="495"/>
      <c r="U12" s="495"/>
      <c r="V12" s="241" t="s">
        <v>110</v>
      </c>
      <c r="W12" s="154"/>
      <c r="X12" s="155"/>
      <c r="Y12" s="155"/>
      <c r="Z12" s="155"/>
      <c r="AA12" s="155"/>
      <c r="AB12" s="155"/>
      <c r="AC12" s="153"/>
      <c r="AD12" s="166"/>
      <c r="AG12" s="240" t="s">
        <v>473</v>
      </c>
    </row>
    <row r="13" spans="1:33" ht="22.5" customHeight="1" x14ac:dyDescent="0.4">
      <c r="A13" s="166"/>
      <c r="B13" s="514" t="s">
        <v>482</v>
      </c>
      <c r="C13" s="515"/>
      <c r="D13" s="515"/>
      <c r="E13" s="515"/>
      <c r="F13" s="515"/>
      <c r="G13" s="515"/>
      <c r="H13" s="515"/>
      <c r="I13" s="496">
        <f t="shared" ref="I13" si="0">SUM(I8:N12)</f>
        <v>0</v>
      </c>
      <c r="J13" s="497"/>
      <c r="K13" s="497"/>
      <c r="L13" s="497"/>
      <c r="M13" s="497"/>
      <c r="N13" s="497"/>
      <c r="O13" s="146" t="s">
        <v>110</v>
      </c>
      <c r="P13" s="496">
        <f t="shared" ref="P13" si="1">SUM(P8:U12)</f>
        <v>0</v>
      </c>
      <c r="Q13" s="497"/>
      <c r="R13" s="497"/>
      <c r="S13" s="497"/>
      <c r="T13" s="497"/>
      <c r="U13" s="497"/>
      <c r="V13" s="147" t="s">
        <v>110</v>
      </c>
      <c r="W13" s="154"/>
      <c r="X13" s="155"/>
      <c r="Y13" s="155"/>
      <c r="Z13" s="155"/>
      <c r="AA13" s="155"/>
      <c r="AB13" s="155"/>
      <c r="AC13" s="153"/>
      <c r="AD13" s="166"/>
    </row>
    <row r="14" spans="1:33" ht="22.5" customHeight="1" x14ac:dyDescent="0.4">
      <c r="A14" s="141"/>
      <c r="B14" s="510" t="s">
        <v>402</v>
      </c>
      <c r="C14" s="511"/>
      <c r="D14" s="511"/>
      <c r="E14" s="511"/>
      <c r="F14" s="511"/>
      <c r="G14" s="511"/>
      <c r="H14" s="511"/>
      <c r="I14" s="508"/>
      <c r="J14" s="509"/>
      <c r="K14" s="509"/>
      <c r="L14" s="509"/>
      <c r="M14" s="509"/>
      <c r="N14" s="509"/>
      <c r="O14" s="142" t="s">
        <v>110</v>
      </c>
      <c r="P14" s="508"/>
      <c r="Q14" s="509"/>
      <c r="R14" s="509"/>
      <c r="S14" s="509"/>
      <c r="T14" s="509"/>
      <c r="U14" s="509"/>
      <c r="V14" s="143" t="s">
        <v>110</v>
      </c>
      <c r="W14" s="154"/>
      <c r="X14" s="155"/>
      <c r="Y14" s="155"/>
      <c r="Z14" s="155"/>
      <c r="AA14" s="155"/>
      <c r="AB14" s="155"/>
      <c r="AC14" s="153"/>
      <c r="AD14" s="141"/>
    </row>
    <row r="15" spans="1:33" ht="22.5" customHeight="1" x14ac:dyDescent="0.4">
      <c r="A15" s="141"/>
      <c r="B15" s="521" t="s">
        <v>403</v>
      </c>
      <c r="C15" s="522"/>
      <c r="D15" s="522"/>
      <c r="E15" s="522"/>
      <c r="F15" s="522"/>
      <c r="G15" s="522"/>
      <c r="H15" s="522"/>
      <c r="I15" s="498"/>
      <c r="J15" s="499"/>
      <c r="K15" s="499"/>
      <c r="L15" s="499"/>
      <c r="M15" s="499"/>
      <c r="N15" s="499"/>
      <c r="O15" s="144" t="s">
        <v>110</v>
      </c>
      <c r="P15" s="498"/>
      <c r="Q15" s="499"/>
      <c r="R15" s="499"/>
      <c r="S15" s="499"/>
      <c r="T15" s="499"/>
      <c r="U15" s="499"/>
      <c r="V15" s="145" t="s">
        <v>110</v>
      </c>
      <c r="W15" s="154"/>
      <c r="X15" s="155"/>
      <c r="Y15" s="155"/>
      <c r="Z15" s="155"/>
      <c r="AA15" s="155"/>
      <c r="AB15" s="155"/>
      <c r="AC15" s="153"/>
      <c r="AD15" s="141"/>
    </row>
    <row r="16" spans="1:33" ht="22.5" customHeight="1" x14ac:dyDescent="0.4">
      <c r="A16" s="141"/>
      <c r="B16" s="502" t="s">
        <v>404</v>
      </c>
      <c r="C16" s="503"/>
      <c r="D16" s="503"/>
      <c r="E16" s="503"/>
      <c r="F16" s="503"/>
      <c r="G16" s="503"/>
      <c r="H16" s="503"/>
      <c r="I16" s="504"/>
      <c r="J16" s="505"/>
      <c r="K16" s="505"/>
      <c r="L16" s="505"/>
      <c r="M16" s="505"/>
      <c r="N16" s="505"/>
      <c r="O16" s="146" t="s">
        <v>110</v>
      </c>
      <c r="P16" s="504"/>
      <c r="Q16" s="505"/>
      <c r="R16" s="505"/>
      <c r="S16" s="505"/>
      <c r="T16" s="505"/>
      <c r="U16" s="505"/>
      <c r="V16" s="147" t="s">
        <v>110</v>
      </c>
      <c r="W16" s="154"/>
      <c r="X16" s="155"/>
      <c r="Y16" s="155"/>
      <c r="Z16" s="155"/>
      <c r="AA16" s="155"/>
      <c r="AB16" s="155"/>
      <c r="AC16" s="153"/>
      <c r="AD16" s="141"/>
    </row>
    <row r="17" spans="1:30" ht="22.5" customHeight="1" x14ac:dyDescent="0.4">
      <c r="A17" s="141"/>
      <c r="B17" s="510" t="s">
        <v>405</v>
      </c>
      <c r="C17" s="511"/>
      <c r="D17" s="511"/>
      <c r="E17" s="511"/>
      <c r="F17" s="511"/>
      <c r="G17" s="511"/>
      <c r="H17" s="511"/>
      <c r="I17" s="519">
        <f>IF(I8="",0,I8-SUM(I14:N16))</f>
        <v>0</v>
      </c>
      <c r="J17" s="520"/>
      <c r="K17" s="520"/>
      <c r="L17" s="520"/>
      <c r="M17" s="520"/>
      <c r="N17" s="520"/>
      <c r="O17" s="142" t="s">
        <v>110</v>
      </c>
      <c r="P17" s="519">
        <f>IF(P8="",0,P8-SUM(P14:U16))</f>
        <v>0</v>
      </c>
      <c r="Q17" s="520"/>
      <c r="R17" s="520"/>
      <c r="S17" s="520"/>
      <c r="T17" s="520"/>
      <c r="U17" s="520"/>
      <c r="V17" s="143" t="s">
        <v>110</v>
      </c>
      <c r="W17" s="154"/>
      <c r="X17" s="155"/>
      <c r="Y17" s="155"/>
      <c r="Z17" s="155"/>
      <c r="AA17" s="155"/>
      <c r="AB17" s="155"/>
      <c r="AC17" s="153"/>
      <c r="AD17" s="141"/>
    </row>
    <row r="18" spans="1:30" ht="22.5" customHeight="1" x14ac:dyDescent="0.4">
      <c r="A18" s="141"/>
      <c r="B18" s="521" t="s">
        <v>406</v>
      </c>
      <c r="C18" s="522"/>
      <c r="D18" s="522"/>
      <c r="E18" s="522"/>
      <c r="F18" s="522"/>
      <c r="G18" s="522"/>
      <c r="H18" s="522"/>
      <c r="I18" s="494">
        <f>IF($E$5="乗用車",300000,500000)</f>
        <v>500000</v>
      </c>
      <c r="J18" s="495"/>
      <c r="K18" s="495"/>
      <c r="L18" s="495"/>
      <c r="M18" s="495"/>
      <c r="N18" s="495"/>
      <c r="O18" s="144" t="s">
        <v>110</v>
      </c>
      <c r="P18" s="494">
        <f>IF($E$5="乗用車",300000,500000)</f>
        <v>500000</v>
      </c>
      <c r="Q18" s="495"/>
      <c r="R18" s="495"/>
      <c r="S18" s="495"/>
      <c r="T18" s="495"/>
      <c r="U18" s="495"/>
      <c r="V18" s="145" t="s">
        <v>110</v>
      </c>
      <c r="W18" s="156"/>
      <c r="X18" s="155"/>
      <c r="Y18" s="155"/>
      <c r="Z18" s="155"/>
      <c r="AA18" s="155"/>
      <c r="AB18" s="155"/>
      <c r="AC18" s="153"/>
      <c r="AD18" s="141"/>
    </row>
    <row r="19" spans="1:30" ht="22.5" customHeight="1" thickBot="1" x14ac:dyDescent="0.45">
      <c r="A19" s="141"/>
      <c r="B19" s="528" t="s">
        <v>412</v>
      </c>
      <c r="C19" s="529"/>
      <c r="D19" s="529"/>
      <c r="E19" s="529"/>
      <c r="F19" s="529"/>
      <c r="G19" s="529"/>
      <c r="H19" s="529"/>
      <c r="I19" s="516">
        <f>IFERROR(IF(I17/5&gt;=I18,I18,ROUNDDOWN(I17/5,-3)),"")</f>
        <v>0</v>
      </c>
      <c r="J19" s="517"/>
      <c r="K19" s="517"/>
      <c r="L19" s="517"/>
      <c r="M19" s="517"/>
      <c r="N19" s="517"/>
      <c r="O19" s="148" t="s">
        <v>110</v>
      </c>
      <c r="P19" s="516">
        <f>IFERROR(IF(P17/5&gt;=P18,P18,ROUNDDOWN(P17/5,-3)),"")</f>
        <v>0</v>
      </c>
      <c r="Q19" s="517"/>
      <c r="R19" s="517"/>
      <c r="S19" s="517"/>
      <c r="T19" s="517"/>
      <c r="U19" s="517"/>
      <c r="V19" s="149" t="s">
        <v>110</v>
      </c>
      <c r="W19" s="156"/>
      <c r="X19" s="155"/>
      <c r="Y19" s="155"/>
      <c r="Z19" s="155"/>
      <c r="AA19" s="155"/>
      <c r="AB19" s="155"/>
      <c r="AC19" s="153"/>
      <c r="AD19" s="141"/>
    </row>
    <row r="20" spans="1:30" ht="18.75" customHeight="1" thickBot="1" x14ac:dyDescent="0.45">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row>
    <row r="21" spans="1:30" ht="22.5" customHeight="1" x14ac:dyDescent="0.4">
      <c r="A21" s="141"/>
      <c r="B21" s="383" t="s">
        <v>408</v>
      </c>
      <c r="C21" s="384"/>
      <c r="D21" s="384"/>
      <c r="E21" s="384"/>
      <c r="F21" s="384"/>
      <c r="G21" s="384"/>
      <c r="H21" s="384"/>
      <c r="I21" s="518" t="str">
        <f>IFERROR(IF(E5="乗用車",IF(I17+P17=0,"",I17+P17),IF(I17=0,"",I17)),"")</f>
        <v/>
      </c>
      <c r="J21" s="356"/>
      <c r="K21" s="356"/>
      <c r="L21" s="356"/>
      <c r="M21" s="356"/>
      <c r="N21" s="356"/>
      <c r="O21" s="150" t="s">
        <v>110</v>
      </c>
      <c r="P21" s="141"/>
      <c r="Q21" s="141"/>
      <c r="R21" s="141"/>
      <c r="S21" s="141"/>
      <c r="T21" s="141"/>
      <c r="U21" s="141"/>
      <c r="V21" s="141"/>
      <c r="W21" s="141"/>
      <c r="X21" s="141"/>
      <c r="Y21" s="141"/>
      <c r="Z21" s="141"/>
      <c r="AA21" s="141"/>
      <c r="AB21" s="141"/>
      <c r="AC21" s="141"/>
      <c r="AD21" s="141"/>
    </row>
    <row r="22" spans="1:30" ht="22.5" customHeight="1" thickBot="1" x14ac:dyDescent="0.45">
      <c r="A22" s="141"/>
      <c r="B22" s="360" t="s">
        <v>413</v>
      </c>
      <c r="C22" s="361"/>
      <c r="D22" s="361"/>
      <c r="E22" s="361"/>
      <c r="F22" s="361"/>
      <c r="G22" s="361"/>
      <c r="H22" s="361"/>
      <c r="I22" s="523" t="str">
        <f>IFERROR(IF(E5="乗用車",IF(I19+P19=0,"",I19+P19),IF(I19=0,"",I19)),"")</f>
        <v/>
      </c>
      <c r="J22" s="524"/>
      <c r="K22" s="524"/>
      <c r="L22" s="524"/>
      <c r="M22" s="524"/>
      <c r="N22" s="524"/>
      <c r="O22" s="151" t="s">
        <v>110</v>
      </c>
      <c r="P22" s="141"/>
      <c r="Q22" s="141"/>
      <c r="R22" s="141"/>
      <c r="S22" s="141"/>
      <c r="T22" s="141"/>
      <c r="U22" s="141"/>
      <c r="V22" s="141"/>
      <c r="W22" s="141"/>
      <c r="X22" s="141"/>
      <c r="Y22" s="141"/>
      <c r="Z22" s="141"/>
      <c r="AA22" s="141"/>
      <c r="AB22" s="141"/>
      <c r="AC22" s="141"/>
      <c r="AD22" s="141"/>
    </row>
    <row r="23" spans="1:30" ht="18.75" customHeight="1" x14ac:dyDescent="0.4">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row>
  </sheetData>
  <sheetProtection password="CC6D" sheet="1" selectLockedCells="1"/>
  <mergeCells count="46">
    <mergeCell ref="B22:H22"/>
    <mergeCell ref="I22:N22"/>
    <mergeCell ref="B17:H17"/>
    <mergeCell ref="I17:N17"/>
    <mergeCell ref="P17:U17"/>
    <mergeCell ref="B18:H18"/>
    <mergeCell ref="I18:N18"/>
    <mergeCell ref="P18:U18"/>
    <mergeCell ref="B19:H19"/>
    <mergeCell ref="I19:N19"/>
    <mergeCell ref="P19:U19"/>
    <mergeCell ref="B21:H21"/>
    <mergeCell ref="I21:N21"/>
    <mergeCell ref="B15:H15"/>
    <mergeCell ref="I15:N15"/>
    <mergeCell ref="P15:U15"/>
    <mergeCell ref="B16:H16"/>
    <mergeCell ref="I16:N16"/>
    <mergeCell ref="P16:U16"/>
    <mergeCell ref="B8:H8"/>
    <mergeCell ref="I8:N8"/>
    <mergeCell ref="P8:U8"/>
    <mergeCell ref="B14:H14"/>
    <mergeCell ref="I14:N14"/>
    <mergeCell ref="P14:U14"/>
    <mergeCell ref="B9:H9"/>
    <mergeCell ref="B10:H10"/>
    <mergeCell ref="B11:H11"/>
    <mergeCell ref="B12:H12"/>
    <mergeCell ref="B13:H13"/>
    <mergeCell ref="I12:N12"/>
    <mergeCell ref="P12:U12"/>
    <mergeCell ref="I13:N13"/>
    <mergeCell ref="P13:U13"/>
    <mergeCell ref="I9:N9"/>
    <mergeCell ref="A3:AD3"/>
    <mergeCell ref="B5:D5"/>
    <mergeCell ref="E5:J5"/>
    <mergeCell ref="B7:H7"/>
    <mergeCell ref="I7:O7"/>
    <mergeCell ref="P7:V7"/>
    <mergeCell ref="P9:U9"/>
    <mergeCell ref="I10:N10"/>
    <mergeCell ref="P10:U10"/>
    <mergeCell ref="I11:N11"/>
    <mergeCell ref="P11:U11"/>
  </mergeCells>
  <phoneticPr fontId="4"/>
  <conditionalFormatting sqref="P8:U11 P14:U16">
    <cfRule type="expression" dxfId="1" priority="1">
      <formula>OR($E$5="貨物自動車等",$E$5="乗合自動車等")</formula>
    </cfRule>
  </conditionalFormatting>
  <dataValidations count="1">
    <dataValidation type="list" allowBlank="1" showInputMessage="1" showErrorMessage="1" sqref="E5:J5">
      <formula1>"乗用車,貨物自動車等,乗合自動車等"</formula1>
    </dataValidation>
  </dataValidations>
  <pageMargins left="0.78740157480314965" right="0.39370078740157483" top="0.59055118110236227" bottom="0.59055118110236227" header="0.31496062992125984" footer="0.31496062992125984"/>
  <pageSetup paperSize="9" scale="88" orientation="portrait" blackAndWhite="1" r:id="rId1"/>
  <rowBreaks count="1" manualBreakCount="1">
    <brk id="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4" r:id="rId4" name="Check Box 2">
              <controlPr defaultSize="0" autoFill="0" autoLine="0" autoPict="0">
                <anchor moveWithCells="1">
                  <from>
                    <xdr:col>31</xdr:col>
                    <xdr:colOff>0</xdr:colOff>
                    <xdr:row>11</xdr:row>
                    <xdr:rowOff>0</xdr:rowOff>
                  </from>
                  <to>
                    <xdr:col>32</xdr:col>
                    <xdr:colOff>0</xdr:colOff>
                    <xdr:row>12</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Z42"/>
  <sheetViews>
    <sheetView view="pageBreakPreview" zoomScaleNormal="100" zoomScaleSheetLayoutView="100" workbookViewId="0">
      <pane ySplit="3" topLeftCell="A4" activePane="bottomLeft" state="frozen"/>
      <selection pane="bottomLeft" activeCell="C8" sqref="C8:X23"/>
    </sheetView>
  </sheetViews>
  <sheetFormatPr defaultColWidth="3.125" defaultRowHeight="18.75" customHeight="1" x14ac:dyDescent="0.4"/>
  <cols>
    <col min="1" max="16384" width="3.125" style="1"/>
  </cols>
  <sheetData>
    <row r="1" spans="1:26" ht="18.75" customHeight="1" x14ac:dyDescent="0.4">
      <c r="A1" s="71" t="s">
        <v>356</v>
      </c>
      <c r="B1" s="71"/>
      <c r="C1" s="71"/>
      <c r="D1" s="71"/>
      <c r="E1" s="71"/>
      <c r="F1" s="71"/>
      <c r="G1" s="71"/>
      <c r="H1" s="71"/>
      <c r="I1" s="71"/>
      <c r="J1" s="71"/>
      <c r="K1" s="71"/>
      <c r="L1" s="71"/>
      <c r="M1" s="71"/>
      <c r="N1" s="71"/>
      <c r="O1" s="71"/>
      <c r="P1" s="71"/>
      <c r="Q1" s="71"/>
      <c r="R1" s="71"/>
      <c r="S1" s="71"/>
      <c r="T1" s="71"/>
      <c r="U1" s="71"/>
      <c r="V1" s="71"/>
      <c r="W1" s="71"/>
      <c r="X1" s="71"/>
      <c r="Y1" s="71"/>
      <c r="Z1" s="71"/>
    </row>
    <row r="2" spans="1:26" ht="7.5" customHeight="1" x14ac:dyDescent="0.4">
      <c r="A2" s="71"/>
      <c r="B2" s="71"/>
      <c r="C2" s="71"/>
      <c r="D2" s="71"/>
      <c r="E2" s="71"/>
      <c r="F2" s="71"/>
      <c r="G2" s="71"/>
      <c r="H2" s="71"/>
      <c r="I2" s="71"/>
      <c r="J2" s="71"/>
      <c r="K2" s="71"/>
      <c r="L2" s="71"/>
      <c r="M2" s="71"/>
      <c r="N2" s="71"/>
      <c r="O2" s="71"/>
      <c r="P2" s="71"/>
      <c r="Q2" s="71"/>
      <c r="R2" s="71"/>
      <c r="S2" s="71"/>
      <c r="T2" s="71"/>
      <c r="U2" s="71"/>
      <c r="V2" s="71"/>
      <c r="W2" s="71"/>
      <c r="X2" s="71"/>
      <c r="Y2" s="71"/>
      <c r="Z2" s="71"/>
    </row>
    <row r="3" spans="1:26" ht="18.75" customHeight="1" x14ac:dyDescent="0.4">
      <c r="A3" s="717" t="s">
        <v>315</v>
      </c>
      <c r="B3" s="717"/>
      <c r="C3" s="717"/>
      <c r="D3" s="717"/>
      <c r="E3" s="717"/>
      <c r="F3" s="717"/>
      <c r="G3" s="717"/>
      <c r="H3" s="717"/>
      <c r="I3" s="717"/>
      <c r="J3" s="717"/>
      <c r="K3" s="717"/>
      <c r="L3" s="717"/>
      <c r="M3" s="717"/>
      <c r="N3" s="717"/>
      <c r="O3" s="717"/>
      <c r="P3" s="717"/>
      <c r="Q3" s="717"/>
      <c r="R3" s="717"/>
      <c r="S3" s="717"/>
      <c r="T3" s="717"/>
      <c r="U3" s="717"/>
      <c r="V3" s="717"/>
      <c r="W3" s="717"/>
      <c r="X3" s="717"/>
      <c r="Y3" s="717"/>
      <c r="Z3" s="717"/>
    </row>
    <row r="4" spans="1:26" ht="7.5" customHeight="1" thickBot="1" x14ac:dyDescent="0.45">
      <c r="A4" s="71"/>
      <c r="B4" s="71"/>
      <c r="C4" s="71"/>
      <c r="D4" s="71"/>
      <c r="E4" s="71"/>
      <c r="F4" s="71"/>
      <c r="G4" s="71"/>
      <c r="H4" s="71"/>
      <c r="I4" s="71"/>
      <c r="J4" s="71"/>
      <c r="K4" s="71"/>
      <c r="L4" s="71"/>
      <c r="M4" s="71"/>
      <c r="N4" s="71"/>
      <c r="O4" s="71"/>
      <c r="P4" s="71"/>
      <c r="Q4" s="71"/>
      <c r="R4" s="71"/>
      <c r="S4" s="71"/>
      <c r="T4" s="71"/>
      <c r="U4" s="71"/>
      <c r="V4" s="71"/>
      <c r="W4" s="71"/>
      <c r="X4" s="71"/>
      <c r="Y4" s="71"/>
      <c r="Z4" s="71"/>
    </row>
    <row r="5" spans="1:26" ht="22.5" customHeight="1" x14ac:dyDescent="0.4">
      <c r="A5" s="71"/>
      <c r="B5" s="720" t="s">
        <v>6</v>
      </c>
      <c r="C5" s="721"/>
      <c r="D5" s="721"/>
      <c r="E5" s="718" t="s">
        <v>4</v>
      </c>
      <c r="F5" s="718"/>
      <c r="G5" s="718"/>
      <c r="H5" s="718"/>
      <c r="I5" s="724" t="str">
        <f>IF(第13号!Q12="","",第13号!Q12)</f>
        <v/>
      </c>
      <c r="J5" s="725"/>
      <c r="K5" s="725"/>
      <c r="L5" s="725"/>
      <c r="M5" s="725"/>
      <c r="N5" s="725"/>
      <c r="O5" s="725"/>
      <c r="P5" s="725"/>
      <c r="Q5" s="725"/>
      <c r="R5" s="725"/>
      <c r="S5" s="725"/>
      <c r="T5" s="725"/>
      <c r="U5" s="725"/>
      <c r="V5" s="725"/>
      <c r="W5" s="725"/>
      <c r="X5" s="725"/>
      <c r="Y5" s="726"/>
      <c r="Z5" s="71"/>
    </row>
    <row r="6" spans="1:26" ht="22.5" customHeight="1" thickBot="1" x14ac:dyDescent="0.45">
      <c r="A6" s="71"/>
      <c r="B6" s="722"/>
      <c r="C6" s="723"/>
      <c r="D6" s="723"/>
      <c r="E6" s="719" t="s">
        <v>5</v>
      </c>
      <c r="F6" s="719"/>
      <c r="G6" s="719"/>
      <c r="H6" s="719"/>
      <c r="I6" s="727" t="str">
        <f>IF(第13号!Q13="","",第13号!Q13)</f>
        <v/>
      </c>
      <c r="J6" s="728"/>
      <c r="K6" s="728"/>
      <c r="L6" s="728"/>
      <c r="M6" s="728"/>
      <c r="N6" s="728"/>
      <c r="O6" s="728"/>
      <c r="P6" s="728"/>
      <c r="Q6" s="728"/>
      <c r="R6" s="728"/>
      <c r="S6" s="728"/>
      <c r="T6" s="728"/>
      <c r="U6" s="728"/>
      <c r="V6" s="728"/>
      <c r="W6" s="728"/>
      <c r="X6" s="728"/>
      <c r="Y6" s="729"/>
      <c r="Z6" s="71"/>
    </row>
    <row r="7" spans="1:26" ht="7.5" customHeight="1" thickBot="1" x14ac:dyDescent="0.45">
      <c r="A7" s="71"/>
      <c r="B7" s="71"/>
      <c r="C7" s="71"/>
      <c r="D7" s="71"/>
      <c r="E7" s="71"/>
      <c r="F7" s="71"/>
      <c r="G7" s="71"/>
      <c r="H7" s="71"/>
      <c r="I7" s="71"/>
      <c r="J7" s="71"/>
      <c r="K7" s="71"/>
      <c r="L7" s="71"/>
      <c r="M7" s="71"/>
      <c r="N7" s="71"/>
      <c r="O7" s="71"/>
      <c r="P7" s="71"/>
      <c r="Q7" s="71"/>
      <c r="R7" s="71"/>
      <c r="S7" s="71"/>
      <c r="T7" s="71"/>
      <c r="U7" s="71"/>
      <c r="V7" s="71"/>
      <c r="W7" s="71"/>
      <c r="X7" s="71"/>
      <c r="Y7" s="71"/>
      <c r="Z7" s="71"/>
    </row>
    <row r="8" spans="1:26" ht="18.75" customHeight="1" x14ac:dyDescent="0.4">
      <c r="A8" s="71"/>
      <c r="B8" s="71"/>
      <c r="C8" s="708" t="s">
        <v>255</v>
      </c>
      <c r="D8" s="709"/>
      <c r="E8" s="709"/>
      <c r="F8" s="709"/>
      <c r="G8" s="709"/>
      <c r="H8" s="709"/>
      <c r="I8" s="709"/>
      <c r="J8" s="709"/>
      <c r="K8" s="709"/>
      <c r="L8" s="709"/>
      <c r="M8" s="709"/>
      <c r="N8" s="709"/>
      <c r="O8" s="709"/>
      <c r="P8" s="709"/>
      <c r="Q8" s="709"/>
      <c r="R8" s="709"/>
      <c r="S8" s="709"/>
      <c r="T8" s="709"/>
      <c r="U8" s="709"/>
      <c r="V8" s="709"/>
      <c r="W8" s="709"/>
      <c r="X8" s="710"/>
      <c r="Y8" s="71"/>
      <c r="Z8" s="71"/>
    </row>
    <row r="9" spans="1:26" ht="18.75" customHeight="1" x14ac:dyDescent="0.4">
      <c r="A9" s="71"/>
      <c r="B9" s="71"/>
      <c r="C9" s="711"/>
      <c r="D9" s="712"/>
      <c r="E9" s="712"/>
      <c r="F9" s="712"/>
      <c r="G9" s="712"/>
      <c r="H9" s="712"/>
      <c r="I9" s="712"/>
      <c r="J9" s="712"/>
      <c r="K9" s="712"/>
      <c r="L9" s="712"/>
      <c r="M9" s="712"/>
      <c r="N9" s="712"/>
      <c r="O9" s="712"/>
      <c r="P9" s="712"/>
      <c r="Q9" s="712"/>
      <c r="R9" s="712"/>
      <c r="S9" s="712"/>
      <c r="T9" s="712"/>
      <c r="U9" s="712"/>
      <c r="V9" s="712"/>
      <c r="W9" s="712"/>
      <c r="X9" s="713"/>
      <c r="Y9" s="71"/>
      <c r="Z9" s="71"/>
    </row>
    <row r="10" spans="1:26" ht="18.75" customHeight="1" x14ac:dyDescent="0.4">
      <c r="A10" s="71"/>
      <c r="B10" s="71"/>
      <c r="C10" s="711"/>
      <c r="D10" s="712"/>
      <c r="E10" s="712"/>
      <c r="F10" s="712"/>
      <c r="G10" s="712"/>
      <c r="H10" s="712"/>
      <c r="I10" s="712"/>
      <c r="J10" s="712"/>
      <c r="K10" s="712"/>
      <c r="L10" s="712"/>
      <c r="M10" s="712"/>
      <c r="N10" s="712"/>
      <c r="O10" s="712"/>
      <c r="P10" s="712"/>
      <c r="Q10" s="712"/>
      <c r="R10" s="712"/>
      <c r="S10" s="712"/>
      <c r="T10" s="712"/>
      <c r="U10" s="712"/>
      <c r="V10" s="712"/>
      <c r="W10" s="712"/>
      <c r="X10" s="713"/>
      <c r="Y10" s="71"/>
      <c r="Z10" s="71"/>
    </row>
    <row r="11" spans="1:26" ht="18.75" customHeight="1" x14ac:dyDescent="0.4">
      <c r="A11" s="71"/>
      <c r="B11" s="71"/>
      <c r="C11" s="711"/>
      <c r="D11" s="712"/>
      <c r="E11" s="712"/>
      <c r="F11" s="712"/>
      <c r="G11" s="712"/>
      <c r="H11" s="712"/>
      <c r="I11" s="712"/>
      <c r="J11" s="712"/>
      <c r="K11" s="712"/>
      <c r="L11" s="712"/>
      <c r="M11" s="712"/>
      <c r="N11" s="712"/>
      <c r="O11" s="712"/>
      <c r="P11" s="712"/>
      <c r="Q11" s="712"/>
      <c r="R11" s="712"/>
      <c r="S11" s="712"/>
      <c r="T11" s="712"/>
      <c r="U11" s="712"/>
      <c r="V11" s="712"/>
      <c r="W11" s="712"/>
      <c r="X11" s="713"/>
      <c r="Y11" s="71"/>
      <c r="Z11" s="71"/>
    </row>
    <row r="12" spans="1:26" ht="18.75" customHeight="1" x14ac:dyDescent="0.4">
      <c r="A12" s="71"/>
      <c r="B12" s="71"/>
      <c r="C12" s="711"/>
      <c r="D12" s="712"/>
      <c r="E12" s="712"/>
      <c r="F12" s="712"/>
      <c r="G12" s="712"/>
      <c r="H12" s="712"/>
      <c r="I12" s="712"/>
      <c r="J12" s="712"/>
      <c r="K12" s="712"/>
      <c r="L12" s="712"/>
      <c r="M12" s="712"/>
      <c r="N12" s="712"/>
      <c r="O12" s="712"/>
      <c r="P12" s="712"/>
      <c r="Q12" s="712"/>
      <c r="R12" s="712"/>
      <c r="S12" s="712"/>
      <c r="T12" s="712"/>
      <c r="U12" s="712"/>
      <c r="V12" s="712"/>
      <c r="W12" s="712"/>
      <c r="X12" s="713"/>
      <c r="Y12" s="71"/>
      <c r="Z12" s="71"/>
    </row>
    <row r="13" spans="1:26" ht="18.75" customHeight="1" x14ac:dyDescent="0.4">
      <c r="A13" s="71"/>
      <c r="B13" s="71"/>
      <c r="C13" s="711"/>
      <c r="D13" s="712"/>
      <c r="E13" s="712"/>
      <c r="F13" s="712"/>
      <c r="G13" s="712"/>
      <c r="H13" s="712"/>
      <c r="I13" s="712"/>
      <c r="J13" s="712"/>
      <c r="K13" s="712"/>
      <c r="L13" s="712"/>
      <c r="M13" s="712"/>
      <c r="N13" s="712"/>
      <c r="O13" s="712"/>
      <c r="P13" s="712"/>
      <c r="Q13" s="712"/>
      <c r="R13" s="712"/>
      <c r="S13" s="712"/>
      <c r="T13" s="712"/>
      <c r="U13" s="712"/>
      <c r="V13" s="712"/>
      <c r="W13" s="712"/>
      <c r="X13" s="713"/>
      <c r="Y13" s="71"/>
      <c r="Z13" s="71"/>
    </row>
    <row r="14" spans="1:26" ht="18.75" customHeight="1" x14ac:dyDescent="0.4">
      <c r="A14" s="71"/>
      <c r="B14" s="71"/>
      <c r="C14" s="711"/>
      <c r="D14" s="712"/>
      <c r="E14" s="712"/>
      <c r="F14" s="712"/>
      <c r="G14" s="712"/>
      <c r="H14" s="712"/>
      <c r="I14" s="712"/>
      <c r="J14" s="712"/>
      <c r="K14" s="712"/>
      <c r="L14" s="712"/>
      <c r="M14" s="712"/>
      <c r="N14" s="712"/>
      <c r="O14" s="712"/>
      <c r="P14" s="712"/>
      <c r="Q14" s="712"/>
      <c r="R14" s="712"/>
      <c r="S14" s="712"/>
      <c r="T14" s="712"/>
      <c r="U14" s="712"/>
      <c r="V14" s="712"/>
      <c r="W14" s="712"/>
      <c r="X14" s="713"/>
      <c r="Y14" s="71"/>
      <c r="Z14" s="71"/>
    </row>
    <row r="15" spans="1:26" ht="18.75" customHeight="1" x14ac:dyDescent="0.4">
      <c r="A15" s="71"/>
      <c r="B15" s="71"/>
      <c r="C15" s="711"/>
      <c r="D15" s="712"/>
      <c r="E15" s="712"/>
      <c r="F15" s="712"/>
      <c r="G15" s="712"/>
      <c r="H15" s="712"/>
      <c r="I15" s="712"/>
      <c r="J15" s="712"/>
      <c r="K15" s="712"/>
      <c r="L15" s="712"/>
      <c r="M15" s="712"/>
      <c r="N15" s="712"/>
      <c r="O15" s="712"/>
      <c r="P15" s="712"/>
      <c r="Q15" s="712"/>
      <c r="R15" s="712"/>
      <c r="S15" s="712"/>
      <c r="T15" s="712"/>
      <c r="U15" s="712"/>
      <c r="V15" s="712"/>
      <c r="W15" s="712"/>
      <c r="X15" s="713"/>
      <c r="Y15" s="71"/>
      <c r="Z15" s="71"/>
    </row>
    <row r="16" spans="1:26" ht="18.75" customHeight="1" x14ac:dyDescent="0.4">
      <c r="A16" s="71"/>
      <c r="B16" s="71"/>
      <c r="C16" s="711"/>
      <c r="D16" s="712"/>
      <c r="E16" s="712"/>
      <c r="F16" s="712"/>
      <c r="G16" s="712"/>
      <c r="H16" s="712"/>
      <c r="I16" s="712"/>
      <c r="J16" s="712"/>
      <c r="K16" s="712"/>
      <c r="L16" s="712"/>
      <c r="M16" s="712"/>
      <c r="N16" s="712"/>
      <c r="O16" s="712"/>
      <c r="P16" s="712"/>
      <c r="Q16" s="712"/>
      <c r="R16" s="712"/>
      <c r="S16" s="712"/>
      <c r="T16" s="712"/>
      <c r="U16" s="712"/>
      <c r="V16" s="712"/>
      <c r="W16" s="712"/>
      <c r="X16" s="713"/>
      <c r="Y16" s="71"/>
      <c r="Z16" s="71"/>
    </row>
    <row r="17" spans="1:26" ht="18.75" customHeight="1" x14ac:dyDescent="0.4">
      <c r="A17" s="71"/>
      <c r="B17" s="71"/>
      <c r="C17" s="711"/>
      <c r="D17" s="712"/>
      <c r="E17" s="712"/>
      <c r="F17" s="712"/>
      <c r="G17" s="712"/>
      <c r="H17" s="712"/>
      <c r="I17" s="712"/>
      <c r="J17" s="712"/>
      <c r="K17" s="712"/>
      <c r="L17" s="712"/>
      <c r="M17" s="712"/>
      <c r="N17" s="712"/>
      <c r="O17" s="712"/>
      <c r="P17" s="712"/>
      <c r="Q17" s="712"/>
      <c r="R17" s="712"/>
      <c r="S17" s="712"/>
      <c r="T17" s="712"/>
      <c r="U17" s="712"/>
      <c r="V17" s="712"/>
      <c r="W17" s="712"/>
      <c r="X17" s="713"/>
      <c r="Y17" s="71"/>
      <c r="Z17" s="71"/>
    </row>
    <row r="18" spans="1:26" ht="18.75" customHeight="1" x14ac:dyDescent="0.4">
      <c r="A18" s="71"/>
      <c r="B18" s="71"/>
      <c r="C18" s="711"/>
      <c r="D18" s="712"/>
      <c r="E18" s="712"/>
      <c r="F18" s="712"/>
      <c r="G18" s="712"/>
      <c r="H18" s="712"/>
      <c r="I18" s="712"/>
      <c r="J18" s="712"/>
      <c r="K18" s="712"/>
      <c r="L18" s="712"/>
      <c r="M18" s="712"/>
      <c r="N18" s="712"/>
      <c r="O18" s="712"/>
      <c r="P18" s="712"/>
      <c r="Q18" s="712"/>
      <c r="R18" s="712"/>
      <c r="S18" s="712"/>
      <c r="T18" s="712"/>
      <c r="U18" s="712"/>
      <c r="V18" s="712"/>
      <c r="W18" s="712"/>
      <c r="X18" s="713"/>
      <c r="Y18" s="71"/>
      <c r="Z18" s="71"/>
    </row>
    <row r="19" spans="1:26" ht="18.75" customHeight="1" x14ac:dyDescent="0.4">
      <c r="A19" s="71"/>
      <c r="B19" s="71"/>
      <c r="C19" s="711"/>
      <c r="D19" s="712"/>
      <c r="E19" s="712"/>
      <c r="F19" s="712"/>
      <c r="G19" s="712"/>
      <c r="H19" s="712"/>
      <c r="I19" s="712"/>
      <c r="J19" s="712"/>
      <c r="K19" s="712"/>
      <c r="L19" s="712"/>
      <c r="M19" s="712"/>
      <c r="N19" s="712"/>
      <c r="O19" s="712"/>
      <c r="P19" s="712"/>
      <c r="Q19" s="712"/>
      <c r="R19" s="712"/>
      <c r="S19" s="712"/>
      <c r="T19" s="712"/>
      <c r="U19" s="712"/>
      <c r="V19" s="712"/>
      <c r="W19" s="712"/>
      <c r="X19" s="713"/>
      <c r="Y19" s="71"/>
      <c r="Z19" s="71"/>
    </row>
    <row r="20" spans="1:26" ht="18.75" customHeight="1" x14ac:dyDescent="0.4">
      <c r="A20" s="71"/>
      <c r="B20" s="71"/>
      <c r="C20" s="711"/>
      <c r="D20" s="712"/>
      <c r="E20" s="712"/>
      <c r="F20" s="712"/>
      <c r="G20" s="712"/>
      <c r="H20" s="712"/>
      <c r="I20" s="712"/>
      <c r="J20" s="712"/>
      <c r="K20" s="712"/>
      <c r="L20" s="712"/>
      <c r="M20" s="712"/>
      <c r="N20" s="712"/>
      <c r="O20" s="712"/>
      <c r="P20" s="712"/>
      <c r="Q20" s="712"/>
      <c r="R20" s="712"/>
      <c r="S20" s="712"/>
      <c r="T20" s="712"/>
      <c r="U20" s="712"/>
      <c r="V20" s="712"/>
      <c r="W20" s="712"/>
      <c r="X20" s="713"/>
      <c r="Y20" s="71"/>
      <c r="Z20" s="71"/>
    </row>
    <row r="21" spans="1:26" ht="18.75" customHeight="1" x14ac:dyDescent="0.4">
      <c r="A21" s="71"/>
      <c r="B21" s="71"/>
      <c r="C21" s="711"/>
      <c r="D21" s="712"/>
      <c r="E21" s="712"/>
      <c r="F21" s="712"/>
      <c r="G21" s="712"/>
      <c r="H21" s="712"/>
      <c r="I21" s="712"/>
      <c r="J21" s="712"/>
      <c r="K21" s="712"/>
      <c r="L21" s="712"/>
      <c r="M21" s="712"/>
      <c r="N21" s="712"/>
      <c r="O21" s="712"/>
      <c r="P21" s="712"/>
      <c r="Q21" s="712"/>
      <c r="R21" s="712"/>
      <c r="S21" s="712"/>
      <c r="T21" s="712"/>
      <c r="U21" s="712"/>
      <c r="V21" s="712"/>
      <c r="W21" s="712"/>
      <c r="X21" s="713"/>
      <c r="Y21" s="71"/>
      <c r="Z21" s="71"/>
    </row>
    <row r="22" spans="1:26" ht="18.75" customHeight="1" x14ac:dyDescent="0.4">
      <c r="A22" s="71"/>
      <c r="B22" s="71"/>
      <c r="C22" s="711"/>
      <c r="D22" s="712"/>
      <c r="E22" s="712"/>
      <c r="F22" s="712"/>
      <c r="G22" s="712"/>
      <c r="H22" s="712"/>
      <c r="I22" s="712"/>
      <c r="J22" s="712"/>
      <c r="K22" s="712"/>
      <c r="L22" s="712"/>
      <c r="M22" s="712"/>
      <c r="N22" s="712"/>
      <c r="O22" s="712"/>
      <c r="P22" s="712"/>
      <c r="Q22" s="712"/>
      <c r="R22" s="712"/>
      <c r="S22" s="712"/>
      <c r="T22" s="712"/>
      <c r="U22" s="712"/>
      <c r="V22" s="712"/>
      <c r="W22" s="712"/>
      <c r="X22" s="713"/>
      <c r="Y22" s="71"/>
      <c r="Z22" s="71"/>
    </row>
    <row r="23" spans="1:26" ht="18.75" customHeight="1" thickBot="1" x14ac:dyDescent="0.45">
      <c r="A23" s="71"/>
      <c r="B23" s="71"/>
      <c r="C23" s="714"/>
      <c r="D23" s="715"/>
      <c r="E23" s="715"/>
      <c r="F23" s="715"/>
      <c r="G23" s="715"/>
      <c r="H23" s="715"/>
      <c r="I23" s="715"/>
      <c r="J23" s="715"/>
      <c r="K23" s="715"/>
      <c r="L23" s="715"/>
      <c r="M23" s="715"/>
      <c r="N23" s="715"/>
      <c r="O23" s="715"/>
      <c r="P23" s="715"/>
      <c r="Q23" s="715"/>
      <c r="R23" s="715"/>
      <c r="S23" s="715"/>
      <c r="T23" s="715"/>
      <c r="U23" s="715"/>
      <c r="V23" s="715"/>
      <c r="W23" s="715"/>
      <c r="X23" s="716"/>
      <c r="Y23" s="71"/>
      <c r="Z23" s="71"/>
    </row>
    <row r="24" spans="1:26" ht="18.75" customHeight="1" x14ac:dyDescent="0.4">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18.75" customHeight="1" thickBot="1" x14ac:dyDescent="0.4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ht="18.75" customHeight="1" x14ac:dyDescent="0.4">
      <c r="A26" s="71"/>
      <c r="B26" s="71"/>
      <c r="C26" s="708" t="s">
        <v>256</v>
      </c>
      <c r="D26" s="709"/>
      <c r="E26" s="709"/>
      <c r="F26" s="709"/>
      <c r="G26" s="709"/>
      <c r="H26" s="709"/>
      <c r="I26" s="709"/>
      <c r="J26" s="709"/>
      <c r="K26" s="709"/>
      <c r="L26" s="709"/>
      <c r="M26" s="709"/>
      <c r="N26" s="709"/>
      <c r="O26" s="709"/>
      <c r="P26" s="709"/>
      <c r="Q26" s="709"/>
      <c r="R26" s="709"/>
      <c r="S26" s="709"/>
      <c r="T26" s="709"/>
      <c r="U26" s="709"/>
      <c r="V26" s="709"/>
      <c r="W26" s="709"/>
      <c r="X26" s="710"/>
      <c r="Y26" s="71"/>
      <c r="Z26" s="71"/>
    </row>
    <row r="27" spans="1:26" ht="18.75" customHeight="1" x14ac:dyDescent="0.4">
      <c r="A27" s="71"/>
      <c r="B27" s="71"/>
      <c r="C27" s="711"/>
      <c r="D27" s="712"/>
      <c r="E27" s="712"/>
      <c r="F27" s="712"/>
      <c r="G27" s="712"/>
      <c r="H27" s="712"/>
      <c r="I27" s="712"/>
      <c r="J27" s="712"/>
      <c r="K27" s="712"/>
      <c r="L27" s="712"/>
      <c r="M27" s="712"/>
      <c r="N27" s="712"/>
      <c r="O27" s="712"/>
      <c r="P27" s="712"/>
      <c r="Q27" s="712"/>
      <c r="R27" s="712"/>
      <c r="S27" s="712"/>
      <c r="T27" s="712"/>
      <c r="U27" s="712"/>
      <c r="V27" s="712"/>
      <c r="W27" s="712"/>
      <c r="X27" s="713"/>
      <c r="Y27" s="71"/>
      <c r="Z27" s="71"/>
    </row>
    <row r="28" spans="1:26" ht="18.75" customHeight="1" x14ac:dyDescent="0.4">
      <c r="A28" s="71"/>
      <c r="B28" s="71"/>
      <c r="C28" s="711"/>
      <c r="D28" s="712"/>
      <c r="E28" s="712"/>
      <c r="F28" s="712"/>
      <c r="G28" s="712"/>
      <c r="H28" s="712"/>
      <c r="I28" s="712"/>
      <c r="J28" s="712"/>
      <c r="K28" s="712"/>
      <c r="L28" s="712"/>
      <c r="M28" s="712"/>
      <c r="N28" s="712"/>
      <c r="O28" s="712"/>
      <c r="P28" s="712"/>
      <c r="Q28" s="712"/>
      <c r="R28" s="712"/>
      <c r="S28" s="712"/>
      <c r="T28" s="712"/>
      <c r="U28" s="712"/>
      <c r="V28" s="712"/>
      <c r="W28" s="712"/>
      <c r="X28" s="713"/>
      <c r="Y28" s="71"/>
      <c r="Z28" s="71"/>
    </row>
    <row r="29" spans="1:26" ht="18.75" customHeight="1" x14ac:dyDescent="0.4">
      <c r="A29" s="71"/>
      <c r="B29" s="71"/>
      <c r="C29" s="711"/>
      <c r="D29" s="712"/>
      <c r="E29" s="712"/>
      <c r="F29" s="712"/>
      <c r="G29" s="712"/>
      <c r="H29" s="712"/>
      <c r="I29" s="712"/>
      <c r="J29" s="712"/>
      <c r="K29" s="712"/>
      <c r="L29" s="712"/>
      <c r="M29" s="712"/>
      <c r="N29" s="712"/>
      <c r="O29" s="712"/>
      <c r="P29" s="712"/>
      <c r="Q29" s="712"/>
      <c r="R29" s="712"/>
      <c r="S29" s="712"/>
      <c r="T29" s="712"/>
      <c r="U29" s="712"/>
      <c r="V29" s="712"/>
      <c r="W29" s="712"/>
      <c r="X29" s="713"/>
      <c r="Y29" s="71"/>
      <c r="Z29" s="71"/>
    </row>
    <row r="30" spans="1:26" ht="18.75" customHeight="1" x14ac:dyDescent="0.4">
      <c r="A30" s="71"/>
      <c r="B30" s="71"/>
      <c r="C30" s="711"/>
      <c r="D30" s="712"/>
      <c r="E30" s="712"/>
      <c r="F30" s="712"/>
      <c r="G30" s="712"/>
      <c r="H30" s="712"/>
      <c r="I30" s="712"/>
      <c r="J30" s="712"/>
      <c r="K30" s="712"/>
      <c r="L30" s="712"/>
      <c r="M30" s="712"/>
      <c r="N30" s="712"/>
      <c r="O30" s="712"/>
      <c r="P30" s="712"/>
      <c r="Q30" s="712"/>
      <c r="R30" s="712"/>
      <c r="S30" s="712"/>
      <c r="T30" s="712"/>
      <c r="U30" s="712"/>
      <c r="V30" s="712"/>
      <c r="W30" s="712"/>
      <c r="X30" s="713"/>
      <c r="Y30" s="71"/>
      <c r="Z30" s="71"/>
    </row>
    <row r="31" spans="1:26" ht="18.75" customHeight="1" x14ac:dyDescent="0.4">
      <c r="A31" s="71"/>
      <c r="B31" s="71"/>
      <c r="C31" s="711"/>
      <c r="D31" s="712"/>
      <c r="E31" s="712"/>
      <c r="F31" s="712"/>
      <c r="G31" s="712"/>
      <c r="H31" s="712"/>
      <c r="I31" s="712"/>
      <c r="J31" s="712"/>
      <c r="K31" s="712"/>
      <c r="L31" s="712"/>
      <c r="M31" s="712"/>
      <c r="N31" s="712"/>
      <c r="O31" s="712"/>
      <c r="P31" s="712"/>
      <c r="Q31" s="712"/>
      <c r="R31" s="712"/>
      <c r="S31" s="712"/>
      <c r="T31" s="712"/>
      <c r="U31" s="712"/>
      <c r="V31" s="712"/>
      <c r="W31" s="712"/>
      <c r="X31" s="713"/>
      <c r="Y31" s="71"/>
      <c r="Z31" s="71"/>
    </row>
    <row r="32" spans="1:26" ht="18.75" customHeight="1" x14ac:dyDescent="0.4">
      <c r="A32" s="71"/>
      <c r="B32" s="71"/>
      <c r="C32" s="711"/>
      <c r="D32" s="712"/>
      <c r="E32" s="712"/>
      <c r="F32" s="712"/>
      <c r="G32" s="712"/>
      <c r="H32" s="712"/>
      <c r="I32" s="712"/>
      <c r="J32" s="712"/>
      <c r="K32" s="712"/>
      <c r="L32" s="712"/>
      <c r="M32" s="712"/>
      <c r="N32" s="712"/>
      <c r="O32" s="712"/>
      <c r="P32" s="712"/>
      <c r="Q32" s="712"/>
      <c r="R32" s="712"/>
      <c r="S32" s="712"/>
      <c r="T32" s="712"/>
      <c r="U32" s="712"/>
      <c r="V32" s="712"/>
      <c r="W32" s="712"/>
      <c r="X32" s="713"/>
      <c r="Y32" s="71"/>
      <c r="Z32" s="71"/>
    </row>
    <row r="33" spans="1:26" ht="18.75" customHeight="1" x14ac:dyDescent="0.4">
      <c r="A33" s="71"/>
      <c r="B33" s="71"/>
      <c r="C33" s="711"/>
      <c r="D33" s="712"/>
      <c r="E33" s="712"/>
      <c r="F33" s="712"/>
      <c r="G33" s="712"/>
      <c r="H33" s="712"/>
      <c r="I33" s="712"/>
      <c r="J33" s="712"/>
      <c r="K33" s="712"/>
      <c r="L33" s="712"/>
      <c r="M33" s="712"/>
      <c r="N33" s="712"/>
      <c r="O33" s="712"/>
      <c r="P33" s="712"/>
      <c r="Q33" s="712"/>
      <c r="R33" s="712"/>
      <c r="S33" s="712"/>
      <c r="T33" s="712"/>
      <c r="U33" s="712"/>
      <c r="V33" s="712"/>
      <c r="W33" s="712"/>
      <c r="X33" s="713"/>
      <c r="Y33" s="71"/>
      <c r="Z33" s="71"/>
    </row>
    <row r="34" spans="1:26" ht="18.75" customHeight="1" x14ac:dyDescent="0.4">
      <c r="A34" s="71"/>
      <c r="B34" s="71"/>
      <c r="C34" s="711"/>
      <c r="D34" s="712"/>
      <c r="E34" s="712"/>
      <c r="F34" s="712"/>
      <c r="G34" s="712"/>
      <c r="H34" s="712"/>
      <c r="I34" s="712"/>
      <c r="J34" s="712"/>
      <c r="K34" s="712"/>
      <c r="L34" s="712"/>
      <c r="M34" s="712"/>
      <c r="N34" s="712"/>
      <c r="O34" s="712"/>
      <c r="P34" s="712"/>
      <c r="Q34" s="712"/>
      <c r="R34" s="712"/>
      <c r="S34" s="712"/>
      <c r="T34" s="712"/>
      <c r="U34" s="712"/>
      <c r="V34" s="712"/>
      <c r="W34" s="712"/>
      <c r="X34" s="713"/>
      <c r="Y34" s="71"/>
      <c r="Z34" s="71"/>
    </row>
    <row r="35" spans="1:26" ht="18.75" customHeight="1" x14ac:dyDescent="0.4">
      <c r="A35" s="71"/>
      <c r="B35" s="71"/>
      <c r="C35" s="711"/>
      <c r="D35" s="712"/>
      <c r="E35" s="712"/>
      <c r="F35" s="712"/>
      <c r="G35" s="712"/>
      <c r="H35" s="712"/>
      <c r="I35" s="712"/>
      <c r="J35" s="712"/>
      <c r="K35" s="712"/>
      <c r="L35" s="712"/>
      <c r="M35" s="712"/>
      <c r="N35" s="712"/>
      <c r="O35" s="712"/>
      <c r="P35" s="712"/>
      <c r="Q35" s="712"/>
      <c r="R35" s="712"/>
      <c r="S35" s="712"/>
      <c r="T35" s="712"/>
      <c r="U35" s="712"/>
      <c r="V35" s="712"/>
      <c r="W35" s="712"/>
      <c r="X35" s="713"/>
      <c r="Y35" s="71"/>
      <c r="Z35" s="71"/>
    </row>
    <row r="36" spans="1:26" ht="18.75" customHeight="1" x14ac:dyDescent="0.4">
      <c r="A36" s="71"/>
      <c r="B36" s="71"/>
      <c r="C36" s="711"/>
      <c r="D36" s="712"/>
      <c r="E36" s="712"/>
      <c r="F36" s="712"/>
      <c r="G36" s="712"/>
      <c r="H36" s="712"/>
      <c r="I36" s="712"/>
      <c r="J36" s="712"/>
      <c r="K36" s="712"/>
      <c r="L36" s="712"/>
      <c r="M36" s="712"/>
      <c r="N36" s="712"/>
      <c r="O36" s="712"/>
      <c r="P36" s="712"/>
      <c r="Q36" s="712"/>
      <c r="R36" s="712"/>
      <c r="S36" s="712"/>
      <c r="T36" s="712"/>
      <c r="U36" s="712"/>
      <c r="V36" s="712"/>
      <c r="W36" s="712"/>
      <c r="X36" s="713"/>
      <c r="Y36" s="71"/>
      <c r="Z36" s="71"/>
    </row>
    <row r="37" spans="1:26" ht="18.75" customHeight="1" x14ac:dyDescent="0.4">
      <c r="A37" s="71"/>
      <c r="B37" s="71"/>
      <c r="C37" s="711"/>
      <c r="D37" s="712"/>
      <c r="E37" s="712"/>
      <c r="F37" s="712"/>
      <c r="G37" s="712"/>
      <c r="H37" s="712"/>
      <c r="I37" s="712"/>
      <c r="J37" s="712"/>
      <c r="K37" s="712"/>
      <c r="L37" s="712"/>
      <c r="M37" s="712"/>
      <c r="N37" s="712"/>
      <c r="O37" s="712"/>
      <c r="P37" s="712"/>
      <c r="Q37" s="712"/>
      <c r="R37" s="712"/>
      <c r="S37" s="712"/>
      <c r="T37" s="712"/>
      <c r="U37" s="712"/>
      <c r="V37" s="712"/>
      <c r="W37" s="712"/>
      <c r="X37" s="713"/>
      <c r="Y37" s="71"/>
      <c r="Z37" s="71"/>
    </row>
    <row r="38" spans="1:26" ht="18.75" customHeight="1" x14ac:dyDescent="0.4">
      <c r="A38" s="71"/>
      <c r="B38" s="71"/>
      <c r="C38" s="711"/>
      <c r="D38" s="712"/>
      <c r="E38" s="712"/>
      <c r="F38" s="712"/>
      <c r="G38" s="712"/>
      <c r="H38" s="712"/>
      <c r="I38" s="712"/>
      <c r="J38" s="712"/>
      <c r="K38" s="712"/>
      <c r="L38" s="712"/>
      <c r="M38" s="712"/>
      <c r="N38" s="712"/>
      <c r="O38" s="712"/>
      <c r="P38" s="712"/>
      <c r="Q38" s="712"/>
      <c r="R38" s="712"/>
      <c r="S38" s="712"/>
      <c r="T38" s="712"/>
      <c r="U38" s="712"/>
      <c r="V38" s="712"/>
      <c r="W38" s="712"/>
      <c r="X38" s="713"/>
      <c r="Y38" s="71"/>
      <c r="Z38" s="71"/>
    </row>
    <row r="39" spans="1:26" ht="18.75" customHeight="1" x14ac:dyDescent="0.4">
      <c r="A39" s="71"/>
      <c r="B39" s="71"/>
      <c r="C39" s="711"/>
      <c r="D39" s="712"/>
      <c r="E39" s="712"/>
      <c r="F39" s="712"/>
      <c r="G39" s="712"/>
      <c r="H39" s="712"/>
      <c r="I39" s="712"/>
      <c r="J39" s="712"/>
      <c r="K39" s="712"/>
      <c r="L39" s="712"/>
      <c r="M39" s="712"/>
      <c r="N39" s="712"/>
      <c r="O39" s="712"/>
      <c r="P39" s="712"/>
      <c r="Q39" s="712"/>
      <c r="R39" s="712"/>
      <c r="S39" s="712"/>
      <c r="T39" s="712"/>
      <c r="U39" s="712"/>
      <c r="V39" s="712"/>
      <c r="W39" s="712"/>
      <c r="X39" s="713"/>
      <c r="Y39" s="71"/>
      <c r="Z39" s="71"/>
    </row>
    <row r="40" spans="1:26" ht="18.75" customHeight="1" x14ac:dyDescent="0.4">
      <c r="A40" s="71"/>
      <c r="B40" s="71"/>
      <c r="C40" s="711"/>
      <c r="D40" s="712"/>
      <c r="E40" s="712"/>
      <c r="F40" s="712"/>
      <c r="G40" s="712"/>
      <c r="H40" s="712"/>
      <c r="I40" s="712"/>
      <c r="J40" s="712"/>
      <c r="K40" s="712"/>
      <c r="L40" s="712"/>
      <c r="M40" s="712"/>
      <c r="N40" s="712"/>
      <c r="O40" s="712"/>
      <c r="P40" s="712"/>
      <c r="Q40" s="712"/>
      <c r="R40" s="712"/>
      <c r="S40" s="712"/>
      <c r="T40" s="712"/>
      <c r="U40" s="712"/>
      <c r="V40" s="712"/>
      <c r="W40" s="712"/>
      <c r="X40" s="713"/>
      <c r="Y40" s="71"/>
      <c r="Z40" s="71"/>
    </row>
    <row r="41" spans="1:26" ht="18.75" customHeight="1" thickBot="1" x14ac:dyDescent="0.45">
      <c r="A41" s="71"/>
      <c r="B41" s="71"/>
      <c r="C41" s="714"/>
      <c r="D41" s="715"/>
      <c r="E41" s="715"/>
      <c r="F41" s="715"/>
      <c r="G41" s="715"/>
      <c r="H41" s="715"/>
      <c r="I41" s="715"/>
      <c r="J41" s="715"/>
      <c r="K41" s="715"/>
      <c r="L41" s="715"/>
      <c r="M41" s="715"/>
      <c r="N41" s="715"/>
      <c r="O41" s="715"/>
      <c r="P41" s="715"/>
      <c r="Q41" s="715"/>
      <c r="R41" s="715"/>
      <c r="S41" s="715"/>
      <c r="T41" s="715"/>
      <c r="U41" s="715"/>
      <c r="V41" s="715"/>
      <c r="W41" s="715"/>
      <c r="X41" s="716"/>
      <c r="Y41" s="71"/>
      <c r="Z41" s="71"/>
    </row>
    <row r="42" spans="1:26" ht="18.75" customHeight="1" x14ac:dyDescent="0.4">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sheetData>
  <sheetProtection password="CC6D" sheet="1" selectLockedCells="1"/>
  <mergeCells count="8">
    <mergeCell ref="C8:X23"/>
    <mergeCell ref="C26:X41"/>
    <mergeCell ref="A3:Z3"/>
    <mergeCell ref="E5:H5"/>
    <mergeCell ref="E6:H6"/>
    <mergeCell ref="B5:D6"/>
    <mergeCell ref="I5:Y5"/>
    <mergeCell ref="I6:Y6"/>
  </mergeCells>
  <phoneticPr fontId="4"/>
  <pageMargins left="0.78740157480314965" right="0.39370078740157483" top="0.59055118110236227" bottom="0.59055118110236227" header="0.31496062992125984" footer="0.31496062992125984"/>
  <pageSetup paperSize="9" scale="98" orientation="portrait" r:id="rId1"/>
  <rowBreaks count="1" manualBreakCount="1">
    <brk id="42" max="25"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99"/>
  </sheetPr>
  <dimension ref="A1:AO45"/>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35" ht="7.5" customHeight="1" thickBot="1" x14ac:dyDescent="0.45"/>
    <row r="2" spans="1:35" ht="18.75" customHeight="1" thickBot="1" x14ac:dyDescent="0.45">
      <c r="A2" s="500" t="s">
        <v>484</v>
      </c>
      <c r="B2" s="501"/>
      <c r="C2" s="501"/>
      <c r="D2" s="501"/>
      <c r="E2" s="501"/>
      <c r="F2" s="501"/>
      <c r="G2" s="700" t="s">
        <v>457</v>
      </c>
      <c r="H2" s="701"/>
      <c r="I2" s="253"/>
      <c r="J2" s="254" t="s">
        <v>459</v>
      </c>
      <c r="K2" s="253"/>
      <c r="L2" s="254" t="s">
        <v>461</v>
      </c>
      <c r="M2" s="253"/>
      <c r="N2" s="255" t="s">
        <v>463</v>
      </c>
      <c r="O2" s="501" t="s">
        <v>485</v>
      </c>
      <c r="P2" s="501"/>
      <c r="Q2" s="501"/>
      <c r="R2" s="501"/>
      <c r="S2" s="501"/>
      <c r="T2" s="501"/>
      <c r="U2" s="698" t="s">
        <v>486</v>
      </c>
      <c r="V2" s="698"/>
      <c r="W2" s="698"/>
      <c r="X2" s="698"/>
      <c r="Y2" s="698"/>
      <c r="Z2" s="699"/>
      <c r="AB2" s="240" t="s">
        <v>487</v>
      </c>
    </row>
    <row r="3" spans="1:35" ht="7.5" customHeight="1" x14ac:dyDescent="0.4"/>
    <row r="4" spans="1:35" ht="18.75" customHeight="1" x14ac:dyDescent="0.4">
      <c r="A4" s="84" t="s">
        <v>284</v>
      </c>
      <c r="B4" s="84"/>
      <c r="C4" s="84"/>
      <c r="D4" s="84"/>
      <c r="E4" s="84"/>
      <c r="F4" s="84"/>
      <c r="G4" s="84"/>
      <c r="H4" s="84"/>
      <c r="I4" s="84"/>
      <c r="J4" s="84"/>
      <c r="K4" s="84"/>
      <c r="L4" s="84"/>
      <c r="M4" s="84"/>
      <c r="N4" s="84"/>
      <c r="O4" s="84"/>
      <c r="P4" s="84"/>
      <c r="Q4" s="84"/>
      <c r="R4" s="84"/>
      <c r="S4" s="84"/>
      <c r="T4" s="84"/>
      <c r="U4" s="84"/>
      <c r="V4" s="84"/>
      <c r="W4" s="84"/>
      <c r="X4" s="84"/>
      <c r="Y4" s="84"/>
      <c r="Z4" s="84"/>
      <c r="AB4" s="702" t="str">
        <f>IF(M2="","令和  年  月  日",DATE(I2+2018,K2,M2))</f>
        <v>令和  年  月  日</v>
      </c>
      <c r="AC4" s="702"/>
      <c r="AD4" s="702"/>
      <c r="AE4" s="702"/>
      <c r="AF4" s="702"/>
      <c r="AG4" s="702"/>
      <c r="AH4" s="702"/>
      <c r="AI4" s="702"/>
    </row>
    <row r="5" spans="1:35" ht="7.5" customHeight="1" x14ac:dyDescent="0.4">
      <c r="A5" s="84"/>
      <c r="B5" s="84"/>
      <c r="C5" s="84"/>
      <c r="D5" s="84"/>
      <c r="E5" s="84"/>
      <c r="F5" s="84"/>
      <c r="G5" s="84"/>
      <c r="H5" s="84"/>
      <c r="I5" s="84"/>
      <c r="J5" s="84"/>
      <c r="K5" s="84"/>
      <c r="L5" s="84"/>
      <c r="M5" s="84"/>
      <c r="N5" s="84"/>
      <c r="O5" s="84"/>
      <c r="P5" s="84"/>
      <c r="Q5" s="84"/>
      <c r="R5" s="84"/>
      <c r="S5" s="84"/>
      <c r="T5" s="84"/>
      <c r="U5" s="84"/>
      <c r="V5" s="84"/>
      <c r="W5" s="84"/>
      <c r="X5" s="84"/>
      <c r="Y5" s="84"/>
      <c r="Z5" s="84"/>
    </row>
    <row r="6" spans="1:35" ht="18.75" customHeight="1" x14ac:dyDescent="0.4">
      <c r="A6" s="342" t="s">
        <v>355</v>
      </c>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35" ht="7.5" customHeight="1" x14ac:dyDescent="0.4">
      <c r="A7" s="90"/>
      <c r="B7" s="90"/>
      <c r="C7" s="90"/>
      <c r="D7" s="90"/>
      <c r="E7" s="90"/>
      <c r="F7" s="90"/>
      <c r="G7" s="90"/>
      <c r="H7" s="90"/>
      <c r="I7" s="90"/>
      <c r="J7" s="90"/>
      <c r="K7" s="90"/>
      <c r="L7" s="90"/>
      <c r="M7" s="90"/>
      <c r="N7" s="90"/>
      <c r="O7" s="90"/>
      <c r="P7" s="90"/>
      <c r="Q7" s="90"/>
      <c r="R7" s="90"/>
      <c r="S7" s="90"/>
      <c r="T7" s="90"/>
      <c r="U7" s="90"/>
      <c r="V7" s="90"/>
      <c r="W7" s="90"/>
      <c r="X7" s="90"/>
      <c r="Y7" s="90"/>
      <c r="Z7" s="90"/>
    </row>
    <row r="8" spans="1:35" ht="22.5" customHeight="1" x14ac:dyDescent="0.4">
      <c r="A8" s="166"/>
      <c r="B8" s="166"/>
      <c r="C8" s="166"/>
      <c r="D8" s="166"/>
      <c r="E8" s="166"/>
      <c r="F8" s="166"/>
      <c r="G8" s="166"/>
      <c r="H8" s="166"/>
      <c r="I8" s="166"/>
      <c r="J8" s="166"/>
      <c r="K8" s="166"/>
      <c r="L8" s="166"/>
      <c r="M8" s="166"/>
      <c r="N8" s="166"/>
      <c r="O8" s="166"/>
      <c r="P8" s="166"/>
      <c r="Q8" s="166"/>
      <c r="R8" s="166"/>
      <c r="S8" s="259"/>
      <c r="T8" s="260" t="s">
        <v>488</v>
      </c>
      <c r="U8" s="261"/>
      <c r="V8" s="259" t="s">
        <v>489</v>
      </c>
      <c r="W8" s="261"/>
      <c r="X8" s="259" t="s">
        <v>490</v>
      </c>
      <c r="Y8" s="261"/>
      <c r="Z8" s="259" t="s">
        <v>491</v>
      </c>
    </row>
    <row r="9" spans="1:35" ht="18.75" customHeight="1" x14ac:dyDescent="0.4">
      <c r="A9" s="90" t="s">
        <v>1</v>
      </c>
      <c r="B9" s="90"/>
      <c r="C9" s="90"/>
      <c r="D9" s="90"/>
      <c r="E9" s="90"/>
      <c r="F9" s="90"/>
      <c r="G9" s="90"/>
      <c r="H9" s="90"/>
      <c r="I9" s="90"/>
      <c r="J9" s="90"/>
      <c r="K9" s="90"/>
      <c r="L9" s="90"/>
      <c r="M9" s="90"/>
      <c r="N9" s="90"/>
      <c r="O9" s="90"/>
      <c r="P9" s="90"/>
      <c r="Q9" s="90"/>
      <c r="R9" s="90"/>
      <c r="S9" s="90"/>
      <c r="T9" s="90"/>
      <c r="U9" s="90"/>
      <c r="V9" s="90"/>
      <c r="W9" s="90"/>
      <c r="X9" s="90"/>
      <c r="Y9" s="90"/>
      <c r="Z9" s="90"/>
    </row>
    <row r="10" spans="1:35" ht="22.5" customHeight="1" x14ac:dyDescent="0.4">
      <c r="A10" s="90"/>
      <c r="B10" s="90"/>
      <c r="C10" s="90"/>
      <c r="D10" s="90"/>
      <c r="E10" s="90"/>
      <c r="F10" s="90"/>
      <c r="G10" s="90"/>
      <c r="H10" s="90"/>
      <c r="I10" s="90"/>
      <c r="J10" s="90"/>
      <c r="K10" s="90"/>
      <c r="L10" s="90"/>
      <c r="M10" s="325" t="s">
        <v>2</v>
      </c>
      <c r="N10" s="325"/>
      <c r="O10" s="325"/>
      <c r="P10" s="325"/>
      <c r="Q10" s="89" t="s">
        <v>8</v>
      </c>
      <c r="R10" s="328" t="str">
        <f>IF(第１号!R7="","",第１号!R7)</f>
        <v/>
      </c>
      <c r="S10" s="328"/>
      <c r="T10" s="328"/>
      <c r="U10" s="89" t="s">
        <v>9</v>
      </c>
      <c r="V10" s="329" t="str">
        <f>IF(第１号!V7="","",第１号!V7)</f>
        <v/>
      </c>
      <c r="W10" s="329"/>
      <c r="X10" s="329"/>
      <c r="Y10" s="329"/>
      <c r="Z10" s="90"/>
    </row>
    <row r="11" spans="1:35" ht="26.25" customHeight="1" x14ac:dyDescent="0.4">
      <c r="A11" s="90"/>
      <c r="B11" s="90"/>
      <c r="C11" s="90"/>
      <c r="D11" s="90"/>
      <c r="E11" s="90"/>
      <c r="F11" s="90"/>
      <c r="G11" s="90"/>
      <c r="H11" s="90"/>
      <c r="I11" s="90"/>
      <c r="J11" s="90"/>
      <c r="K11" s="90"/>
      <c r="L11" s="90"/>
      <c r="M11" s="325" t="s">
        <v>3</v>
      </c>
      <c r="N11" s="325"/>
      <c r="O11" s="325"/>
      <c r="P11" s="325"/>
      <c r="Q11" s="326" t="str">
        <f>IF(第１号!Q8="","",第１号!Q8)</f>
        <v/>
      </c>
      <c r="R11" s="326"/>
      <c r="S11" s="326"/>
      <c r="T11" s="326"/>
      <c r="U11" s="326"/>
      <c r="V11" s="326"/>
      <c r="W11" s="326"/>
      <c r="X11" s="326"/>
      <c r="Y11" s="326"/>
      <c r="Z11" s="326"/>
    </row>
    <row r="12" spans="1:35" ht="26.25" customHeight="1" x14ac:dyDescent="0.15">
      <c r="A12" s="90"/>
      <c r="B12" s="90"/>
      <c r="C12" s="90"/>
      <c r="D12" s="90"/>
      <c r="E12" s="90"/>
      <c r="F12" s="90"/>
      <c r="G12" s="90"/>
      <c r="H12" s="90"/>
      <c r="I12" s="90"/>
      <c r="J12" s="90"/>
      <c r="K12" s="90"/>
      <c r="L12" s="91" t="s">
        <v>6</v>
      </c>
      <c r="M12" s="325" t="s">
        <v>4</v>
      </c>
      <c r="N12" s="325"/>
      <c r="O12" s="325"/>
      <c r="P12" s="325"/>
      <c r="Q12" s="326" t="str">
        <f>IF(第１号!Q9="","",第１号!Q9)</f>
        <v/>
      </c>
      <c r="R12" s="326" ph="1"/>
      <c r="S12" s="326" ph="1"/>
      <c r="T12" s="326" ph="1"/>
      <c r="U12" s="326" ph="1"/>
      <c r="V12" s="326" ph="1"/>
      <c r="W12" s="326" ph="1"/>
      <c r="X12" s="326" ph="1"/>
      <c r="Y12" s="326" ph="1"/>
      <c r="Z12" s="326" ph="1"/>
    </row>
    <row r="13" spans="1:35" ht="26.25" customHeight="1" x14ac:dyDescent="0.15">
      <c r="A13" s="90"/>
      <c r="B13" s="90"/>
      <c r="C13" s="90"/>
      <c r="D13" s="90"/>
      <c r="E13" s="90"/>
      <c r="F13" s="90"/>
      <c r="G13" s="90"/>
      <c r="H13" s="90"/>
      <c r="I13" s="90"/>
      <c r="J13" s="90"/>
      <c r="K13" s="90"/>
      <c r="L13" s="90"/>
      <c r="M13" s="325" t="s">
        <v>5</v>
      </c>
      <c r="N13" s="325"/>
      <c r="O13" s="325"/>
      <c r="P13" s="325"/>
      <c r="Q13" s="326" t="str">
        <f>IF(第１号!Q10="","",第１号!Q10)</f>
        <v/>
      </c>
      <c r="R13" s="326" ph="1"/>
      <c r="S13" s="326" ph="1"/>
      <c r="T13" s="326" ph="1"/>
      <c r="U13" s="326" ph="1"/>
      <c r="V13" s="326" ph="1"/>
      <c r="W13" s="326" ph="1"/>
      <c r="X13" s="326" ph="1"/>
      <c r="Y13" s="326" ph="1"/>
      <c r="Z13" s="90"/>
    </row>
    <row r="14" spans="1:35" ht="26.25" customHeight="1" x14ac:dyDescent="0.4">
      <c r="A14" s="90"/>
      <c r="B14" s="90"/>
      <c r="C14" s="90"/>
      <c r="D14" s="90"/>
      <c r="E14" s="90"/>
      <c r="F14" s="90"/>
      <c r="G14" s="90"/>
      <c r="H14" s="90"/>
      <c r="I14" s="90"/>
      <c r="J14" s="90"/>
      <c r="K14" s="90"/>
      <c r="L14" s="90"/>
      <c r="M14" s="90"/>
      <c r="N14" s="90"/>
      <c r="O14" s="90"/>
      <c r="P14" s="90"/>
      <c r="Q14" s="90"/>
      <c r="R14" s="90" t="s">
        <v>416</v>
      </c>
      <c r="S14" s="90"/>
      <c r="T14" s="90"/>
      <c r="U14" s="90"/>
      <c r="V14" s="90" t="s">
        <v>417</v>
      </c>
      <c r="W14" s="90"/>
      <c r="X14" s="90"/>
      <c r="Y14" s="90"/>
      <c r="Z14" s="90"/>
    </row>
    <row r="15" spans="1:35" ht="7.5" customHeight="1" x14ac:dyDescent="0.4">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row>
    <row r="16" spans="1:35" ht="18.75" customHeight="1" x14ac:dyDescent="0.4">
      <c r="A16" s="346" t="str">
        <f ca="1">"　"&amp;DBCS(TEXT(AB4,"ggge年m月d日"))&amp;"付け仙台市（"&amp;DBCS("R"&amp;IF(M2="",DB!D5,DB!L17))&amp;"環脱経）指令第"&amp;DBCS(TEXT(U2,"0000"))&amp;"号で交付額確定通知がありました標記の補助金について、仙台市事業所用クリーンエネルギー自動車導入支援補助金交付要綱"&amp;DBCS(DB!L18)&amp;"の規定により、下記のとおり請求します。"</f>
        <v>　令和　　年　　月　　日付け仙台市（Ｒ７環脱経）指令第　　　　号で交付額確定通知がありました標記の補助金について、仙台市事業所用クリーンエネルギー自動車導入支援補助金交付要綱第１７条第２項の規定により、下記のとおり請求します。</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I16" s="88"/>
    </row>
    <row r="17" spans="1:41" ht="18.75" customHeight="1" x14ac:dyDescent="0.4">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H17" s="158"/>
      <c r="AI17" s="697"/>
      <c r="AJ17" s="697"/>
      <c r="AK17" s="697"/>
      <c r="AL17" s="697"/>
      <c r="AM17" s="697"/>
      <c r="AN17" s="697"/>
      <c r="AO17" s="697"/>
    </row>
    <row r="18" spans="1:41" ht="18.75" customHeight="1" x14ac:dyDescent="0.4">
      <c r="A18" s="346"/>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H18" s="159"/>
    </row>
    <row r="19" spans="1:41" ht="7.5" customHeight="1" x14ac:dyDescent="0.4">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row>
    <row r="20" spans="1:41" ht="18.75" customHeight="1" x14ac:dyDescent="0.4">
      <c r="A20" s="342" t="s">
        <v>7</v>
      </c>
      <c r="B20" s="342"/>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row>
    <row r="21" spans="1:41" ht="7.5" customHeight="1" thickBot="1" x14ac:dyDescent="0.45">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row>
    <row r="22" spans="1:41" ht="52.5" customHeight="1" x14ac:dyDescent="0.4">
      <c r="A22" s="84"/>
      <c r="B22" s="84"/>
      <c r="C22" s="383" t="s">
        <v>263</v>
      </c>
      <c r="D22" s="384"/>
      <c r="E22" s="384"/>
      <c r="F22" s="384"/>
      <c r="G22" s="730" t="str">
        <f>DBCS(LEFT(RIGHT(" "&amp;AB22&amp;請求額算定表!I22,8),1))</f>
        <v>　</v>
      </c>
      <c r="H22" s="731"/>
      <c r="I22" s="731" t="str">
        <f>DBCS(LEFT(RIGHT(" "&amp;AB22&amp;請求額算定表!I22,7),1))</f>
        <v>　</v>
      </c>
      <c r="J22" s="731"/>
      <c r="K22" s="731" t="str">
        <f>DBCS(LEFT(RIGHT(" "&amp;AB22&amp;請求額算定表!I22,6),1))</f>
        <v>　</v>
      </c>
      <c r="L22" s="731"/>
      <c r="M22" s="731" t="str">
        <f>DBCS(LEFT(RIGHT(" "&amp;AB22&amp;請求額算定表!I22,5),1))</f>
        <v>　</v>
      </c>
      <c r="N22" s="731"/>
      <c r="O22" s="731" t="str">
        <f>DBCS(LEFT(RIGHT(" "&amp;AB22&amp;請求額算定表!I22,4),1))</f>
        <v>　</v>
      </c>
      <c r="P22" s="731"/>
      <c r="Q22" s="732">
        <v>0</v>
      </c>
      <c r="R22" s="732"/>
      <c r="S22" s="732">
        <v>0</v>
      </c>
      <c r="T22" s="732"/>
      <c r="U22" s="733">
        <v>0</v>
      </c>
      <c r="V22" s="734"/>
      <c r="W22" s="384" t="s">
        <v>267</v>
      </c>
      <c r="X22" s="457"/>
      <c r="Y22" s="84"/>
      <c r="Z22" s="84"/>
      <c r="AB22" s="160" t="s">
        <v>414</v>
      </c>
      <c r="AC22" s="102"/>
      <c r="AD22" s="102"/>
      <c r="AE22" s="102"/>
      <c r="AF22" s="102"/>
      <c r="AG22" s="102"/>
      <c r="AH22" s="102"/>
      <c r="AI22" s="102"/>
    </row>
    <row r="23" spans="1:41" ht="26.45" customHeight="1" x14ac:dyDescent="0.4">
      <c r="A23" s="84"/>
      <c r="B23" s="84"/>
      <c r="C23" s="371" t="s">
        <v>420</v>
      </c>
      <c r="D23" s="372"/>
      <c r="E23" s="372"/>
      <c r="F23" s="372"/>
      <c r="G23" s="372" t="s">
        <v>264</v>
      </c>
      <c r="H23" s="372"/>
      <c r="I23" s="372"/>
      <c r="J23" s="372"/>
      <c r="K23" s="7"/>
      <c r="L23" s="735"/>
      <c r="M23" s="735"/>
      <c r="N23" s="735"/>
      <c r="O23" s="735"/>
      <c r="P23" s="735"/>
      <c r="Q23" s="93" t="s">
        <v>270</v>
      </c>
      <c r="R23" s="93"/>
      <c r="S23" s="743"/>
      <c r="T23" s="743"/>
      <c r="U23" s="743"/>
      <c r="V23" s="743"/>
      <c r="W23" s="743"/>
      <c r="X23" s="744"/>
      <c r="Y23" s="84"/>
      <c r="Z23" s="84"/>
    </row>
    <row r="24" spans="1:41" ht="26.45" customHeight="1" x14ac:dyDescent="0.4">
      <c r="A24" s="84"/>
      <c r="B24" s="84"/>
      <c r="C24" s="371"/>
      <c r="D24" s="372"/>
      <c r="E24" s="372"/>
      <c r="F24" s="372"/>
      <c r="G24" s="372" t="s">
        <v>265</v>
      </c>
      <c r="H24" s="372"/>
      <c r="I24" s="372"/>
      <c r="J24" s="372"/>
      <c r="K24" s="7"/>
      <c r="L24" s="93"/>
      <c r="M24" s="93" t="s">
        <v>268</v>
      </c>
      <c r="N24" s="93"/>
      <c r="O24" s="93"/>
      <c r="P24" s="93"/>
      <c r="Q24" s="93"/>
      <c r="R24" s="93"/>
      <c r="S24" s="93" t="s">
        <v>269</v>
      </c>
      <c r="T24" s="93"/>
      <c r="U24" s="93"/>
      <c r="V24" s="93"/>
      <c r="W24" s="93"/>
      <c r="X24" s="8"/>
      <c r="Y24" s="84"/>
      <c r="Z24" s="84"/>
    </row>
    <row r="25" spans="1:41" ht="52.5" customHeight="1" x14ac:dyDescent="0.4">
      <c r="A25" s="84"/>
      <c r="B25" s="84"/>
      <c r="C25" s="371"/>
      <c r="D25" s="372"/>
      <c r="E25" s="372"/>
      <c r="F25" s="372"/>
      <c r="G25" s="399" t="s">
        <v>271</v>
      </c>
      <c r="H25" s="372"/>
      <c r="I25" s="372"/>
      <c r="J25" s="372"/>
      <c r="K25" s="738"/>
      <c r="L25" s="736"/>
      <c r="M25" s="736"/>
      <c r="N25" s="736"/>
      <c r="O25" s="736"/>
      <c r="P25" s="736"/>
      <c r="Q25" s="736"/>
      <c r="R25" s="736"/>
      <c r="S25" s="736"/>
      <c r="T25" s="736"/>
      <c r="U25" s="736"/>
      <c r="V25" s="736"/>
      <c r="W25" s="736"/>
      <c r="X25" s="737"/>
      <c r="Y25" s="84"/>
      <c r="Z25" s="84"/>
    </row>
    <row r="26" spans="1:41" ht="26.45" customHeight="1" x14ac:dyDescent="0.4">
      <c r="A26" s="84"/>
      <c r="B26" s="84"/>
      <c r="C26" s="371"/>
      <c r="D26" s="372"/>
      <c r="E26" s="372"/>
      <c r="F26" s="372"/>
      <c r="G26" s="372" t="s">
        <v>266</v>
      </c>
      <c r="H26" s="372"/>
      <c r="I26" s="372"/>
      <c r="J26" s="372"/>
      <c r="K26" s="739" t="s">
        <v>415</v>
      </c>
      <c r="L26" s="739"/>
      <c r="M26" s="739"/>
      <c r="N26" s="739"/>
      <c r="O26" s="739"/>
      <c r="P26" s="739"/>
      <c r="Q26" s="739"/>
      <c r="R26" s="739"/>
      <c r="S26" s="739"/>
      <c r="T26" s="739"/>
      <c r="U26" s="739"/>
      <c r="V26" s="739"/>
      <c r="W26" s="739"/>
      <c r="X26" s="740"/>
      <c r="Y26" s="84"/>
      <c r="Z26" s="84"/>
    </row>
    <row r="27" spans="1:41" ht="52.5" customHeight="1" thickBot="1" x14ac:dyDescent="0.45">
      <c r="A27" s="84"/>
      <c r="B27" s="84"/>
      <c r="C27" s="360"/>
      <c r="D27" s="361"/>
      <c r="E27" s="361"/>
      <c r="F27" s="361"/>
      <c r="G27" s="361"/>
      <c r="H27" s="361"/>
      <c r="I27" s="361"/>
      <c r="J27" s="361"/>
      <c r="K27" s="741"/>
      <c r="L27" s="741"/>
      <c r="M27" s="741"/>
      <c r="N27" s="741"/>
      <c r="O27" s="741"/>
      <c r="P27" s="741"/>
      <c r="Q27" s="741"/>
      <c r="R27" s="741"/>
      <c r="S27" s="741"/>
      <c r="T27" s="741"/>
      <c r="U27" s="741"/>
      <c r="V27" s="741"/>
      <c r="W27" s="741"/>
      <c r="X27" s="742"/>
      <c r="Y27" s="84"/>
      <c r="Z27" s="84"/>
    </row>
    <row r="28" spans="1:41" ht="18.75" customHeight="1" x14ac:dyDescent="0.4">
      <c r="A28" s="84"/>
      <c r="B28" s="84"/>
      <c r="C28" s="95" t="s">
        <v>272</v>
      </c>
      <c r="D28" s="84"/>
      <c r="E28" s="84"/>
      <c r="F28" s="84"/>
      <c r="G28" s="84"/>
      <c r="H28" s="84"/>
      <c r="I28" s="84"/>
      <c r="J28" s="84"/>
      <c r="K28" s="84"/>
      <c r="L28" s="84"/>
      <c r="M28" s="84"/>
      <c r="N28" s="84"/>
      <c r="O28" s="84"/>
      <c r="P28" s="84"/>
      <c r="Q28" s="84"/>
      <c r="R28" s="84"/>
      <c r="S28" s="84"/>
      <c r="T28" s="84"/>
      <c r="U28" s="84"/>
      <c r="V28" s="84"/>
      <c r="W28" s="84"/>
      <c r="X28" s="84"/>
      <c r="Y28" s="84"/>
      <c r="Z28" s="84"/>
    </row>
    <row r="29" spans="1:41" ht="18.75" customHeight="1" x14ac:dyDescent="0.4">
      <c r="A29" s="84"/>
      <c r="B29" s="84"/>
      <c r="C29" s="95" t="s">
        <v>273</v>
      </c>
      <c r="D29" s="84"/>
      <c r="E29" s="84"/>
      <c r="F29" s="84"/>
      <c r="G29" s="84"/>
      <c r="H29" s="84"/>
      <c r="I29" s="84"/>
      <c r="J29" s="84"/>
      <c r="K29" s="84"/>
      <c r="L29" s="84"/>
      <c r="M29" s="84"/>
      <c r="N29" s="84"/>
      <c r="O29" s="84"/>
      <c r="P29" s="84"/>
      <c r="Q29" s="84"/>
      <c r="R29" s="84"/>
      <c r="S29" s="84"/>
      <c r="T29" s="84"/>
      <c r="U29" s="84"/>
      <c r="V29" s="84"/>
      <c r="W29" s="84"/>
      <c r="X29" s="84"/>
      <c r="Y29" s="84"/>
      <c r="Z29" s="84"/>
    </row>
    <row r="30" spans="1:41" ht="18.75" customHeight="1" x14ac:dyDescent="0.4">
      <c r="A30" s="84"/>
      <c r="B30" s="84"/>
      <c r="C30" s="162" t="s">
        <v>418</v>
      </c>
      <c r="D30" s="84"/>
      <c r="E30" s="84"/>
      <c r="F30" s="84"/>
      <c r="G30" s="84"/>
      <c r="H30" s="84"/>
      <c r="I30" s="84"/>
      <c r="J30" s="84"/>
      <c r="K30" s="84"/>
      <c r="L30" s="84"/>
      <c r="M30" s="84"/>
      <c r="N30" s="84"/>
      <c r="O30" s="84"/>
      <c r="P30" s="84"/>
      <c r="Q30" s="84"/>
      <c r="R30" s="84"/>
      <c r="S30" s="84"/>
      <c r="T30" s="84"/>
      <c r="U30" s="84"/>
      <c r="V30" s="84"/>
      <c r="W30" s="84"/>
      <c r="X30" s="84"/>
      <c r="Y30" s="84"/>
      <c r="Z30" s="84"/>
    </row>
    <row r="31" spans="1:41" ht="18.75" customHeight="1"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row>
    <row r="32" spans="1:41" ht="18.75" customHeight="1"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row>
    <row r="33" spans="1:26" ht="18.75" customHeight="1" x14ac:dyDescent="0.4">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row>
    <row r="34" spans="1:26" ht="18.75" customHeight="1" x14ac:dyDescent="0.4">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row>
    <row r="35" spans="1:26" ht="18.75" customHeight="1" x14ac:dyDescent="0.4">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row>
    <row r="36" spans="1:26" ht="18.75" customHeight="1" x14ac:dyDescent="0.4">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row>
    <row r="37" spans="1:26" ht="18.75" customHeight="1" x14ac:dyDescent="0.4">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row>
    <row r="38" spans="1:26" ht="18.75" customHeight="1" x14ac:dyDescent="0.4">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row>
    <row r="39" spans="1:26" ht="18.75" customHeight="1" x14ac:dyDescent="0.4">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row>
    <row r="40" spans="1:26" ht="18.75" customHeight="1" x14ac:dyDescent="0.4">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row>
    <row r="41" spans="1:26" ht="18.75" customHeight="1" x14ac:dyDescent="0.4">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row>
    <row r="42" spans="1:26" ht="18.75" customHeight="1" x14ac:dyDescent="0.4">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row>
    <row r="43" spans="1:26" ht="18.75" customHeight="1" x14ac:dyDescent="0.4">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row>
    <row r="44" spans="1:26" ht="18.75" customHeight="1" x14ac:dyDescent="0.4">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row>
    <row r="45" spans="1:26" ht="18.75" customHeight="1" x14ac:dyDescent="0.4">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row>
  </sheetData>
  <sheetProtection password="CC6D" sheet="1" selectLockedCells="1"/>
  <mergeCells count="44">
    <mergeCell ref="G26:J27"/>
    <mergeCell ref="L23:P23"/>
    <mergeCell ref="W25:X25"/>
    <mergeCell ref="U25:V25"/>
    <mergeCell ref="S25:T25"/>
    <mergeCell ref="Q25:R25"/>
    <mergeCell ref="O25:P25"/>
    <mergeCell ref="M25:N25"/>
    <mergeCell ref="K25:L25"/>
    <mergeCell ref="K26:X26"/>
    <mergeCell ref="K27:X27"/>
    <mergeCell ref="S23:X23"/>
    <mergeCell ref="W22:X22"/>
    <mergeCell ref="G23:J23"/>
    <mergeCell ref="G24:J24"/>
    <mergeCell ref="G25:J25"/>
    <mergeCell ref="AI17:AO17"/>
    <mergeCell ref="A20:Z20"/>
    <mergeCell ref="C22:F22"/>
    <mergeCell ref="G22:H22"/>
    <mergeCell ref="I22:J22"/>
    <mergeCell ref="K22:L22"/>
    <mergeCell ref="M22:N22"/>
    <mergeCell ref="O22:P22"/>
    <mergeCell ref="Q22:R22"/>
    <mergeCell ref="S22:T22"/>
    <mergeCell ref="U22:V22"/>
    <mergeCell ref="C23:F27"/>
    <mergeCell ref="M12:P12"/>
    <mergeCell ref="Q12:Z12"/>
    <mergeCell ref="M13:P13"/>
    <mergeCell ref="Q13:Y13"/>
    <mergeCell ref="A16:Z18"/>
    <mergeCell ref="M10:P10"/>
    <mergeCell ref="R10:T10"/>
    <mergeCell ref="V10:Y10"/>
    <mergeCell ref="M11:P11"/>
    <mergeCell ref="Q11:Z11"/>
    <mergeCell ref="AB4:AI4"/>
    <mergeCell ref="A6:Z6"/>
    <mergeCell ref="O2:T2"/>
    <mergeCell ref="U2:Z2"/>
    <mergeCell ref="A2:F2"/>
    <mergeCell ref="G2:H2"/>
  </mergeCells>
  <phoneticPr fontId="4" type="Hiragana" alignment="center"/>
  <dataValidations count="1">
    <dataValidation allowBlank="1" showInputMessage="1" sqref="G22:P22"/>
  </dataValidations>
  <pageMargins left="0.78740157480314965" right="0.39370078740157483"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11</xdr:col>
                    <xdr:colOff>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16</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20</xdr:col>
                    <xdr:colOff>0</xdr:colOff>
                    <xdr:row>13</xdr:row>
                    <xdr:rowOff>0</xdr:rowOff>
                  </from>
                  <to>
                    <xdr:col>21</xdr:col>
                    <xdr:colOff>0</xdr:colOff>
                    <xdr:row>14</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0000"/>
  </sheetPr>
  <dimension ref="A1:Z14"/>
  <sheetViews>
    <sheetView view="pageBreakPreview" zoomScaleNormal="100" zoomScaleSheetLayoutView="100" workbookViewId="0">
      <pane ySplit="4" topLeftCell="A5" activePane="bottomLeft" state="frozen"/>
      <selection pane="bottomLeft" activeCell="A5" sqref="A5"/>
    </sheetView>
  </sheetViews>
  <sheetFormatPr defaultColWidth="3.125" defaultRowHeight="18.75" customHeight="1" x14ac:dyDescent="0.4"/>
  <cols>
    <col min="1" max="2" width="3.125" style="85"/>
    <col min="3" max="13" width="3.125" style="1" customWidth="1"/>
    <col min="14" max="16384" width="3.125" style="1"/>
  </cols>
  <sheetData>
    <row r="1" spans="1:26" ht="18.75" customHeight="1" x14ac:dyDescent="0.4">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18.75" customHeight="1" x14ac:dyDescent="0.4">
      <c r="A2" s="71" t="s">
        <v>260</v>
      </c>
      <c r="B2" s="71"/>
      <c r="C2" s="71"/>
      <c r="D2" s="71"/>
      <c r="E2" s="71"/>
      <c r="F2" s="71"/>
      <c r="G2" s="71"/>
      <c r="H2" s="71"/>
      <c r="I2" s="71"/>
      <c r="J2" s="71"/>
      <c r="K2" s="71"/>
      <c r="L2" s="71"/>
      <c r="M2" s="71"/>
      <c r="N2" s="71"/>
      <c r="O2" s="71"/>
      <c r="P2" s="71"/>
      <c r="Q2" s="71"/>
      <c r="R2" s="71"/>
      <c r="S2" s="71"/>
      <c r="T2" s="71"/>
      <c r="U2" s="71"/>
      <c r="V2" s="71"/>
      <c r="W2" s="71"/>
      <c r="X2" s="71"/>
      <c r="Y2" s="71"/>
      <c r="Z2" s="71"/>
    </row>
    <row r="3" spans="1:26" ht="7.5" customHeight="1" thickBot="1" x14ac:dyDescent="0.45">
      <c r="A3" s="71"/>
      <c r="B3" s="71"/>
      <c r="C3" s="71"/>
      <c r="D3" s="71"/>
      <c r="E3" s="71"/>
      <c r="F3" s="71"/>
      <c r="G3" s="71"/>
      <c r="H3" s="71"/>
      <c r="I3" s="71"/>
      <c r="J3" s="71"/>
      <c r="K3" s="71"/>
      <c r="L3" s="71"/>
      <c r="M3" s="71"/>
      <c r="N3" s="71"/>
      <c r="O3" s="71"/>
      <c r="P3" s="71"/>
      <c r="Q3" s="71"/>
      <c r="R3" s="71"/>
      <c r="S3" s="71"/>
      <c r="T3" s="71"/>
      <c r="U3" s="71"/>
      <c r="V3" s="71"/>
      <c r="W3" s="71"/>
      <c r="X3" s="71"/>
      <c r="Y3" s="71"/>
      <c r="Z3" s="71"/>
    </row>
    <row r="4" spans="1:26" ht="22.5" customHeight="1" x14ac:dyDescent="0.4">
      <c r="A4" s="83"/>
      <c r="B4" s="82" t="s">
        <v>161</v>
      </c>
      <c r="C4" s="298" t="s">
        <v>160</v>
      </c>
      <c r="D4" s="299"/>
      <c r="E4" s="299"/>
      <c r="F4" s="299"/>
      <c r="G4" s="299"/>
      <c r="H4" s="299"/>
      <c r="I4" s="299"/>
      <c r="J4" s="299"/>
      <c r="K4" s="299"/>
      <c r="L4" s="300"/>
      <c r="M4" s="298" t="s">
        <v>111</v>
      </c>
      <c r="N4" s="299"/>
      <c r="O4" s="299"/>
      <c r="P4" s="299"/>
      <c r="Q4" s="299"/>
      <c r="R4" s="299"/>
      <c r="S4" s="299"/>
      <c r="T4" s="299"/>
      <c r="U4" s="299"/>
      <c r="V4" s="299"/>
      <c r="W4" s="299"/>
      <c r="X4" s="299"/>
      <c r="Y4" s="299"/>
      <c r="Z4" s="301"/>
    </row>
    <row r="5" spans="1:26" ht="22.5" customHeight="1" x14ac:dyDescent="0.4">
      <c r="A5" s="68"/>
      <c r="B5" s="63" t="s">
        <v>142</v>
      </c>
      <c r="C5" s="292" t="s">
        <v>257</v>
      </c>
      <c r="D5" s="293"/>
      <c r="E5" s="293"/>
      <c r="F5" s="293"/>
      <c r="G5" s="293"/>
      <c r="H5" s="293"/>
      <c r="I5" s="293"/>
      <c r="J5" s="293"/>
      <c r="K5" s="293"/>
      <c r="L5" s="294"/>
      <c r="M5" s="295" t="s">
        <v>259</v>
      </c>
      <c r="N5" s="296"/>
      <c r="O5" s="296"/>
      <c r="P5" s="296"/>
      <c r="Q5" s="296"/>
      <c r="R5" s="296"/>
      <c r="S5" s="296"/>
      <c r="T5" s="296"/>
      <c r="U5" s="296"/>
      <c r="V5" s="296"/>
      <c r="W5" s="296"/>
      <c r="X5" s="296"/>
      <c r="Y5" s="296"/>
      <c r="Z5" s="297"/>
    </row>
    <row r="6" spans="1:26" ht="22.5" customHeight="1" x14ac:dyDescent="0.4">
      <c r="A6" s="68"/>
      <c r="B6" s="63" t="s">
        <v>143</v>
      </c>
      <c r="C6" s="292" t="s">
        <v>258</v>
      </c>
      <c r="D6" s="293"/>
      <c r="E6" s="293"/>
      <c r="F6" s="293"/>
      <c r="G6" s="293"/>
      <c r="H6" s="293"/>
      <c r="I6" s="293"/>
      <c r="J6" s="293"/>
      <c r="K6" s="293"/>
      <c r="L6" s="294"/>
      <c r="M6" s="295" t="s">
        <v>379</v>
      </c>
      <c r="N6" s="296"/>
      <c r="O6" s="296"/>
      <c r="P6" s="296"/>
      <c r="Q6" s="296"/>
      <c r="R6" s="296"/>
      <c r="S6" s="296"/>
      <c r="T6" s="296"/>
      <c r="U6" s="296"/>
      <c r="V6" s="296"/>
      <c r="W6" s="296"/>
      <c r="X6" s="296"/>
      <c r="Y6" s="296"/>
      <c r="Z6" s="297"/>
    </row>
    <row r="7" spans="1:26" ht="22.5" customHeight="1" x14ac:dyDescent="0.4">
      <c r="A7" s="68"/>
      <c r="B7" s="63" t="s">
        <v>144</v>
      </c>
      <c r="C7" s="292" t="s">
        <v>261</v>
      </c>
      <c r="D7" s="293"/>
      <c r="E7" s="293"/>
      <c r="F7" s="293"/>
      <c r="G7" s="293"/>
      <c r="H7" s="293"/>
      <c r="I7" s="293"/>
      <c r="J7" s="293"/>
      <c r="K7" s="293"/>
      <c r="L7" s="294"/>
      <c r="M7" s="295" t="s">
        <v>378</v>
      </c>
      <c r="N7" s="296"/>
      <c r="O7" s="296"/>
      <c r="P7" s="296"/>
      <c r="Q7" s="296"/>
      <c r="R7" s="296"/>
      <c r="S7" s="296"/>
      <c r="T7" s="296"/>
      <c r="U7" s="296"/>
      <c r="V7" s="296"/>
      <c r="W7" s="296"/>
      <c r="X7" s="296"/>
      <c r="Y7" s="296"/>
      <c r="Z7" s="297"/>
    </row>
    <row r="8" spans="1:26" ht="22.5" customHeight="1" thickBot="1" x14ac:dyDescent="0.45">
      <c r="A8" s="70"/>
      <c r="B8" s="64" t="s">
        <v>145</v>
      </c>
      <c r="C8" s="305" t="s">
        <v>262</v>
      </c>
      <c r="D8" s="306"/>
      <c r="E8" s="306"/>
      <c r="F8" s="306"/>
      <c r="G8" s="306"/>
      <c r="H8" s="306"/>
      <c r="I8" s="306"/>
      <c r="J8" s="306"/>
      <c r="K8" s="306"/>
      <c r="L8" s="307"/>
      <c r="M8" s="745" t="s">
        <v>377</v>
      </c>
      <c r="N8" s="746"/>
      <c r="O8" s="746"/>
      <c r="P8" s="746"/>
      <c r="Q8" s="746"/>
      <c r="R8" s="746"/>
      <c r="S8" s="746"/>
      <c r="T8" s="746"/>
      <c r="U8" s="746"/>
      <c r="V8" s="746"/>
      <c r="W8" s="746"/>
      <c r="X8" s="746"/>
      <c r="Y8" s="746"/>
      <c r="Z8" s="747"/>
    </row>
    <row r="9" spans="1:26" ht="7.5" customHeight="1" x14ac:dyDescent="0.4">
      <c r="A9" s="72"/>
      <c r="B9" s="72"/>
      <c r="C9" s="71"/>
      <c r="D9" s="71"/>
      <c r="E9" s="71"/>
      <c r="F9" s="71"/>
      <c r="G9" s="71"/>
      <c r="H9" s="71"/>
      <c r="I9" s="71"/>
      <c r="J9" s="71"/>
      <c r="K9" s="71"/>
      <c r="L9" s="71"/>
      <c r="M9" s="71"/>
      <c r="N9" s="71"/>
      <c r="O9" s="71"/>
      <c r="P9" s="71"/>
      <c r="Q9" s="71"/>
      <c r="R9" s="71"/>
      <c r="S9" s="71"/>
      <c r="T9" s="71"/>
      <c r="U9" s="71"/>
      <c r="V9" s="71"/>
      <c r="W9" s="71"/>
      <c r="X9" s="71"/>
      <c r="Y9" s="71"/>
      <c r="Z9" s="71"/>
    </row>
    <row r="10" spans="1:26" ht="18.75" customHeight="1" x14ac:dyDescent="0.4">
      <c r="A10" s="72"/>
      <c r="B10" s="72"/>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ht="18.75" customHeight="1" x14ac:dyDescent="0.4">
      <c r="A11" s="72"/>
      <c r="B11" s="72"/>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ht="18.75" customHeight="1" x14ac:dyDescent="0.4">
      <c r="A12" s="72"/>
      <c r="B12" s="72"/>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18.75" customHeight="1" x14ac:dyDescent="0.4">
      <c r="A13" s="72"/>
      <c r="B13" s="72"/>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ht="18.75" customHeight="1" x14ac:dyDescent="0.4">
      <c r="A14" s="72"/>
      <c r="B14" s="72"/>
      <c r="C14" s="71"/>
      <c r="D14" s="71"/>
      <c r="E14" s="71"/>
      <c r="F14" s="71"/>
      <c r="G14" s="71"/>
      <c r="H14" s="71"/>
      <c r="I14" s="71"/>
      <c r="J14" s="71"/>
      <c r="K14" s="71"/>
      <c r="L14" s="71"/>
      <c r="M14" s="71"/>
      <c r="N14" s="71"/>
      <c r="O14" s="71"/>
      <c r="P14" s="71"/>
      <c r="Q14" s="71"/>
      <c r="R14" s="71"/>
      <c r="S14" s="71"/>
      <c r="T14" s="71"/>
      <c r="U14" s="71"/>
      <c r="V14" s="71"/>
      <c r="W14" s="71"/>
      <c r="X14" s="71"/>
      <c r="Y14" s="71"/>
      <c r="Z14" s="71"/>
    </row>
  </sheetData>
  <sheetProtection sheet="1" objects="1" scenarios="1" selectLockedCells="1"/>
  <mergeCells count="10">
    <mergeCell ref="C8:L8"/>
    <mergeCell ref="M8:Z8"/>
    <mergeCell ref="C7:L7"/>
    <mergeCell ref="M7:Z7"/>
    <mergeCell ref="C4:L4"/>
    <mergeCell ref="M4:Z4"/>
    <mergeCell ref="C5:L5"/>
    <mergeCell ref="M5:Z5"/>
    <mergeCell ref="C6:L6"/>
    <mergeCell ref="M6:Z6"/>
  </mergeCells>
  <phoneticPr fontId="4"/>
  <hyperlinks>
    <hyperlink ref="M5:Z5" location="第９号!Print_Area" display="・様式第９号"/>
    <hyperlink ref="M6:Z6" location="第10号!Print_Area" display="・様式第１０号"/>
    <hyperlink ref="M7:Z7" location="第12号!Print_Area" display="・様式第１２号"/>
    <hyperlink ref="M8:Z8" location="第18号!Print_Area" display="・様式第１８号"/>
  </hyperlinks>
  <pageMargins left="0.78740157480314965" right="0.39370078740157483" top="0.59055118110236215" bottom="0.5905511811023621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0</xdr:col>
                    <xdr:colOff>0</xdr:colOff>
                    <xdr:row>4</xdr:row>
                    <xdr:rowOff>0</xdr:rowOff>
                  </from>
                  <to>
                    <xdr:col>1</xdr:col>
                    <xdr:colOff>0</xdr:colOff>
                    <xdr:row>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A1:AO40"/>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500" t="s">
        <v>476</v>
      </c>
      <c r="B2" s="501"/>
      <c r="C2" s="501"/>
      <c r="D2" s="501"/>
      <c r="E2" s="501"/>
      <c r="F2" s="501"/>
      <c r="G2" s="700" t="s">
        <v>457</v>
      </c>
      <c r="H2" s="701"/>
      <c r="I2" s="253"/>
      <c r="J2" s="254" t="s">
        <v>459</v>
      </c>
      <c r="K2" s="253"/>
      <c r="L2" s="254" t="s">
        <v>461</v>
      </c>
      <c r="M2" s="253"/>
      <c r="N2" s="255" t="s">
        <v>463</v>
      </c>
      <c r="O2" s="501" t="s">
        <v>477</v>
      </c>
      <c r="P2" s="501"/>
      <c r="Q2" s="501"/>
      <c r="R2" s="501"/>
      <c r="S2" s="501"/>
      <c r="T2" s="501"/>
      <c r="U2" s="698" t="s">
        <v>497</v>
      </c>
      <c r="V2" s="698"/>
      <c r="W2" s="698"/>
      <c r="X2" s="698"/>
      <c r="Y2" s="698"/>
      <c r="Z2" s="699"/>
      <c r="AB2" s="240" t="s">
        <v>478</v>
      </c>
    </row>
    <row r="3" spans="1:41" ht="7.5" customHeight="1" x14ac:dyDescent="0.4"/>
    <row r="4" spans="1:41" ht="18.75" customHeight="1" x14ac:dyDescent="0.4">
      <c r="A4" s="94" t="s">
        <v>278</v>
      </c>
      <c r="B4" s="94"/>
      <c r="C4" s="94"/>
      <c r="D4" s="94"/>
      <c r="E4" s="94"/>
      <c r="F4" s="94"/>
      <c r="G4" s="94"/>
      <c r="H4" s="94"/>
      <c r="I4" s="94"/>
      <c r="J4" s="94"/>
      <c r="K4" s="94"/>
      <c r="L4" s="94"/>
      <c r="M4" s="94"/>
      <c r="N4" s="94"/>
      <c r="O4" s="94"/>
      <c r="P4" s="94"/>
      <c r="Q4" s="94"/>
      <c r="R4" s="94"/>
      <c r="S4" s="94"/>
      <c r="T4" s="94"/>
      <c r="U4" s="94"/>
      <c r="V4" s="94"/>
      <c r="W4" s="94"/>
      <c r="X4" s="94"/>
      <c r="Y4" s="94"/>
      <c r="Z4" s="94"/>
      <c r="AB4" s="702" t="str">
        <f>IF(M2="","令和  年  月  日",DATE(I2+2018,K2,M2))</f>
        <v>令和  年  月  日</v>
      </c>
      <c r="AC4" s="702"/>
      <c r="AD4" s="702"/>
      <c r="AE4" s="702"/>
      <c r="AF4" s="702"/>
      <c r="AG4" s="702"/>
      <c r="AH4" s="702"/>
      <c r="AI4" s="702"/>
    </row>
    <row r="5" spans="1:41" ht="7.5"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row>
    <row r="6" spans="1:41" ht="18.75" customHeight="1" x14ac:dyDescent="0.4">
      <c r="A6" s="342" t="s">
        <v>376</v>
      </c>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41" ht="7.5" customHeight="1" x14ac:dyDescent="0.4">
      <c r="A7" s="94"/>
      <c r="B7" s="94"/>
      <c r="C7" s="94"/>
      <c r="D7" s="94"/>
      <c r="E7" s="94"/>
      <c r="F7" s="94"/>
      <c r="G7" s="94"/>
      <c r="H7" s="94"/>
      <c r="I7" s="94"/>
      <c r="J7" s="94"/>
      <c r="K7" s="94"/>
      <c r="L7" s="94"/>
      <c r="M7" s="94"/>
      <c r="N7" s="94"/>
      <c r="O7" s="94"/>
      <c r="P7" s="94"/>
      <c r="Q7" s="94"/>
      <c r="R7" s="94"/>
      <c r="S7" s="94"/>
      <c r="T7" s="94"/>
      <c r="U7" s="94"/>
      <c r="V7" s="94"/>
      <c r="W7" s="94"/>
      <c r="X7" s="94"/>
      <c r="Y7" s="94"/>
      <c r="Z7" s="94"/>
    </row>
    <row r="8" spans="1:41" ht="22.5" customHeight="1" x14ac:dyDescent="0.4">
      <c r="A8" s="166"/>
      <c r="B8" s="166"/>
      <c r="C8" s="166"/>
      <c r="D8" s="166"/>
      <c r="E8" s="166"/>
      <c r="F8" s="166"/>
      <c r="G8" s="166"/>
      <c r="H8" s="166"/>
      <c r="I8" s="166"/>
      <c r="J8" s="166"/>
      <c r="K8" s="166"/>
      <c r="L8" s="166"/>
      <c r="M8" s="166"/>
      <c r="N8" s="166"/>
      <c r="O8" s="166"/>
      <c r="P8" s="166"/>
      <c r="Q8" s="166"/>
      <c r="R8" s="256"/>
      <c r="S8" s="256"/>
      <c r="T8" s="257" t="s">
        <v>457</v>
      </c>
      <c r="U8" s="238"/>
      <c r="V8" s="258" t="s">
        <v>459</v>
      </c>
      <c r="W8" s="238"/>
      <c r="X8" s="258" t="s">
        <v>461</v>
      </c>
      <c r="Y8" s="238"/>
      <c r="Z8" s="258" t="s">
        <v>463</v>
      </c>
    </row>
    <row r="9" spans="1:41" ht="18.75" customHeight="1" x14ac:dyDescent="0.4">
      <c r="A9" s="94" t="s">
        <v>1</v>
      </c>
      <c r="B9" s="94"/>
      <c r="C9" s="94"/>
      <c r="D9" s="94"/>
      <c r="E9" s="94"/>
      <c r="F9" s="94"/>
      <c r="G9" s="94"/>
      <c r="H9" s="94"/>
      <c r="I9" s="94"/>
      <c r="J9" s="94"/>
      <c r="K9" s="94"/>
      <c r="L9" s="94"/>
      <c r="M9" s="94"/>
      <c r="N9" s="94"/>
      <c r="O9" s="94"/>
      <c r="P9" s="94"/>
      <c r="Q9" s="94"/>
      <c r="R9" s="94"/>
      <c r="S9" s="94"/>
      <c r="T9" s="94"/>
      <c r="U9" s="94"/>
      <c r="V9" s="94"/>
      <c r="W9" s="94"/>
      <c r="X9" s="94"/>
      <c r="Y9" s="94"/>
      <c r="Z9" s="94"/>
    </row>
    <row r="10" spans="1:41" ht="22.5" customHeight="1" x14ac:dyDescent="0.4">
      <c r="A10" s="94"/>
      <c r="B10" s="94"/>
      <c r="C10" s="94"/>
      <c r="D10" s="94"/>
      <c r="E10" s="94"/>
      <c r="F10" s="94"/>
      <c r="G10" s="94"/>
      <c r="H10" s="94"/>
      <c r="I10" s="94"/>
      <c r="J10" s="94"/>
      <c r="K10" s="94"/>
      <c r="L10" s="94"/>
      <c r="M10" s="325" t="s">
        <v>2</v>
      </c>
      <c r="N10" s="325"/>
      <c r="O10" s="325"/>
      <c r="P10" s="325"/>
      <c r="Q10" s="92" t="s">
        <v>8</v>
      </c>
      <c r="R10" s="328" t="str">
        <f>IF(第１号!R7="","",第１号!R7)</f>
        <v/>
      </c>
      <c r="S10" s="328"/>
      <c r="T10" s="328"/>
      <c r="U10" s="92" t="s">
        <v>9</v>
      </c>
      <c r="V10" s="329" t="str">
        <f>IF(第１号!V7="","",第１号!V7)</f>
        <v/>
      </c>
      <c r="W10" s="329"/>
      <c r="X10" s="329"/>
      <c r="Y10" s="329"/>
      <c r="Z10" s="94"/>
    </row>
    <row r="11" spans="1:41" ht="26.25" customHeight="1" x14ac:dyDescent="0.4">
      <c r="A11" s="94"/>
      <c r="B11" s="94"/>
      <c r="C11" s="94"/>
      <c r="D11" s="94"/>
      <c r="E11" s="94"/>
      <c r="F11" s="94"/>
      <c r="G11" s="94"/>
      <c r="H11" s="94"/>
      <c r="I11" s="94"/>
      <c r="J11" s="94"/>
      <c r="K11" s="94"/>
      <c r="L11" s="94"/>
      <c r="M11" s="325" t="s">
        <v>3</v>
      </c>
      <c r="N11" s="325"/>
      <c r="O11" s="325"/>
      <c r="P11" s="325"/>
      <c r="Q11" s="326" t="str">
        <f>IF(第１号!Q8="","",第１号!Q8)</f>
        <v/>
      </c>
      <c r="R11" s="326"/>
      <c r="S11" s="326"/>
      <c r="T11" s="326"/>
      <c r="U11" s="326"/>
      <c r="V11" s="326"/>
      <c r="W11" s="326"/>
      <c r="X11" s="326"/>
      <c r="Y11" s="326"/>
      <c r="Z11" s="326"/>
    </row>
    <row r="12" spans="1:41" ht="26.25" customHeight="1" x14ac:dyDescent="0.15">
      <c r="A12" s="94"/>
      <c r="B12" s="94"/>
      <c r="C12" s="94"/>
      <c r="D12" s="94"/>
      <c r="E12" s="94"/>
      <c r="F12" s="94"/>
      <c r="G12" s="94"/>
      <c r="H12" s="94"/>
      <c r="I12" s="94"/>
      <c r="J12" s="94"/>
      <c r="K12" s="94"/>
      <c r="L12" s="96" t="s">
        <v>6</v>
      </c>
      <c r="M12" s="325" t="s">
        <v>4</v>
      </c>
      <c r="N12" s="325"/>
      <c r="O12" s="325"/>
      <c r="P12" s="325"/>
      <c r="Q12" s="326" t="str">
        <f>IF(第１号!Q9="","",第１号!Q9)</f>
        <v/>
      </c>
      <c r="R12" s="326" ph="1"/>
      <c r="S12" s="326" ph="1"/>
      <c r="T12" s="326" ph="1"/>
      <c r="U12" s="326" ph="1"/>
      <c r="V12" s="326" ph="1"/>
      <c r="W12" s="326" ph="1"/>
      <c r="X12" s="326" ph="1"/>
      <c r="Y12" s="326" ph="1"/>
      <c r="Z12" s="326" ph="1"/>
    </row>
    <row r="13" spans="1:41" ht="26.25" customHeight="1" x14ac:dyDescent="0.15">
      <c r="A13" s="94"/>
      <c r="B13" s="94"/>
      <c r="C13" s="94"/>
      <c r="D13" s="94"/>
      <c r="E13" s="94"/>
      <c r="F13" s="94"/>
      <c r="G13" s="94"/>
      <c r="H13" s="94"/>
      <c r="I13" s="94"/>
      <c r="J13" s="94"/>
      <c r="K13" s="94"/>
      <c r="L13" s="94"/>
      <c r="M13" s="325" t="s">
        <v>5</v>
      </c>
      <c r="N13" s="325"/>
      <c r="O13" s="325"/>
      <c r="P13" s="325"/>
      <c r="Q13" s="326" t="str">
        <f>IF(第１号!Q10="","",第１号!Q10)</f>
        <v/>
      </c>
      <c r="R13" s="326" ph="1"/>
      <c r="S13" s="326" ph="1"/>
      <c r="T13" s="326" ph="1"/>
      <c r="U13" s="326" ph="1"/>
      <c r="V13" s="326" ph="1"/>
      <c r="W13" s="326" ph="1"/>
      <c r="X13" s="326" ph="1"/>
      <c r="Y13" s="326" ph="1"/>
      <c r="Z13" s="94"/>
    </row>
    <row r="14" spans="1:41" ht="7.5" customHeight="1" x14ac:dyDescent="0.4">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spans="1:41" ht="18.75" customHeight="1" x14ac:dyDescent="0.4">
      <c r="A15" s="346" t="str">
        <f ca="1">"　"&amp;DBCS(TEXT(AB4,"ggge年m月d日"))&amp;"付け仙台市（"&amp;DBCS("R"&amp;IF(M2="",DB!D5,DB!P6))&amp;"環脱経）指令第"&amp;DBCS(TEXT(U2,"0000"))&amp;"号で交付決定を受けました標記の補助金について、下記のとおり変更したいので、仙台市補助金等交付規則"&amp;DBCS(DB!P7)&amp;"及び仙台市事業所用クリーンエネルギー自動車導入支援補助金交付要綱"&amp;DBCS(DB!P8)&amp;"の規定により、関係書類を添えて申請します。"</f>
        <v>　令和　　年　　月　　日付け仙台市（Ｒ７環脱経）指令第　　　　号で交付決定を受けました標記の補助金について、下記のとおり変更したいので、仙台市補助金等交付規則第５条第１項第１号及び仙台市事業所用クリーンエネルギー自動車導入支援補助金交付要綱第１２条第２項の規定により、関係書類を添えて申請します。</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I15" s="88"/>
    </row>
    <row r="16" spans="1:41" ht="18.75" customHeight="1" x14ac:dyDescent="0.4">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H16" s="158"/>
      <c r="AI16" s="697"/>
      <c r="AJ16" s="697"/>
      <c r="AK16" s="697"/>
      <c r="AL16" s="697"/>
      <c r="AM16" s="697"/>
      <c r="AN16" s="697"/>
      <c r="AO16" s="697"/>
    </row>
    <row r="17" spans="1:34" ht="18.75" customHeight="1" x14ac:dyDescent="0.4">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H17" s="159"/>
    </row>
    <row r="18" spans="1:34" ht="7.5" customHeight="1" x14ac:dyDescent="0.4">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row>
    <row r="19" spans="1:34" ht="18.75" customHeight="1" x14ac:dyDescent="0.4">
      <c r="A19" s="342" t="s">
        <v>7</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row>
    <row r="20" spans="1:34" ht="7.5" customHeight="1" thickBot="1" x14ac:dyDescent="0.4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row>
    <row r="21" spans="1:34" ht="22.5" customHeight="1" x14ac:dyDescent="0.4">
      <c r="A21" s="323" t="s">
        <v>231</v>
      </c>
      <c r="B21" s="324"/>
      <c r="C21" s="324"/>
      <c r="D21" s="324"/>
      <c r="E21" s="324"/>
      <c r="F21" s="324"/>
      <c r="G21" s="324"/>
      <c r="H21" s="12"/>
      <c r="I21" s="695" t="str">
        <f>IF(第１号!I19="","",第１号!I19)</f>
        <v/>
      </c>
      <c r="J21" s="695"/>
      <c r="K21" s="695"/>
      <c r="L21" s="695"/>
      <c r="M21" s="695"/>
      <c r="N21" s="695"/>
      <c r="O21" s="695"/>
      <c r="P21" s="695"/>
      <c r="Q21" s="695"/>
      <c r="R21" s="695"/>
      <c r="S21" s="695"/>
      <c r="T21" s="695"/>
      <c r="U21" s="695"/>
      <c r="V21" s="695"/>
      <c r="W21" s="695"/>
      <c r="X21" s="695"/>
      <c r="Y21" s="695"/>
      <c r="Z21" s="6"/>
    </row>
    <row r="22" spans="1:34" ht="22.5" customHeight="1" x14ac:dyDescent="0.4">
      <c r="A22" s="321" t="s">
        <v>232</v>
      </c>
      <c r="B22" s="322"/>
      <c r="C22" s="322"/>
      <c r="D22" s="322"/>
      <c r="E22" s="322"/>
      <c r="F22" s="322"/>
      <c r="G22" s="322"/>
      <c r="H22" s="7"/>
      <c r="I22" s="696" t="str">
        <f>IF(第１号!I20="","",第１号!I20)</f>
        <v/>
      </c>
      <c r="J22" s="696"/>
      <c r="K22" s="696"/>
      <c r="L22" s="696"/>
      <c r="M22" s="696"/>
      <c r="N22" s="696"/>
      <c r="O22" s="696"/>
      <c r="P22" s="696"/>
      <c r="Q22" s="696"/>
      <c r="R22" s="696"/>
      <c r="S22" s="696"/>
      <c r="T22" s="696"/>
      <c r="U22" s="696"/>
      <c r="V22" s="696"/>
      <c r="W22" s="696"/>
      <c r="X22" s="696"/>
      <c r="Y22" s="696"/>
      <c r="Z22" s="8"/>
    </row>
    <row r="23" spans="1:34" ht="22.5" customHeight="1" x14ac:dyDescent="0.4">
      <c r="A23" s="321" t="s">
        <v>233</v>
      </c>
      <c r="B23" s="322"/>
      <c r="C23" s="322"/>
      <c r="D23" s="322"/>
      <c r="E23" s="322"/>
      <c r="F23" s="322"/>
      <c r="G23" s="322"/>
      <c r="H23" s="7"/>
      <c r="I23" s="694" t="str">
        <f>IF(第１号!I21="","",第１号!I21)</f>
        <v/>
      </c>
      <c r="J23" s="694"/>
      <c r="K23" s="694"/>
      <c r="L23" s="694"/>
      <c r="M23" s="694"/>
      <c r="N23" s="694"/>
      <c r="O23" s="694"/>
      <c r="P23" s="694"/>
      <c r="Q23" s="694"/>
      <c r="R23" s="694"/>
      <c r="S23" s="694"/>
      <c r="T23" s="694"/>
      <c r="U23" s="694"/>
      <c r="V23" s="694"/>
      <c r="W23" s="694"/>
      <c r="X23" s="694"/>
      <c r="Y23" s="93" t="s">
        <v>17</v>
      </c>
      <c r="Z23" s="8"/>
    </row>
    <row r="24" spans="1:34" ht="45" customHeight="1" x14ac:dyDescent="0.4">
      <c r="A24" s="321" t="s">
        <v>274</v>
      </c>
      <c r="B24" s="322"/>
      <c r="C24" s="322"/>
      <c r="D24" s="322"/>
      <c r="E24" s="322"/>
      <c r="F24" s="322"/>
      <c r="G24" s="322"/>
      <c r="H24" s="7"/>
      <c r="I24" s="752"/>
      <c r="J24" s="752"/>
      <c r="K24" s="752"/>
      <c r="L24" s="752"/>
      <c r="M24" s="752"/>
      <c r="N24" s="752"/>
      <c r="O24" s="752"/>
      <c r="P24" s="752"/>
      <c r="Q24" s="752"/>
      <c r="R24" s="752"/>
      <c r="S24" s="752"/>
      <c r="T24" s="752"/>
      <c r="U24" s="752"/>
      <c r="V24" s="752"/>
      <c r="W24" s="752"/>
      <c r="X24" s="752"/>
      <c r="Y24" s="752"/>
      <c r="Z24" s="8"/>
    </row>
    <row r="25" spans="1:34" ht="45" customHeight="1" x14ac:dyDescent="0.4">
      <c r="A25" s="321" t="s">
        <v>275</v>
      </c>
      <c r="B25" s="322"/>
      <c r="C25" s="322"/>
      <c r="D25" s="322"/>
      <c r="E25" s="322"/>
      <c r="F25" s="322"/>
      <c r="G25" s="322"/>
      <c r="H25" s="7"/>
      <c r="I25" s="752"/>
      <c r="J25" s="752"/>
      <c r="K25" s="752"/>
      <c r="L25" s="752"/>
      <c r="M25" s="752"/>
      <c r="N25" s="752"/>
      <c r="O25" s="752"/>
      <c r="P25" s="752"/>
      <c r="Q25" s="752"/>
      <c r="R25" s="752"/>
      <c r="S25" s="752"/>
      <c r="T25" s="752"/>
      <c r="U25" s="752"/>
      <c r="V25" s="752"/>
      <c r="W25" s="752"/>
      <c r="X25" s="752"/>
      <c r="Y25" s="752"/>
      <c r="Z25" s="8"/>
    </row>
    <row r="26" spans="1:34" ht="45" customHeight="1" thickBot="1" x14ac:dyDescent="0.45">
      <c r="A26" s="748" t="s">
        <v>276</v>
      </c>
      <c r="B26" s="749"/>
      <c r="C26" s="749"/>
      <c r="D26" s="749"/>
      <c r="E26" s="749"/>
      <c r="F26" s="749"/>
      <c r="G26" s="749"/>
      <c r="H26" s="750" t="s">
        <v>277</v>
      </c>
      <c r="I26" s="354"/>
      <c r="J26" s="354"/>
      <c r="K26" s="354"/>
      <c r="L26" s="354"/>
      <c r="M26" s="354"/>
      <c r="N26" s="354"/>
      <c r="O26" s="354"/>
      <c r="P26" s="354"/>
      <c r="Q26" s="354"/>
      <c r="R26" s="354"/>
      <c r="S26" s="354"/>
      <c r="T26" s="354"/>
      <c r="U26" s="354"/>
      <c r="V26" s="354"/>
      <c r="W26" s="354"/>
      <c r="X26" s="354"/>
      <c r="Y26" s="354"/>
      <c r="Z26" s="751"/>
    </row>
    <row r="27" spans="1:34" ht="18.75" customHeight="1" x14ac:dyDescent="0.4">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spans="1:34" ht="18.75" customHeight="1" x14ac:dyDescent="0.4">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34" ht="18.75" customHeight="1" x14ac:dyDescent="0.4">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34" ht="18.75" customHeight="1" x14ac:dyDescent="0.4">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34" ht="18.75" customHeight="1" x14ac:dyDescent="0.4">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spans="1:34" ht="18.75" customHeight="1" x14ac:dyDescent="0.4">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ht="18.75" customHeight="1" x14ac:dyDescent="0.4">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1:26" ht="18.75" customHeight="1" x14ac:dyDescent="0.4">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8.75"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ht="18.75" customHeight="1" x14ac:dyDescent="0.4">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ht="18.75" customHeight="1" x14ac:dyDescent="0.4">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spans="1:26" ht="18.75" customHeight="1" x14ac:dyDescent="0.4">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ht="18.75" customHeight="1" x14ac:dyDescent="0.4">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spans="1:26" ht="18.75" customHeight="1" x14ac:dyDescent="0.4">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sheetData>
  <sheetProtection password="CC6D" sheet="1" selectLockedCells="1"/>
  <mergeCells count="30">
    <mergeCell ref="AI16:AO16"/>
    <mergeCell ref="A19:Z19"/>
    <mergeCell ref="A21:G21"/>
    <mergeCell ref="I21:Y21"/>
    <mergeCell ref="A26:G26"/>
    <mergeCell ref="H26:Z26"/>
    <mergeCell ref="A23:G23"/>
    <mergeCell ref="I23:X23"/>
    <mergeCell ref="A24:G24"/>
    <mergeCell ref="I24:Y24"/>
    <mergeCell ref="A25:G25"/>
    <mergeCell ref="I25:Y25"/>
    <mergeCell ref="A22:G22"/>
    <mergeCell ref="I22:Y22"/>
    <mergeCell ref="M12:P12"/>
    <mergeCell ref="Q12:Z12"/>
    <mergeCell ref="M13:P13"/>
    <mergeCell ref="Q13:Y13"/>
    <mergeCell ref="A15:Z17"/>
    <mergeCell ref="O2:T2"/>
    <mergeCell ref="U2:Z2"/>
    <mergeCell ref="A6:Z6"/>
    <mergeCell ref="A2:F2"/>
    <mergeCell ref="G2:H2"/>
    <mergeCell ref="AB4:AI4"/>
    <mergeCell ref="M10:P10"/>
    <mergeCell ref="R10:T10"/>
    <mergeCell ref="V10:Y10"/>
    <mergeCell ref="M11:P11"/>
    <mergeCell ref="Q11:Z11"/>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59999389629810485"/>
  </sheetPr>
  <dimension ref="A1:AO40"/>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500" t="s">
        <v>476</v>
      </c>
      <c r="B2" s="501"/>
      <c r="C2" s="501"/>
      <c r="D2" s="501"/>
      <c r="E2" s="501"/>
      <c r="F2" s="501"/>
      <c r="G2" s="700" t="s">
        <v>457</v>
      </c>
      <c r="H2" s="701"/>
      <c r="I2" s="253"/>
      <c r="J2" s="254" t="s">
        <v>459</v>
      </c>
      <c r="K2" s="253"/>
      <c r="L2" s="254" t="s">
        <v>461</v>
      </c>
      <c r="M2" s="253"/>
      <c r="N2" s="255" t="s">
        <v>463</v>
      </c>
      <c r="O2" s="501" t="s">
        <v>477</v>
      </c>
      <c r="P2" s="501"/>
      <c r="Q2" s="501"/>
      <c r="R2" s="501"/>
      <c r="S2" s="501"/>
      <c r="T2" s="501"/>
      <c r="U2" s="698" t="s">
        <v>498</v>
      </c>
      <c r="V2" s="698"/>
      <c r="W2" s="698"/>
      <c r="X2" s="698"/>
      <c r="Y2" s="698"/>
      <c r="Z2" s="699"/>
      <c r="AB2" s="240" t="s">
        <v>478</v>
      </c>
    </row>
    <row r="3" spans="1:41" ht="7.5" customHeight="1" x14ac:dyDescent="0.4"/>
    <row r="4" spans="1:41" ht="18.75" customHeight="1" x14ac:dyDescent="0.4">
      <c r="A4" s="94" t="s">
        <v>374</v>
      </c>
      <c r="B4" s="94"/>
      <c r="C4" s="94"/>
      <c r="D4" s="94"/>
      <c r="E4" s="94"/>
      <c r="F4" s="94"/>
      <c r="G4" s="94"/>
      <c r="H4" s="94"/>
      <c r="I4" s="94"/>
      <c r="J4" s="94"/>
      <c r="K4" s="94"/>
      <c r="L4" s="94"/>
      <c r="M4" s="94"/>
      <c r="N4" s="94"/>
      <c r="O4" s="94"/>
      <c r="P4" s="94"/>
      <c r="Q4" s="94"/>
      <c r="R4" s="94"/>
      <c r="S4" s="94"/>
      <c r="T4" s="94"/>
      <c r="U4" s="94"/>
      <c r="V4" s="94"/>
      <c r="W4" s="94"/>
      <c r="X4" s="94"/>
      <c r="Y4" s="94"/>
      <c r="Z4" s="94"/>
      <c r="AB4" s="702" t="str">
        <f>IF(M2="","令和  年  月  日",DATE(I2+2018,K2,M2))</f>
        <v>令和  年  月  日</v>
      </c>
      <c r="AC4" s="702"/>
      <c r="AD4" s="702"/>
      <c r="AE4" s="702"/>
      <c r="AF4" s="702"/>
      <c r="AG4" s="702"/>
      <c r="AH4" s="702"/>
      <c r="AI4" s="702"/>
    </row>
    <row r="5" spans="1:41" ht="7.5"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row>
    <row r="6" spans="1:41" ht="18.75" customHeight="1" x14ac:dyDescent="0.4">
      <c r="A6" s="342" t="s">
        <v>375</v>
      </c>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41" ht="7.5" customHeight="1" x14ac:dyDescent="0.4">
      <c r="A7" s="94"/>
      <c r="B7" s="94"/>
      <c r="C7" s="94"/>
      <c r="D7" s="94"/>
      <c r="E7" s="94"/>
      <c r="F7" s="94"/>
      <c r="G7" s="94"/>
      <c r="H7" s="94"/>
      <c r="I7" s="94"/>
      <c r="J7" s="94"/>
      <c r="K7" s="94"/>
      <c r="L7" s="94"/>
      <c r="M7" s="94"/>
      <c r="N7" s="94"/>
      <c r="O7" s="94"/>
      <c r="P7" s="94"/>
      <c r="Q7" s="94"/>
      <c r="R7" s="94"/>
      <c r="S7" s="94"/>
      <c r="T7" s="94"/>
      <c r="U7" s="94"/>
      <c r="V7" s="94"/>
      <c r="W7" s="94"/>
      <c r="X7" s="94"/>
      <c r="Y7" s="94"/>
      <c r="Z7" s="94"/>
    </row>
    <row r="8" spans="1:41" ht="22.5" customHeight="1" x14ac:dyDescent="0.4">
      <c r="A8" s="166"/>
      <c r="B8" s="166"/>
      <c r="C8" s="166"/>
      <c r="D8" s="166"/>
      <c r="E8" s="166"/>
      <c r="F8" s="166"/>
      <c r="G8" s="166"/>
      <c r="H8" s="166"/>
      <c r="I8" s="166"/>
      <c r="J8" s="166"/>
      <c r="K8" s="166"/>
      <c r="L8" s="166"/>
      <c r="M8" s="166"/>
      <c r="N8" s="166"/>
      <c r="O8" s="166"/>
      <c r="P8" s="166"/>
      <c r="Q8" s="166"/>
      <c r="R8" s="256"/>
      <c r="S8" s="256"/>
      <c r="T8" s="257" t="s">
        <v>457</v>
      </c>
      <c r="U8" s="238"/>
      <c r="V8" s="258" t="s">
        <v>459</v>
      </c>
      <c r="W8" s="238"/>
      <c r="X8" s="258" t="s">
        <v>461</v>
      </c>
      <c r="Y8" s="238"/>
      <c r="Z8" s="258" t="s">
        <v>463</v>
      </c>
    </row>
    <row r="9" spans="1:41" ht="18.75" customHeight="1" x14ac:dyDescent="0.4">
      <c r="A9" s="94" t="s">
        <v>1</v>
      </c>
      <c r="B9" s="94"/>
      <c r="C9" s="94"/>
      <c r="D9" s="94"/>
      <c r="E9" s="94"/>
      <c r="F9" s="94"/>
      <c r="G9" s="94"/>
      <c r="H9" s="94"/>
      <c r="I9" s="94"/>
      <c r="J9" s="94"/>
      <c r="K9" s="94"/>
      <c r="L9" s="94"/>
      <c r="M9" s="94"/>
      <c r="N9" s="94"/>
      <c r="O9" s="94"/>
      <c r="P9" s="94"/>
      <c r="Q9" s="94"/>
      <c r="R9" s="94"/>
      <c r="S9" s="94"/>
      <c r="T9" s="94"/>
      <c r="U9" s="94"/>
      <c r="V9" s="94"/>
      <c r="W9" s="94"/>
      <c r="X9" s="94"/>
      <c r="Y9" s="94"/>
      <c r="Z9" s="94"/>
    </row>
    <row r="10" spans="1:41" ht="22.5" customHeight="1" x14ac:dyDescent="0.4">
      <c r="A10" s="94"/>
      <c r="B10" s="94"/>
      <c r="C10" s="94"/>
      <c r="D10" s="94"/>
      <c r="E10" s="94"/>
      <c r="F10" s="94"/>
      <c r="G10" s="94"/>
      <c r="H10" s="94"/>
      <c r="I10" s="94"/>
      <c r="J10" s="94"/>
      <c r="K10" s="94"/>
      <c r="L10" s="94"/>
      <c r="M10" s="325" t="s">
        <v>2</v>
      </c>
      <c r="N10" s="325"/>
      <c r="O10" s="325"/>
      <c r="P10" s="325"/>
      <c r="Q10" s="92" t="s">
        <v>8</v>
      </c>
      <c r="R10" s="328" t="str">
        <f>IF(第１号!R7="","",第１号!R7)</f>
        <v/>
      </c>
      <c r="S10" s="328"/>
      <c r="T10" s="328"/>
      <c r="U10" s="92" t="s">
        <v>9</v>
      </c>
      <c r="V10" s="329" t="str">
        <f>IF(第１号!V7="","",第１号!V7)</f>
        <v/>
      </c>
      <c r="W10" s="329"/>
      <c r="X10" s="329"/>
      <c r="Y10" s="329"/>
      <c r="Z10" s="94"/>
    </row>
    <row r="11" spans="1:41" ht="26.25" customHeight="1" x14ac:dyDescent="0.4">
      <c r="A11" s="94"/>
      <c r="B11" s="94"/>
      <c r="C11" s="94"/>
      <c r="D11" s="94"/>
      <c r="E11" s="94"/>
      <c r="F11" s="94"/>
      <c r="G11" s="94"/>
      <c r="H11" s="94"/>
      <c r="I11" s="94"/>
      <c r="J11" s="94"/>
      <c r="K11" s="94"/>
      <c r="L11" s="94"/>
      <c r="M11" s="325" t="s">
        <v>3</v>
      </c>
      <c r="N11" s="325"/>
      <c r="O11" s="325"/>
      <c r="P11" s="325"/>
      <c r="Q11" s="326" t="str">
        <f>IF(第１号!Q8="","",第１号!Q8)</f>
        <v/>
      </c>
      <c r="R11" s="326"/>
      <c r="S11" s="326"/>
      <c r="T11" s="326"/>
      <c r="U11" s="326"/>
      <c r="V11" s="326"/>
      <c r="W11" s="326"/>
      <c r="X11" s="326"/>
      <c r="Y11" s="326"/>
      <c r="Z11" s="326"/>
    </row>
    <row r="12" spans="1:41" ht="26.25" customHeight="1" x14ac:dyDescent="0.15">
      <c r="A12" s="94"/>
      <c r="B12" s="94"/>
      <c r="C12" s="94"/>
      <c r="D12" s="94"/>
      <c r="E12" s="94"/>
      <c r="F12" s="94"/>
      <c r="G12" s="94"/>
      <c r="H12" s="94"/>
      <c r="I12" s="94"/>
      <c r="J12" s="94"/>
      <c r="K12" s="94"/>
      <c r="L12" s="96" t="s">
        <v>6</v>
      </c>
      <c r="M12" s="325" t="s">
        <v>4</v>
      </c>
      <c r="N12" s="325"/>
      <c r="O12" s="325"/>
      <c r="P12" s="325"/>
      <c r="Q12" s="326" t="str">
        <f>IF(第１号!Q9="","",第１号!Q9)</f>
        <v/>
      </c>
      <c r="R12" s="326" ph="1"/>
      <c r="S12" s="326" ph="1"/>
      <c r="T12" s="326" ph="1"/>
      <c r="U12" s="326" ph="1"/>
      <c r="V12" s="326" ph="1"/>
      <c r="W12" s="326" ph="1"/>
      <c r="X12" s="326" ph="1"/>
      <c r="Y12" s="326" ph="1"/>
      <c r="Z12" s="326" ph="1"/>
    </row>
    <row r="13" spans="1:41" ht="26.25" customHeight="1" x14ac:dyDescent="0.15">
      <c r="A13" s="94"/>
      <c r="B13" s="94"/>
      <c r="C13" s="94"/>
      <c r="D13" s="94"/>
      <c r="E13" s="94"/>
      <c r="F13" s="94"/>
      <c r="G13" s="94"/>
      <c r="H13" s="94"/>
      <c r="I13" s="94"/>
      <c r="J13" s="94"/>
      <c r="K13" s="94"/>
      <c r="L13" s="94"/>
      <c r="M13" s="325" t="s">
        <v>5</v>
      </c>
      <c r="N13" s="325"/>
      <c r="O13" s="325"/>
      <c r="P13" s="325"/>
      <c r="Q13" s="326" t="str">
        <f>IF(第１号!Q10="","",第１号!Q10)</f>
        <v/>
      </c>
      <c r="R13" s="326" ph="1"/>
      <c r="S13" s="326" ph="1"/>
      <c r="T13" s="326" ph="1"/>
      <c r="U13" s="326" ph="1"/>
      <c r="V13" s="326" ph="1"/>
      <c r="W13" s="326" ph="1"/>
      <c r="X13" s="326" ph="1"/>
      <c r="Y13" s="326" ph="1"/>
      <c r="Z13" s="94"/>
    </row>
    <row r="14" spans="1:41" ht="7.5" customHeight="1" x14ac:dyDescent="0.4">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spans="1:41" ht="18.75" customHeight="1" x14ac:dyDescent="0.4">
      <c r="A15" s="346" t="str">
        <f ca="1">"　"&amp;DBCS(TEXT(AB4,"ggge年m月d日"))&amp;"付け仙台市（"&amp;DBCS("R"&amp;IF(M2="",DB!D5,DB!P12))&amp;"環脱経）指令第"&amp;DBCS(TEXT(U2,"0000"))&amp;"号で交付決定を受けました標記の補助金について、下記の理由により補助事業を中止（廃止）したいので、仙台市補助金等交付規則"&amp;DBCS(DB!P13)&amp;"及び仙台市事業所用クリーンエネルギー自動車導入支援補助金交付要綱"&amp;DBCS(DB!P14)&amp;"の規定により、関係書類を添えて申請します。"</f>
        <v>　令和　　年　　月　　日付け仙台市（Ｒ７環脱経）指令第　　　　号で交付決定を受けました標記の補助金について、下記の理由により補助事業を中止（廃止）したいので、仙台市補助金等交付規則第５条第１項第２号及び仙台市事業所用クリーンエネルギー自動車導入支援補助金交付要綱第１２条第３項の規定により、関係書類を添えて申請します。</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I15" s="88"/>
    </row>
    <row r="16" spans="1:41" ht="18.75" customHeight="1" x14ac:dyDescent="0.4">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H16" s="158"/>
      <c r="AI16" s="697"/>
      <c r="AJ16" s="697"/>
      <c r="AK16" s="697"/>
      <c r="AL16" s="697"/>
      <c r="AM16" s="697"/>
      <c r="AN16" s="697"/>
      <c r="AO16" s="697"/>
    </row>
    <row r="17" spans="1:34" ht="18.75" customHeight="1" x14ac:dyDescent="0.4">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H17" s="159"/>
    </row>
    <row r="18" spans="1:34" ht="7.5" customHeight="1" x14ac:dyDescent="0.4">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row>
    <row r="19" spans="1:34" ht="18.75" customHeight="1" x14ac:dyDescent="0.4">
      <c r="A19" s="342" t="s">
        <v>7</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row>
    <row r="20" spans="1:34" ht="7.5" customHeight="1" thickBot="1" x14ac:dyDescent="0.4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row>
    <row r="21" spans="1:34" ht="22.5" customHeight="1" x14ac:dyDescent="0.4">
      <c r="A21" s="323" t="s">
        <v>231</v>
      </c>
      <c r="B21" s="324"/>
      <c r="C21" s="324"/>
      <c r="D21" s="324"/>
      <c r="E21" s="324"/>
      <c r="F21" s="324"/>
      <c r="G21" s="324"/>
      <c r="H21" s="12"/>
      <c r="I21" s="695" t="str">
        <f>IF(第１号!I19="","",第１号!I19)</f>
        <v/>
      </c>
      <c r="J21" s="695"/>
      <c r="K21" s="695"/>
      <c r="L21" s="695"/>
      <c r="M21" s="695"/>
      <c r="N21" s="695"/>
      <c r="O21" s="695"/>
      <c r="P21" s="695"/>
      <c r="Q21" s="695"/>
      <c r="R21" s="695"/>
      <c r="S21" s="695"/>
      <c r="T21" s="695"/>
      <c r="U21" s="695"/>
      <c r="V21" s="695"/>
      <c r="W21" s="695"/>
      <c r="X21" s="695"/>
      <c r="Y21" s="695"/>
      <c r="Z21" s="6"/>
    </row>
    <row r="22" spans="1:34" ht="22.5" customHeight="1" x14ac:dyDescent="0.4">
      <c r="A22" s="321" t="s">
        <v>232</v>
      </c>
      <c r="B22" s="322"/>
      <c r="C22" s="322"/>
      <c r="D22" s="322"/>
      <c r="E22" s="322"/>
      <c r="F22" s="322"/>
      <c r="G22" s="322"/>
      <c r="H22" s="7"/>
      <c r="I22" s="696" t="str">
        <f>IF(第１号!I20="","",第１号!I20)</f>
        <v/>
      </c>
      <c r="J22" s="696"/>
      <c r="K22" s="696"/>
      <c r="L22" s="696"/>
      <c r="M22" s="696"/>
      <c r="N22" s="696"/>
      <c r="O22" s="696"/>
      <c r="P22" s="696"/>
      <c r="Q22" s="696"/>
      <c r="R22" s="696"/>
      <c r="S22" s="696"/>
      <c r="T22" s="696"/>
      <c r="U22" s="696"/>
      <c r="V22" s="696"/>
      <c r="W22" s="696"/>
      <c r="X22" s="696"/>
      <c r="Y22" s="696"/>
      <c r="Z22" s="8"/>
    </row>
    <row r="23" spans="1:34" ht="22.5" customHeight="1" x14ac:dyDescent="0.4">
      <c r="A23" s="321" t="s">
        <v>233</v>
      </c>
      <c r="B23" s="322"/>
      <c r="C23" s="322"/>
      <c r="D23" s="322"/>
      <c r="E23" s="322"/>
      <c r="F23" s="322"/>
      <c r="G23" s="322"/>
      <c r="H23" s="7"/>
      <c r="I23" s="694" t="str">
        <f>IF(第１号!I21="","",第１号!I21)</f>
        <v/>
      </c>
      <c r="J23" s="694"/>
      <c r="K23" s="694"/>
      <c r="L23" s="694"/>
      <c r="M23" s="694"/>
      <c r="N23" s="694"/>
      <c r="O23" s="694"/>
      <c r="P23" s="694"/>
      <c r="Q23" s="694"/>
      <c r="R23" s="694"/>
      <c r="S23" s="694"/>
      <c r="T23" s="694"/>
      <c r="U23" s="694"/>
      <c r="V23" s="694"/>
      <c r="W23" s="694"/>
      <c r="X23" s="694"/>
      <c r="Y23" s="93" t="s">
        <v>17</v>
      </c>
      <c r="Z23" s="8"/>
    </row>
    <row r="24" spans="1:34" ht="45" customHeight="1" x14ac:dyDescent="0.4">
      <c r="A24" s="321" t="s">
        <v>279</v>
      </c>
      <c r="B24" s="322"/>
      <c r="C24" s="322"/>
      <c r="D24" s="322"/>
      <c r="E24" s="322"/>
      <c r="F24" s="322"/>
      <c r="G24" s="322"/>
      <c r="H24" s="7"/>
      <c r="I24" s="752"/>
      <c r="J24" s="752"/>
      <c r="K24" s="752"/>
      <c r="L24" s="752"/>
      <c r="M24" s="752"/>
      <c r="N24" s="752"/>
      <c r="O24" s="752"/>
      <c r="P24" s="752"/>
      <c r="Q24" s="752"/>
      <c r="R24" s="752"/>
      <c r="S24" s="752"/>
      <c r="T24" s="752"/>
      <c r="U24" s="752"/>
      <c r="V24" s="752"/>
      <c r="W24" s="752"/>
      <c r="X24" s="752"/>
      <c r="Y24" s="752"/>
      <c r="Z24" s="8"/>
    </row>
    <row r="25" spans="1:34" ht="45" customHeight="1" x14ac:dyDescent="0.4">
      <c r="A25" s="753" t="s">
        <v>280</v>
      </c>
      <c r="B25" s="322"/>
      <c r="C25" s="322"/>
      <c r="D25" s="322"/>
      <c r="E25" s="322"/>
      <c r="F25" s="322"/>
      <c r="G25" s="322"/>
      <c r="H25" s="7"/>
      <c r="I25" s="752"/>
      <c r="J25" s="752"/>
      <c r="K25" s="752"/>
      <c r="L25" s="752"/>
      <c r="M25" s="752"/>
      <c r="N25" s="752"/>
      <c r="O25" s="752"/>
      <c r="P25" s="752"/>
      <c r="Q25" s="752"/>
      <c r="R25" s="752"/>
      <c r="S25" s="752"/>
      <c r="T25" s="752"/>
      <c r="U25" s="752"/>
      <c r="V25" s="752"/>
      <c r="W25" s="752"/>
      <c r="X25" s="752"/>
      <c r="Y25" s="752"/>
      <c r="Z25" s="8"/>
    </row>
    <row r="26" spans="1:34" ht="45" customHeight="1" thickBot="1" x14ac:dyDescent="0.45">
      <c r="A26" s="748" t="s">
        <v>276</v>
      </c>
      <c r="B26" s="749"/>
      <c r="C26" s="749"/>
      <c r="D26" s="749"/>
      <c r="E26" s="749"/>
      <c r="F26" s="749"/>
      <c r="G26" s="749"/>
      <c r="H26" s="13"/>
      <c r="I26" s="754"/>
      <c r="J26" s="754"/>
      <c r="K26" s="754"/>
      <c r="L26" s="754"/>
      <c r="M26" s="754"/>
      <c r="N26" s="754"/>
      <c r="O26" s="754"/>
      <c r="P26" s="754"/>
      <c r="Q26" s="754"/>
      <c r="R26" s="754"/>
      <c r="S26" s="754"/>
      <c r="T26" s="754"/>
      <c r="U26" s="754"/>
      <c r="V26" s="754"/>
      <c r="W26" s="754"/>
      <c r="X26" s="754"/>
      <c r="Y26" s="754"/>
      <c r="Z26" s="15"/>
    </row>
    <row r="27" spans="1:34" ht="18.75" customHeight="1" x14ac:dyDescent="0.4">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spans="1:34" ht="18.75" customHeight="1" x14ac:dyDescent="0.4">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34" ht="18.75" customHeight="1" x14ac:dyDescent="0.4">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34" ht="18.75" customHeight="1" x14ac:dyDescent="0.4">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34" ht="18.75" customHeight="1" x14ac:dyDescent="0.4">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spans="1:34" ht="18.75" customHeight="1" x14ac:dyDescent="0.4">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ht="18.75" customHeight="1" x14ac:dyDescent="0.4">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1:26" ht="18.75" customHeight="1" x14ac:dyDescent="0.4">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8.75"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ht="18.75" customHeight="1" x14ac:dyDescent="0.4">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ht="18.75" customHeight="1" x14ac:dyDescent="0.4">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spans="1:26" ht="18.75" customHeight="1" x14ac:dyDescent="0.4">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ht="18.75" customHeight="1" x14ac:dyDescent="0.4">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spans="1:26" ht="18.75" customHeight="1" x14ac:dyDescent="0.4">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sheetData>
  <sheetProtection password="CC6D" sheet="1" selectLockedCells="1"/>
  <mergeCells count="30">
    <mergeCell ref="AI16:AO16"/>
    <mergeCell ref="A19:Z19"/>
    <mergeCell ref="A25:G25"/>
    <mergeCell ref="I25:Y25"/>
    <mergeCell ref="A26:G26"/>
    <mergeCell ref="I26:Y26"/>
    <mergeCell ref="A22:G22"/>
    <mergeCell ref="I22:Y22"/>
    <mergeCell ref="A23:G23"/>
    <mergeCell ref="I23:X23"/>
    <mergeCell ref="A24:G24"/>
    <mergeCell ref="I24:Y24"/>
    <mergeCell ref="A21:G21"/>
    <mergeCell ref="I21:Y21"/>
    <mergeCell ref="M10:P10"/>
    <mergeCell ref="R10:T10"/>
    <mergeCell ref="V10:Y10"/>
    <mergeCell ref="M11:P11"/>
    <mergeCell ref="Q11:Z11"/>
    <mergeCell ref="M12:P12"/>
    <mergeCell ref="Q12:Z12"/>
    <mergeCell ref="M13:P13"/>
    <mergeCell ref="Q13:Y13"/>
    <mergeCell ref="A15:Z17"/>
    <mergeCell ref="AB4:AI4"/>
    <mergeCell ref="O2:T2"/>
    <mergeCell ref="U2:Z2"/>
    <mergeCell ref="A6:Z6"/>
    <mergeCell ref="A2:F2"/>
    <mergeCell ref="G2:H2"/>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41"/>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500" t="s">
        <v>476</v>
      </c>
      <c r="B2" s="501"/>
      <c r="C2" s="501"/>
      <c r="D2" s="501"/>
      <c r="E2" s="501"/>
      <c r="F2" s="501"/>
      <c r="G2" s="700" t="s">
        <v>457</v>
      </c>
      <c r="H2" s="701"/>
      <c r="I2" s="253"/>
      <c r="J2" s="254" t="s">
        <v>459</v>
      </c>
      <c r="K2" s="253"/>
      <c r="L2" s="254" t="s">
        <v>461</v>
      </c>
      <c r="M2" s="253"/>
      <c r="N2" s="255" t="s">
        <v>463</v>
      </c>
      <c r="O2" s="501" t="s">
        <v>477</v>
      </c>
      <c r="P2" s="501"/>
      <c r="Q2" s="501"/>
      <c r="R2" s="501"/>
      <c r="S2" s="501"/>
      <c r="T2" s="501"/>
      <c r="U2" s="698" t="s">
        <v>498</v>
      </c>
      <c r="V2" s="698"/>
      <c r="W2" s="698"/>
      <c r="X2" s="698"/>
      <c r="Y2" s="698"/>
      <c r="Z2" s="699"/>
      <c r="AB2" s="240" t="s">
        <v>478</v>
      </c>
    </row>
    <row r="3" spans="1:41" ht="7.5" customHeight="1" x14ac:dyDescent="0.4"/>
    <row r="4" spans="1:41" ht="18.75" customHeight="1" x14ac:dyDescent="0.4">
      <c r="A4" s="94" t="s">
        <v>230</v>
      </c>
      <c r="B4" s="94"/>
      <c r="C4" s="94"/>
      <c r="D4" s="94"/>
      <c r="E4" s="94"/>
      <c r="F4" s="94"/>
      <c r="G4" s="94"/>
      <c r="H4" s="94"/>
      <c r="I4" s="94"/>
      <c r="J4" s="94"/>
      <c r="K4" s="94"/>
      <c r="L4" s="94"/>
      <c r="M4" s="94"/>
      <c r="N4" s="94"/>
      <c r="O4" s="94"/>
      <c r="P4" s="94"/>
      <c r="Q4" s="94"/>
      <c r="R4" s="94"/>
      <c r="S4" s="94"/>
      <c r="T4" s="94"/>
      <c r="U4" s="94"/>
      <c r="V4" s="94"/>
      <c r="W4" s="94"/>
      <c r="X4" s="94"/>
      <c r="Y4" s="94"/>
      <c r="Z4" s="94"/>
      <c r="AB4" s="702" t="str">
        <f>IF(M2="","令和  年  月  日",DATE(I2+2018,K2,M2))</f>
        <v>令和  年  月  日</v>
      </c>
      <c r="AC4" s="702"/>
      <c r="AD4" s="702"/>
      <c r="AE4" s="702"/>
      <c r="AF4" s="702"/>
      <c r="AG4" s="702"/>
      <c r="AH4" s="702"/>
      <c r="AI4" s="702"/>
    </row>
    <row r="5" spans="1:41" ht="7.5"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row>
    <row r="6" spans="1:41" ht="18.75" customHeight="1" x14ac:dyDescent="0.4">
      <c r="A6" s="342" t="s">
        <v>373</v>
      </c>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41" ht="7.5" customHeight="1" x14ac:dyDescent="0.4">
      <c r="A7" s="94"/>
      <c r="B7" s="94"/>
      <c r="C7" s="94"/>
      <c r="D7" s="94"/>
      <c r="E7" s="94"/>
      <c r="F7" s="94"/>
      <c r="G7" s="94"/>
      <c r="H7" s="94"/>
      <c r="I7" s="94"/>
      <c r="J7" s="94"/>
      <c r="K7" s="94"/>
      <c r="L7" s="94"/>
      <c r="M7" s="94"/>
      <c r="N7" s="94"/>
      <c r="O7" s="94"/>
      <c r="P7" s="94"/>
      <c r="Q7" s="94"/>
      <c r="R7" s="94"/>
      <c r="S7" s="94"/>
      <c r="T7" s="94"/>
      <c r="U7" s="94"/>
      <c r="V7" s="94"/>
      <c r="W7" s="94"/>
      <c r="X7" s="94"/>
      <c r="Y7" s="94"/>
      <c r="Z7" s="94"/>
    </row>
    <row r="8" spans="1:41" ht="22.5" customHeight="1" x14ac:dyDescent="0.4">
      <c r="A8" s="166"/>
      <c r="B8" s="166"/>
      <c r="C8" s="166"/>
      <c r="D8" s="166"/>
      <c r="E8" s="166"/>
      <c r="F8" s="166"/>
      <c r="G8" s="166"/>
      <c r="H8" s="166"/>
      <c r="I8" s="166"/>
      <c r="J8" s="166"/>
      <c r="K8" s="166"/>
      <c r="L8" s="166"/>
      <c r="M8" s="166"/>
      <c r="N8" s="166"/>
      <c r="O8" s="166"/>
      <c r="P8" s="166"/>
      <c r="Q8" s="166"/>
      <c r="R8" s="256"/>
      <c r="S8" s="256"/>
      <c r="T8" s="257" t="s">
        <v>457</v>
      </c>
      <c r="U8" s="238"/>
      <c r="V8" s="258" t="s">
        <v>459</v>
      </c>
      <c r="W8" s="238"/>
      <c r="X8" s="258" t="s">
        <v>461</v>
      </c>
      <c r="Y8" s="238"/>
      <c r="Z8" s="258" t="s">
        <v>463</v>
      </c>
    </row>
    <row r="9" spans="1:41" ht="18.75" customHeight="1" x14ac:dyDescent="0.4">
      <c r="A9" s="94" t="s">
        <v>1</v>
      </c>
      <c r="B9" s="94"/>
      <c r="C9" s="94"/>
      <c r="D9" s="94"/>
      <c r="E9" s="94"/>
      <c r="F9" s="94"/>
      <c r="G9" s="94"/>
      <c r="H9" s="94"/>
      <c r="I9" s="94"/>
      <c r="J9" s="94"/>
      <c r="K9" s="94"/>
      <c r="L9" s="94"/>
      <c r="M9" s="94"/>
      <c r="N9" s="94"/>
      <c r="O9" s="94"/>
      <c r="P9" s="94"/>
      <c r="Q9" s="94"/>
      <c r="R9" s="94"/>
      <c r="S9" s="94"/>
      <c r="T9" s="94"/>
      <c r="U9" s="94"/>
      <c r="V9" s="94"/>
      <c r="W9" s="94"/>
      <c r="X9" s="94"/>
      <c r="Y9" s="94"/>
      <c r="Z9" s="94"/>
    </row>
    <row r="10" spans="1:41" ht="22.5" customHeight="1" x14ac:dyDescent="0.4">
      <c r="A10" s="94"/>
      <c r="B10" s="94"/>
      <c r="C10" s="94"/>
      <c r="D10" s="94"/>
      <c r="E10" s="94"/>
      <c r="F10" s="94"/>
      <c r="G10" s="94"/>
      <c r="H10" s="94"/>
      <c r="I10" s="94"/>
      <c r="J10" s="94"/>
      <c r="K10" s="94"/>
      <c r="L10" s="94"/>
      <c r="M10" s="325" t="s">
        <v>2</v>
      </c>
      <c r="N10" s="325"/>
      <c r="O10" s="325"/>
      <c r="P10" s="325"/>
      <c r="Q10" s="92" t="s">
        <v>8</v>
      </c>
      <c r="R10" s="328" t="str">
        <f>IF(第１号!R7="","",第１号!R7)</f>
        <v/>
      </c>
      <c r="S10" s="328"/>
      <c r="T10" s="328"/>
      <c r="U10" s="92" t="s">
        <v>9</v>
      </c>
      <c r="V10" s="329" t="str">
        <f>IF(第１号!V7="","",第１号!V7)</f>
        <v/>
      </c>
      <c r="W10" s="329"/>
      <c r="X10" s="329"/>
      <c r="Y10" s="329"/>
      <c r="Z10" s="94"/>
    </row>
    <row r="11" spans="1:41" ht="26.25" customHeight="1" x14ac:dyDescent="0.4">
      <c r="A11" s="94"/>
      <c r="B11" s="94"/>
      <c r="C11" s="94"/>
      <c r="D11" s="94"/>
      <c r="E11" s="94"/>
      <c r="F11" s="94"/>
      <c r="G11" s="94"/>
      <c r="H11" s="94"/>
      <c r="I11" s="94"/>
      <c r="J11" s="94"/>
      <c r="K11" s="94"/>
      <c r="L11" s="94"/>
      <c r="M11" s="325" t="s">
        <v>3</v>
      </c>
      <c r="N11" s="325"/>
      <c r="O11" s="325"/>
      <c r="P11" s="325"/>
      <c r="Q11" s="326" t="str">
        <f>IF(第１号!Q8="","",第１号!Q8)</f>
        <v/>
      </c>
      <c r="R11" s="326"/>
      <c r="S11" s="326"/>
      <c r="T11" s="326"/>
      <c r="U11" s="326"/>
      <c r="V11" s="326"/>
      <c r="W11" s="326"/>
      <c r="X11" s="326"/>
      <c r="Y11" s="326"/>
      <c r="Z11" s="326"/>
    </row>
    <row r="12" spans="1:41" ht="26.25" customHeight="1" x14ac:dyDescent="0.15">
      <c r="A12" s="94"/>
      <c r="B12" s="94"/>
      <c r="C12" s="94"/>
      <c r="D12" s="94"/>
      <c r="E12" s="94"/>
      <c r="F12" s="94"/>
      <c r="G12" s="94"/>
      <c r="H12" s="94"/>
      <c r="I12" s="94"/>
      <c r="J12" s="94"/>
      <c r="K12" s="94"/>
      <c r="L12" s="96" t="s">
        <v>6</v>
      </c>
      <c r="M12" s="325" t="s">
        <v>4</v>
      </c>
      <c r="N12" s="325"/>
      <c r="O12" s="325"/>
      <c r="P12" s="325"/>
      <c r="Q12" s="326" t="str">
        <f>IF(第１号!Q9="","",第１号!Q9)</f>
        <v/>
      </c>
      <c r="R12" s="326" ph="1"/>
      <c r="S12" s="326" ph="1"/>
      <c r="T12" s="326" ph="1"/>
      <c r="U12" s="326" ph="1"/>
      <c r="V12" s="326" ph="1"/>
      <c r="W12" s="326" ph="1"/>
      <c r="X12" s="326" ph="1"/>
      <c r="Y12" s="326" ph="1"/>
      <c r="Z12" s="326" ph="1"/>
    </row>
    <row r="13" spans="1:41" ht="26.25" customHeight="1" x14ac:dyDescent="0.15">
      <c r="A13" s="94"/>
      <c r="B13" s="94"/>
      <c r="C13" s="94"/>
      <c r="D13" s="94"/>
      <c r="E13" s="94"/>
      <c r="F13" s="94"/>
      <c r="G13" s="94"/>
      <c r="H13" s="94"/>
      <c r="I13" s="94"/>
      <c r="J13" s="94"/>
      <c r="K13" s="94"/>
      <c r="L13" s="94"/>
      <c r="M13" s="325" t="s">
        <v>5</v>
      </c>
      <c r="N13" s="325"/>
      <c r="O13" s="325"/>
      <c r="P13" s="325"/>
      <c r="Q13" s="326" t="str">
        <f>IF(第１号!Q10="","",第１号!Q10)</f>
        <v/>
      </c>
      <c r="R13" s="326" ph="1"/>
      <c r="S13" s="326" ph="1"/>
      <c r="T13" s="326" ph="1"/>
      <c r="U13" s="326" ph="1"/>
      <c r="V13" s="326" ph="1"/>
      <c r="W13" s="326" ph="1"/>
      <c r="X13" s="326" ph="1"/>
      <c r="Y13" s="326" ph="1"/>
      <c r="Z13" s="94"/>
    </row>
    <row r="14" spans="1:41" ht="7.5" customHeight="1" x14ac:dyDescent="0.4">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spans="1:41" ht="18.75" customHeight="1" x14ac:dyDescent="0.4">
      <c r="A15" s="346" t="str">
        <f ca="1">"　"&amp;DBCS(TEXT(AB4,"ggge年m月d日"))&amp;"付け仙台市（"&amp;DBCS("R"&amp;IF(M2="",DB!D5,DB!P18))&amp;"環脱経）指令第"&amp;DBCS(TEXT(U2,"0000"))&amp;"号で交付決定を受けました標記の補助金について、下記のとおり不服があるので、仙台市補助金等交付規則"&amp;DBCS(DB!P19)&amp;"及び仙台市事業所用クリーンエネルギー自動車導入支援補助金交付要綱"&amp;DBCS(DB!P20)&amp;"の規定により、申請を取り下げます。"</f>
        <v>　令和　　年　　月　　日付け仙台市（Ｒ７環脱経）指令第　　　　号で交付決定を受けました標記の補助金について、下記のとおり不服があるので、仙台市補助金等交付規則第７条第１項及び仙台市事業所用クリーンエネルギー自動車導入支援補助金交付要綱第１３条の規定により、申請を取り下げます。</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I15" s="88"/>
    </row>
    <row r="16" spans="1:41" ht="18.75" customHeight="1" x14ac:dyDescent="0.4">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H16" s="158"/>
      <c r="AI16" s="697"/>
      <c r="AJ16" s="697"/>
      <c r="AK16" s="697"/>
      <c r="AL16" s="697"/>
      <c r="AM16" s="697"/>
      <c r="AN16" s="697"/>
      <c r="AO16" s="697"/>
    </row>
    <row r="17" spans="1:34" ht="18.75" customHeight="1" x14ac:dyDescent="0.4">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H17" s="159"/>
    </row>
    <row r="18" spans="1:34" ht="7.5" customHeight="1" x14ac:dyDescent="0.4">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row>
    <row r="19" spans="1:34" ht="18.75" customHeight="1" x14ac:dyDescent="0.4">
      <c r="A19" s="342" t="s">
        <v>7</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row>
    <row r="20" spans="1:34" ht="7.5" customHeight="1" thickBot="1" x14ac:dyDescent="0.4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row>
    <row r="21" spans="1:34" ht="22.5" customHeight="1" x14ac:dyDescent="0.4">
      <c r="A21" s="323" t="s">
        <v>231</v>
      </c>
      <c r="B21" s="324"/>
      <c r="C21" s="324"/>
      <c r="D21" s="324"/>
      <c r="E21" s="324"/>
      <c r="F21" s="324"/>
      <c r="G21" s="324"/>
      <c r="H21" s="12"/>
      <c r="I21" s="695" t="str">
        <f>IF(第１号!I19="","",第１号!I19)</f>
        <v/>
      </c>
      <c r="J21" s="695"/>
      <c r="K21" s="695"/>
      <c r="L21" s="695"/>
      <c r="M21" s="695"/>
      <c r="N21" s="695"/>
      <c r="O21" s="695"/>
      <c r="P21" s="695"/>
      <c r="Q21" s="695"/>
      <c r="R21" s="695"/>
      <c r="S21" s="695"/>
      <c r="T21" s="695"/>
      <c r="U21" s="695"/>
      <c r="V21" s="695"/>
      <c r="W21" s="695"/>
      <c r="X21" s="695"/>
      <c r="Y21" s="695"/>
      <c r="Z21" s="6"/>
    </row>
    <row r="22" spans="1:34" ht="22.5" customHeight="1" x14ac:dyDescent="0.4">
      <c r="A22" s="321" t="s">
        <v>232</v>
      </c>
      <c r="B22" s="322"/>
      <c r="C22" s="322"/>
      <c r="D22" s="322"/>
      <c r="E22" s="322"/>
      <c r="F22" s="322"/>
      <c r="G22" s="322"/>
      <c r="H22" s="7"/>
      <c r="I22" s="696" t="str">
        <f>IF(第１号!I20="","",第１号!I20)</f>
        <v/>
      </c>
      <c r="J22" s="696"/>
      <c r="K22" s="696"/>
      <c r="L22" s="696"/>
      <c r="M22" s="696"/>
      <c r="N22" s="696"/>
      <c r="O22" s="696"/>
      <c r="P22" s="696"/>
      <c r="Q22" s="696"/>
      <c r="R22" s="696"/>
      <c r="S22" s="696"/>
      <c r="T22" s="696"/>
      <c r="U22" s="696"/>
      <c r="V22" s="696"/>
      <c r="W22" s="696"/>
      <c r="X22" s="696"/>
      <c r="Y22" s="696"/>
      <c r="Z22" s="8"/>
    </row>
    <row r="23" spans="1:34" ht="22.5" customHeight="1" x14ac:dyDescent="0.4">
      <c r="A23" s="321" t="s">
        <v>233</v>
      </c>
      <c r="B23" s="322"/>
      <c r="C23" s="322"/>
      <c r="D23" s="322"/>
      <c r="E23" s="322"/>
      <c r="F23" s="322"/>
      <c r="G23" s="322"/>
      <c r="H23" s="7"/>
      <c r="I23" s="694" t="str">
        <f>IF(第１号!I21="","",第１号!I21)</f>
        <v/>
      </c>
      <c r="J23" s="694"/>
      <c r="K23" s="694"/>
      <c r="L23" s="694"/>
      <c r="M23" s="694"/>
      <c r="N23" s="694"/>
      <c r="O23" s="694"/>
      <c r="P23" s="694"/>
      <c r="Q23" s="694"/>
      <c r="R23" s="694"/>
      <c r="S23" s="694"/>
      <c r="T23" s="694"/>
      <c r="U23" s="694"/>
      <c r="V23" s="694"/>
      <c r="W23" s="694"/>
      <c r="X23" s="694"/>
      <c r="Y23" s="93" t="s">
        <v>17</v>
      </c>
      <c r="Z23" s="8"/>
    </row>
    <row r="24" spans="1:34" ht="22.5" customHeight="1" x14ac:dyDescent="0.4">
      <c r="A24" s="321" t="s">
        <v>281</v>
      </c>
      <c r="B24" s="322"/>
      <c r="C24" s="322"/>
      <c r="D24" s="322"/>
      <c r="E24" s="322"/>
      <c r="F24" s="322"/>
      <c r="G24" s="322"/>
      <c r="H24" s="7"/>
      <c r="I24" s="93"/>
      <c r="J24" s="93"/>
      <c r="K24" s="93"/>
      <c r="L24" s="93"/>
      <c r="M24" s="93"/>
      <c r="N24" s="93"/>
      <c r="O24" s="93" t="str">
        <f>IF(P24="","金","")</f>
        <v>金</v>
      </c>
      <c r="P24" s="332" t="str">
        <f>IF(申請額算定表!I22="","","金 "&amp;DBCS(TEXT(申請額算定表!I22,"#,#0")))</f>
        <v/>
      </c>
      <c r="Q24" s="332"/>
      <c r="R24" s="332"/>
      <c r="S24" s="332"/>
      <c r="T24" s="332"/>
      <c r="U24" s="332"/>
      <c r="V24" s="332"/>
      <c r="W24" s="332"/>
      <c r="X24" s="332"/>
      <c r="Y24" s="93" t="s">
        <v>27</v>
      </c>
      <c r="Z24" s="8"/>
    </row>
    <row r="25" spans="1:34" ht="22.5" customHeight="1" x14ac:dyDescent="0.4">
      <c r="A25" s="321" t="s">
        <v>282</v>
      </c>
      <c r="B25" s="322"/>
      <c r="C25" s="322"/>
      <c r="D25" s="322"/>
      <c r="E25" s="322"/>
      <c r="F25" s="322"/>
      <c r="G25" s="322"/>
      <c r="H25" s="7"/>
      <c r="I25" s="164"/>
      <c r="J25" s="164"/>
      <c r="K25" s="164"/>
      <c r="L25" s="164"/>
      <c r="M25" s="756" t="str">
        <f>IF(第１号!Y5="","令和    年    月    日",DATE(第１号!U5+2018,第１号!W5,第１号!Y5))</f>
        <v>令和    年    月    日</v>
      </c>
      <c r="N25" s="756"/>
      <c r="O25" s="756"/>
      <c r="P25" s="756"/>
      <c r="Q25" s="756"/>
      <c r="R25" s="756"/>
      <c r="S25" s="756"/>
      <c r="T25" s="756"/>
      <c r="U25" s="756"/>
      <c r="V25" s="164"/>
      <c r="W25" s="164"/>
      <c r="X25" s="164"/>
      <c r="Y25" s="164"/>
      <c r="Z25" s="8"/>
    </row>
    <row r="26" spans="1:34" ht="67.5" customHeight="1" thickBot="1" x14ac:dyDescent="0.45">
      <c r="A26" s="755" t="s">
        <v>283</v>
      </c>
      <c r="B26" s="749"/>
      <c r="C26" s="749"/>
      <c r="D26" s="749"/>
      <c r="E26" s="749"/>
      <c r="F26" s="749"/>
      <c r="G26" s="749"/>
      <c r="H26" s="13"/>
      <c r="I26" s="754"/>
      <c r="J26" s="754"/>
      <c r="K26" s="754"/>
      <c r="L26" s="754"/>
      <c r="M26" s="754"/>
      <c r="N26" s="754"/>
      <c r="O26" s="754"/>
      <c r="P26" s="754"/>
      <c r="Q26" s="754"/>
      <c r="R26" s="754"/>
      <c r="S26" s="754"/>
      <c r="T26" s="754"/>
      <c r="U26" s="754"/>
      <c r="V26" s="754"/>
      <c r="W26" s="754"/>
      <c r="X26" s="754"/>
      <c r="Y26" s="754"/>
      <c r="Z26" s="15"/>
    </row>
    <row r="27" spans="1:34" ht="18.75" customHeight="1" x14ac:dyDescent="0.4">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spans="1:34" ht="18.75" customHeight="1" x14ac:dyDescent="0.4">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34" ht="18.75" customHeight="1" x14ac:dyDescent="0.4">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34" ht="18.75" customHeight="1" x14ac:dyDescent="0.4">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34" ht="18.75" customHeight="1" x14ac:dyDescent="0.4">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spans="1:34" ht="18.75" customHeight="1" x14ac:dyDescent="0.4">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ht="18.75" customHeight="1" x14ac:dyDescent="0.4">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1:26" ht="18.75" customHeight="1" x14ac:dyDescent="0.4">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8.75"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ht="18.75" customHeight="1" x14ac:dyDescent="0.4">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ht="18.75" customHeight="1" x14ac:dyDescent="0.4">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spans="1:26" ht="18.75" customHeight="1" x14ac:dyDescent="0.4">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ht="18.75" customHeight="1" x14ac:dyDescent="0.4">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spans="1:26" ht="18.75" customHeight="1" x14ac:dyDescent="0.4">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row r="41" spans="1:26" ht="18.75" customHeight="1" x14ac:dyDescent="0.4">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row>
  </sheetData>
  <sheetProtection password="CC6D" sheet="1" selectLockedCells="1"/>
  <mergeCells count="30">
    <mergeCell ref="A26:G26"/>
    <mergeCell ref="I26:Y26"/>
    <mergeCell ref="A24:G24"/>
    <mergeCell ref="P24:X24"/>
    <mergeCell ref="A25:G25"/>
    <mergeCell ref="M25:U25"/>
    <mergeCell ref="A22:G22"/>
    <mergeCell ref="I22:Y22"/>
    <mergeCell ref="A23:G23"/>
    <mergeCell ref="I23:X23"/>
    <mergeCell ref="M13:P13"/>
    <mergeCell ref="Q13:Y13"/>
    <mergeCell ref="A15:Z17"/>
    <mergeCell ref="AI16:AO16"/>
    <mergeCell ref="A19:Z19"/>
    <mergeCell ref="A21:G21"/>
    <mergeCell ref="I21:Y21"/>
    <mergeCell ref="M10:P10"/>
    <mergeCell ref="R10:T10"/>
    <mergeCell ref="V10:Y10"/>
    <mergeCell ref="M11:P11"/>
    <mergeCell ref="Q11:Z11"/>
    <mergeCell ref="M12:P12"/>
    <mergeCell ref="Q12:Z12"/>
    <mergeCell ref="AB4:AI4"/>
    <mergeCell ref="O2:T2"/>
    <mergeCell ref="U2:Z2"/>
    <mergeCell ref="A6:Z6"/>
    <mergeCell ref="A2:F2"/>
    <mergeCell ref="G2:H2"/>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1" max="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Z46"/>
  <sheetViews>
    <sheetView tabSelected="1" view="pageBreakPreview" zoomScaleNormal="100" zoomScaleSheetLayoutView="100" workbookViewId="0">
      <pane ySplit="4" topLeftCell="A11" activePane="bottomLeft" state="frozen"/>
      <selection pane="bottomLeft" activeCell="M5" sqref="M5:Z5"/>
    </sheetView>
  </sheetViews>
  <sheetFormatPr defaultColWidth="3.125" defaultRowHeight="18.75" customHeight="1" x14ac:dyDescent="0.4"/>
  <cols>
    <col min="1" max="2" width="3.125" style="58"/>
    <col min="3" max="13" width="3.125" style="1" customWidth="1"/>
    <col min="14" max="16384" width="3.125" style="1"/>
  </cols>
  <sheetData>
    <row r="1" spans="1:26" ht="18.75" customHeight="1" x14ac:dyDescent="0.4">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18.75" customHeight="1" x14ac:dyDescent="0.4">
      <c r="A2" s="71" t="s">
        <v>134</v>
      </c>
      <c r="B2" s="71"/>
      <c r="C2" s="71"/>
      <c r="D2" s="71"/>
      <c r="E2" s="71"/>
      <c r="F2" s="71"/>
      <c r="G2" s="71"/>
      <c r="H2" s="71"/>
      <c r="I2" s="71"/>
      <c r="J2" s="71"/>
      <c r="K2" s="71"/>
      <c r="L2" s="71"/>
      <c r="M2" s="71"/>
      <c r="N2" s="71"/>
      <c r="O2" s="71"/>
      <c r="P2" s="71"/>
      <c r="Q2" s="71"/>
      <c r="R2" s="71"/>
      <c r="S2" s="71"/>
      <c r="T2" s="71"/>
      <c r="U2" s="71"/>
      <c r="V2" s="71"/>
      <c r="W2" s="71"/>
      <c r="X2" s="71"/>
      <c r="Y2" s="71"/>
      <c r="Z2" s="71"/>
    </row>
    <row r="3" spans="1:26" ht="7.5" customHeight="1" thickBot="1" x14ac:dyDescent="0.45">
      <c r="A3" s="71"/>
      <c r="B3" s="71"/>
      <c r="C3" s="71"/>
      <c r="D3" s="71"/>
      <c r="E3" s="71"/>
      <c r="F3" s="71"/>
      <c r="G3" s="71"/>
      <c r="H3" s="71"/>
      <c r="I3" s="71"/>
      <c r="J3" s="71"/>
      <c r="K3" s="71"/>
      <c r="L3" s="71"/>
      <c r="M3" s="71"/>
      <c r="N3" s="71"/>
      <c r="O3" s="71"/>
      <c r="P3" s="71"/>
      <c r="Q3" s="71"/>
      <c r="R3" s="71"/>
      <c r="S3" s="71"/>
      <c r="T3" s="71"/>
      <c r="U3" s="71"/>
      <c r="V3" s="71"/>
      <c r="W3" s="71"/>
      <c r="X3" s="71"/>
      <c r="Y3" s="71"/>
      <c r="Z3" s="71"/>
    </row>
    <row r="4" spans="1:26" ht="22.5" customHeight="1" x14ac:dyDescent="0.4">
      <c r="A4" s="36"/>
      <c r="B4" s="35" t="s">
        <v>161</v>
      </c>
      <c r="C4" s="298" t="s">
        <v>160</v>
      </c>
      <c r="D4" s="299"/>
      <c r="E4" s="299"/>
      <c r="F4" s="299"/>
      <c r="G4" s="299"/>
      <c r="H4" s="299"/>
      <c r="I4" s="299"/>
      <c r="J4" s="299"/>
      <c r="K4" s="299"/>
      <c r="L4" s="300"/>
      <c r="M4" s="298" t="s">
        <v>111</v>
      </c>
      <c r="N4" s="299"/>
      <c r="O4" s="299"/>
      <c r="P4" s="299"/>
      <c r="Q4" s="299"/>
      <c r="R4" s="299"/>
      <c r="S4" s="299"/>
      <c r="T4" s="299"/>
      <c r="U4" s="299"/>
      <c r="V4" s="299"/>
      <c r="W4" s="299"/>
      <c r="X4" s="299"/>
      <c r="Y4" s="299"/>
      <c r="Z4" s="301"/>
    </row>
    <row r="5" spans="1:26" ht="18.75" customHeight="1" x14ac:dyDescent="0.4">
      <c r="A5" s="68"/>
      <c r="B5" s="63" t="s">
        <v>142</v>
      </c>
      <c r="C5" s="292" t="s">
        <v>135</v>
      </c>
      <c r="D5" s="293"/>
      <c r="E5" s="293"/>
      <c r="F5" s="293"/>
      <c r="G5" s="293"/>
      <c r="H5" s="293"/>
      <c r="I5" s="293"/>
      <c r="J5" s="293"/>
      <c r="K5" s="293"/>
      <c r="L5" s="294"/>
      <c r="M5" s="295" t="s">
        <v>139</v>
      </c>
      <c r="N5" s="296"/>
      <c r="O5" s="296"/>
      <c r="P5" s="296"/>
      <c r="Q5" s="296"/>
      <c r="R5" s="296"/>
      <c r="S5" s="296"/>
      <c r="T5" s="296"/>
      <c r="U5" s="296"/>
      <c r="V5" s="296"/>
      <c r="W5" s="296"/>
      <c r="X5" s="296"/>
      <c r="Y5" s="296"/>
      <c r="Z5" s="297"/>
    </row>
    <row r="6" spans="1:26" ht="18.75" customHeight="1" x14ac:dyDescent="0.4">
      <c r="A6" s="68"/>
      <c r="B6" s="63" t="s">
        <v>143</v>
      </c>
      <c r="C6" s="292" t="s">
        <v>136</v>
      </c>
      <c r="D6" s="293"/>
      <c r="E6" s="293"/>
      <c r="F6" s="293"/>
      <c r="G6" s="293"/>
      <c r="H6" s="293"/>
      <c r="I6" s="293"/>
      <c r="J6" s="293"/>
      <c r="K6" s="293"/>
      <c r="L6" s="294"/>
      <c r="M6" s="295" t="s">
        <v>140</v>
      </c>
      <c r="N6" s="296"/>
      <c r="O6" s="296"/>
      <c r="P6" s="296"/>
      <c r="Q6" s="296"/>
      <c r="R6" s="296"/>
      <c r="S6" s="296"/>
      <c r="T6" s="296"/>
      <c r="U6" s="296"/>
      <c r="V6" s="296"/>
      <c r="W6" s="296"/>
      <c r="X6" s="296"/>
      <c r="Y6" s="296"/>
      <c r="Z6" s="297"/>
    </row>
    <row r="7" spans="1:26" ht="18.75" customHeight="1" x14ac:dyDescent="0.4">
      <c r="A7" s="68"/>
      <c r="B7" s="63" t="s">
        <v>144</v>
      </c>
      <c r="C7" s="292" t="s">
        <v>126</v>
      </c>
      <c r="D7" s="293"/>
      <c r="E7" s="293"/>
      <c r="F7" s="293"/>
      <c r="G7" s="293"/>
      <c r="H7" s="293"/>
      <c r="I7" s="293"/>
      <c r="J7" s="293"/>
      <c r="K7" s="293"/>
      <c r="L7" s="294"/>
      <c r="M7" s="295" t="s">
        <v>141</v>
      </c>
      <c r="N7" s="296"/>
      <c r="O7" s="296"/>
      <c r="P7" s="296"/>
      <c r="Q7" s="296"/>
      <c r="R7" s="296"/>
      <c r="S7" s="296"/>
      <c r="T7" s="296"/>
      <c r="U7" s="296"/>
      <c r="V7" s="296"/>
      <c r="W7" s="296"/>
      <c r="X7" s="296"/>
      <c r="Y7" s="296"/>
      <c r="Z7" s="297"/>
    </row>
    <row r="8" spans="1:26" ht="18.75" customHeight="1" x14ac:dyDescent="0.4">
      <c r="A8" s="69"/>
      <c r="B8" s="65" t="s">
        <v>145</v>
      </c>
      <c r="C8" s="280" t="s">
        <v>137</v>
      </c>
      <c r="D8" s="281"/>
      <c r="E8" s="281"/>
      <c r="F8" s="281"/>
      <c r="G8" s="281"/>
      <c r="H8" s="281"/>
      <c r="I8" s="281"/>
      <c r="J8" s="281"/>
      <c r="K8" s="281"/>
      <c r="L8" s="282"/>
      <c r="M8" s="280" t="s">
        <v>150</v>
      </c>
      <c r="N8" s="281"/>
      <c r="O8" s="281"/>
      <c r="P8" s="281"/>
      <c r="Q8" s="281"/>
      <c r="R8" s="281"/>
      <c r="S8" s="281"/>
      <c r="T8" s="281"/>
      <c r="U8" s="281"/>
      <c r="V8" s="281"/>
      <c r="W8" s="281"/>
      <c r="X8" s="281"/>
      <c r="Y8" s="281"/>
      <c r="Z8" s="283"/>
    </row>
    <row r="9" spans="1:26" ht="18.75" customHeight="1" x14ac:dyDescent="0.4">
      <c r="A9" s="66"/>
      <c r="B9" s="67"/>
      <c r="C9" s="288"/>
      <c r="D9" s="289"/>
      <c r="E9" s="289"/>
      <c r="F9" s="289"/>
      <c r="G9" s="289"/>
      <c r="H9" s="289"/>
      <c r="I9" s="289"/>
      <c r="J9" s="289"/>
      <c r="K9" s="289"/>
      <c r="L9" s="290"/>
      <c r="M9" s="288" t="s">
        <v>162</v>
      </c>
      <c r="N9" s="289"/>
      <c r="O9" s="289"/>
      <c r="P9" s="289"/>
      <c r="Q9" s="289"/>
      <c r="R9" s="289"/>
      <c r="S9" s="289"/>
      <c r="T9" s="289"/>
      <c r="U9" s="289"/>
      <c r="V9" s="289"/>
      <c r="W9" s="289"/>
      <c r="X9" s="289"/>
      <c r="Y9" s="289"/>
      <c r="Z9" s="291"/>
    </row>
    <row r="10" spans="1:26" ht="18.75" customHeight="1" x14ac:dyDescent="0.4">
      <c r="A10" s="69"/>
      <c r="B10" s="65" t="s">
        <v>146</v>
      </c>
      <c r="C10" s="280" t="s">
        <v>138</v>
      </c>
      <c r="D10" s="281"/>
      <c r="E10" s="281"/>
      <c r="F10" s="281"/>
      <c r="G10" s="281"/>
      <c r="H10" s="281"/>
      <c r="I10" s="281"/>
      <c r="J10" s="281"/>
      <c r="K10" s="281"/>
      <c r="L10" s="282"/>
      <c r="M10" s="280" t="s">
        <v>163</v>
      </c>
      <c r="N10" s="281"/>
      <c r="O10" s="281"/>
      <c r="P10" s="281"/>
      <c r="Q10" s="281"/>
      <c r="R10" s="281"/>
      <c r="S10" s="281"/>
      <c r="T10" s="281"/>
      <c r="U10" s="281"/>
      <c r="V10" s="281"/>
      <c r="W10" s="281"/>
      <c r="X10" s="281"/>
      <c r="Y10" s="281"/>
      <c r="Z10" s="283"/>
    </row>
    <row r="11" spans="1:26" ht="18.75" customHeight="1" x14ac:dyDescent="0.4">
      <c r="A11" s="66"/>
      <c r="B11" s="67"/>
      <c r="C11" s="288"/>
      <c r="D11" s="289"/>
      <c r="E11" s="289"/>
      <c r="F11" s="289"/>
      <c r="G11" s="289"/>
      <c r="H11" s="289"/>
      <c r="I11" s="289"/>
      <c r="J11" s="289"/>
      <c r="K11" s="289"/>
      <c r="L11" s="290"/>
      <c r="M11" s="288" t="s">
        <v>164</v>
      </c>
      <c r="N11" s="289"/>
      <c r="O11" s="289"/>
      <c r="P11" s="289"/>
      <c r="Q11" s="289"/>
      <c r="R11" s="289"/>
      <c r="S11" s="289"/>
      <c r="T11" s="289"/>
      <c r="U11" s="289"/>
      <c r="V11" s="289"/>
      <c r="W11" s="289"/>
      <c r="X11" s="289"/>
      <c r="Y11" s="289"/>
      <c r="Z11" s="291"/>
    </row>
    <row r="12" spans="1:26" ht="18.75" customHeight="1" x14ac:dyDescent="0.4">
      <c r="A12" s="69"/>
      <c r="B12" s="65" t="s">
        <v>147</v>
      </c>
      <c r="C12" s="280" t="s">
        <v>148</v>
      </c>
      <c r="D12" s="281"/>
      <c r="E12" s="281"/>
      <c r="F12" s="281"/>
      <c r="G12" s="281"/>
      <c r="H12" s="281"/>
      <c r="I12" s="281"/>
      <c r="J12" s="281"/>
      <c r="K12" s="281"/>
      <c r="L12" s="282"/>
      <c r="M12" s="280" t="s">
        <v>165</v>
      </c>
      <c r="N12" s="281"/>
      <c r="O12" s="281"/>
      <c r="P12" s="281"/>
      <c r="Q12" s="281"/>
      <c r="R12" s="281"/>
      <c r="S12" s="281"/>
      <c r="T12" s="281"/>
      <c r="U12" s="281"/>
      <c r="V12" s="281"/>
      <c r="W12" s="281"/>
      <c r="X12" s="281"/>
      <c r="Y12" s="281"/>
      <c r="Z12" s="283"/>
    </row>
    <row r="13" spans="1:26" ht="18.75" customHeight="1" x14ac:dyDescent="0.4">
      <c r="A13" s="61"/>
      <c r="B13" s="62"/>
      <c r="C13" s="284" t="s">
        <v>149</v>
      </c>
      <c r="D13" s="285"/>
      <c r="E13" s="285"/>
      <c r="F13" s="285"/>
      <c r="G13" s="285"/>
      <c r="H13" s="285"/>
      <c r="I13" s="285"/>
      <c r="J13" s="285"/>
      <c r="K13" s="285"/>
      <c r="L13" s="286"/>
      <c r="M13" s="284" t="s">
        <v>166</v>
      </c>
      <c r="N13" s="285"/>
      <c r="O13" s="285"/>
      <c r="P13" s="285"/>
      <c r="Q13" s="285"/>
      <c r="R13" s="285"/>
      <c r="S13" s="285"/>
      <c r="T13" s="285"/>
      <c r="U13" s="285"/>
      <c r="V13" s="285"/>
      <c r="W13" s="285"/>
      <c r="X13" s="285"/>
      <c r="Y13" s="285"/>
      <c r="Z13" s="287"/>
    </row>
    <row r="14" spans="1:26" ht="18.75" customHeight="1" x14ac:dyDescent="0.4">
      <c r="A14" s="61"/>
      <c r="B14" s="62"/>
      <c r="C14" s="284" t="s">
        <v>151</v>
      </c>
      <c r="D14" s="285"/>
      <c r="E14" s="285"/>
      <c r="F14" s="285"/>
      <c r="G14" s="285"/>
      <c r="H14" s="285"/>
      <c r="I14" s="285"/>
      <c r="J14" s="285"/>
      <c r="K14" s="285"/>
      <c r="L14" s="286"/>
      <c r="M14" s="284" t="s">
        <v>167</v>
      </c>
      <c r="N14" s="285"/>
      <c r="O14" s="285"/>
      <c r="P14" s="285"/>
      <c r="Q14" s="285"/>
      <c r="R14" s="285"/>
      <c r="S14" s="285"/>
      <c r="T14" s="285"/>
      <c r="U14" s="285"/>
      <c r="V14" s="285"/>
      <c r="W14" s="285"/>
      <c r="X14" s="285"/>
      <c r="Y14" s="285"/>
      <c r="Z14" s="287"/>
    </row>
    <row r="15" spans="1:26" ht="18.75" customHeight="1" x14ac:dyDescent="0.4">
      <c r="A15" s="61"/>
      <c r="B15" s="62"/>
      <c r="C15" s="288"/>
      <c r="D15" s="289"/>
      <c r="E15" s="289"/>
      <c r="F15" s="289"/>
      <c r="G15" s="289"/>
      <c r="H15" s="289"/>
      <c r="I15" s="289"/>
      <c r="J15" s="289"/>
      <c r="K15" s="289"/>
      <c r="L15" s="290"/>
      <c r="M15" s="288" t="s">
        <v>168</v>
      </c>
      <c r="N15" s="289"/>
      <c r="O15" s="289"/>
      <c r="P15" s="289"/>
      <c r="Q15" s="289"/>
      <c r="R15" s="289"/>
      <c r="S15" s="289"/>
      <c r="T15" s="289"/>
      <c r="U15" s="289"/>
      <c r="V15" s="289"/>
      <c r="W15" s="289"/>
      <c r="X15" s="289"/>
      <c r="Y15" s="289"/>
      <c r="Z15" s="291"/>
    </row>
    <row r="16" spans="1:26" ht="18.75" customHeight="1" x14ac:dyDescent="0.4">
      <c r="A16" s="61"/>
      <c r="B16" s="62"/>
      <c r="C16" s="280" t="s">
        <v>152</v>
      </c>
      <c r="D16" s="281"/>
      <c r="E16" s="281"/>
      <c r="F16" s="281"/>
      <c r="G16" s="281"/>
      <c r="H16" s="281"/>
      <c r="I16" s="281"/>
      <c r="J16" s="281"/>
      <c r="K16" s="281"/>
      <c r="L16" s="282"/>
      <c r="M16" s="280" t="s">
        <v>169</v>
      </c>
      <c r="N16" s="281"/>
      <c r="O16" s="281"/>
      <c r="P16" s="281"/>
      <c r="Q16" s="281"/>
      <c r="R16" s="281"/>
      <c r="S16" s="281"/>
      <c r="T16" s="281"/>
      <c r="U16" s="281"/>
      <c r="V16" s="281"/>
      <c r="W16" s="281"/>
      <c r="X16" s="281"/>
      <c r="Y16" s="281"/>
      <c r="Z16" s="283"/>
    </row>
    <row r="17" spans="1:26" ht="18.75" customHeight="1" x14ac:dyDescent="0.4">
      <c r="A17" s="61"/>
      <c r="B17" s="62"/>
      <c r="C17" s="284" t="s">
        <v>153</v>
      </c>
      <c r="D17" s="285"/>
      <c r="E17" s="285"/>
      <c r="F17" s="285"/>
      <c r="G17" s="285"/>
      <c r="H17" s="285"/>
      <c r="I17" s="285"/>
      <c r="J17" s="285"/>
      <c r="K17" s="285"/>
      <c r="L17" s="286"/>
      <c r="M17" s="284" t="s">
        <v>170</v>
      </c>
      <c r="N17" s="285"/>
      <c r="O17" s="285"/>
      <c r="P17" s="285"/>
      <c r="Q17" s="285"/>
      <c r="R17" s="285"/>
      <c r="S17" s="285"/>
      <c r="T17" s="285"/>
      <c r="U17" s="285"/>
      <c r="V17" s="285"/>
      <c r="W17" s="285"/>
      <c r="X17" s="285"/>
      <c r="Y17" s="285"/>
      <c r="Z17" s="287"/>
    </row>
    <row r="18" spans="1:26" ht="18.75" customHeight="1" x14ac:dyDescent="0.4">
      <c r="A18" s="61"/>
      <c r="B18" s="62"/>
      <c r="C18" s="288"/>
      <c r="D18" s="289"/>
      <c r="E18" s="289"/>
      <c r="F18" s="289"/>
      <c r="G18" s="289"/>
      <c r="H18" s="289"/>
      <c r="I18" s="289"/>
      <c r="J18" s="289"/>
      <c r="K18" s="289"/>
      <c r="L18" s="290"/>
      <c r="M18" s="288" t="s">
        <v>166</v>
      </c>
      <c r="N18" s="289"/>
      <c r="O18" s="289"/>
      <c r="P18" s="289"/>
      <c r="Q18" s="289"/>
      <c r="R18" s="289"/>
      <c r="S18" s="289"/>
      <c r="T18" s="289"/>
      <c r="U18" s="289"/>
      <c r="V18" s="289"/>
      <c r="W18" s="289"/>
      <c r="X18" s="289"/>
      <c r="Y18" s="289"/>
      <c r="Z18" s="291"/>
    </row>
    <row r="19" spans="1:26" ht="18.75" customHeight="1" x14ac:dyDescent="0.4">
      <c r="A19" s="266"/>
      <c r="B19" s="62"/>
      <c r="C19" s="280" t="s">
        <v>508</v>
      </c>
      <c r="D19" s="281"/>
      <c r="E19" s="281"/>
      <c r="F19" s="281"/>
      <c r="G19" s="281"/>
      <c r="H19" s="281"/>
      <c r="I19" s="281"/>
      <c r="J19" s="281"/>
      <c r="K19" s="281"/>
      <c r="L19" s="282"/>
      <c r="M19" s="280" t="s">
        <v>510</v>
      </c>
      <c r="N19" s="281"/>
      <c r="O19" s="281"/>
      <c r="P19" s="281"/>
      <c r="Q19" s="281"/>
      <c r="R19" s="281"/>
      <c r="S19" s="281"/>
      <c r="T19" s="281"/>
      <c r="U19" s="281"/>
      <c r="V19" s="281"/>
      <c r="W19" s="281"/>
      <c r="X19" s="281"/>
      <c r="Y19" s="281"/>
      <c r="Z19" s="283"/>
    </row>
    <row r="20" spans="1:26" ht="18.75" customHeight="1" x14ac:dyDescent="0.4">
      <c r="A20" s="61"/>
      <c r="B20" s="62"/>
      <c r="C20" s="284" t="s">
        <v>509</v>
      </c>
      <c r="D20" s="285"/>
      <c r="E20" s="285"/>
      <c r="F20" s="285"/>
      <c r="G20" s="285"/>
      <c r="H20" s="285"/>
      <c r="I20" s="285"/>
      <c r="J20" s="285"/>
      <c r="K20" s="285"/>
      <c r="L20" s="286"/>
      <c r="M20" s="284" t="s">
        <v>170</v>
      </c>
      <c r="N20" s="285"/>
      <c r="O20" s="285"/>
      <c r="P20" s="285"/>
      <c r="Q20" s="285"/>
      <c r="R20" s="285"/>
      <c r="S20" s="285"/>
      <c r="T20" s="285"/>
      <c r="U20" s="285"/>
      <c r="V20" s="285"/>
      <c r="W20" s="285"/>
      <c r="X20" s="285"/>
      <c r="Y20" s="285"/>
      <c r="Z20" s="287"/>
    </row>
    <row r="21" spans="1:26" ht="18.75" customHeight="1" x14ac:dyDescent="0.4">
      <c r="A21" s="66"/>
      <c r="B21" s="67"/>
      <c r="C21" s="288"/>
      <c r="D21" s="289"/>
      <c r="E21" s="289"/>
      <c r="F21" s="289"/>
      <c r="G21" s="289"/>
      <c r="H21" s="289"/>
      <c r="I21" s="289"/>
      <c r="J21" s="289"/>
      <c r="K21" s="289"/>
      <c r="L21" s="290"/>
      <c r="M21" s="288" t="s">
        <v>166</v>
      </c>
      <c r="N21" s="289"/>
      <c r="O21" s="289"/>
      <c r="P21" s="289"/>
      <c r="Q21" s="289"/>
      <c r="R21" s="289"/>
      <c r="S21" s="289"/>
      <c r="T21" s="289"/>
      <c r="U21" s="289"/>
      <c r="V21" s="289"/>
      <c r="W21" s="289"/>
      <c r="X21" s="289"/>
      <c r="Y21" s="289"/>
      <c r="Z21" s="291"/>
    </row>
    <row r="22" spans="1:26" ht="18.75" customHeight="1" x14ac:dyDescent="0.4">
      <c r="A22" s="69"/>
      <c r="B22" s="65" t="s">
        <v>154</v>
      </c>
      <c r="C22" s="280" t="s">
        <v>133</v>
      </c>
      <c r="D22" s="281"/>
      <c r="E22" s="281"/>
      <c r="F22" s="281"/>
      <c r="G22" s="281"/>
      <c r="H22" s="281"/>
      <c r="I22" s="281"/>
      <c r="J22" s="281"/>
      <c r="K22" s="281"/>
      <c r="L22" s="282"/>
      <c r="M22" s="302" t="s">
        <v>157</v>
      </c>
      <c r="N22" s="303"/>
      <c r="O22" s="303"/>
      <c r="P22" s="303"/>
      <c r="Q22" s="303"/>
      <c r="R22" s="303"/>
      <c r="S22" s="303"/>
      <c r="T22" s="303"/>
      <c r="U22" s="303"/>
      <c r="V22" s="303"/>
      <c r="W22" s="303"/>
      <c r="X22" s="303"/>
      <c r="Y22" s="303"/>
      <c r="Z22" s="304"/>
    </row>
    <row r="23" spans="1:26" ht="18.75" customHeight="1" x14ac:dyDescent="0.4">
      <c r="A23" s="61"/>
      <c r="B23" s="62"/>
      <c r="C23" s="284"/>
      <c r="D23" s="285"/>
      <c r="E23" s="285"/>
      <c r="F23" s="285"/>
      <c r="G23" s="285"/>
      <c r="H23" s="285"/>
      <c r="I23" s="285"/>
      <c r="J23" s="285"/>
      <c r="K23" s="285"/>
      <c r="L23" s="286"/>
      <c r="M23" s="284" t="s">
        <v>504</v>
      </c>
      <c r="N23" s="285"/>
      <c r="O23" s="285"/>
      <c r="P23" s="285"/>
      <c r="Q23" s="285"/>
      <c r="R23" s="285"/>
      <c r="S23" s="285"/>
      <c r="T23" s="285"/>
      <c r="U23" s="285"/>
      <c r="V23" s="285"/>
      <c r="W23" s="285"/>
      <c r="X23" s="285"/>
      <c r="Y23" s="285"/>
      <c r="Z23" s="287"/>
    </row>
    <row r="24" spans="1:26" ht="18.75" customHeight="1" x14ac:dyDescent="0.4">
      <c r="A24" s="66"/>
      <c r="B24" s="67"/>
      <c r="C24" s="288"/>
      <c r="D24" s="289"/>
      <c r="E24" s="289"/>
      <c r="F24" s="289"/>
      <c r="G24" s="289"/>
      <c r="H24" s="289"/>
      <c r="I24" s="289"/>
      <c r="J24" s="289"/>
      <c r="K24" s="289"/>
      <c r="L24" s="290"/>
      <c r="M24" s="288" t="s">
        <v>505</v>
      </c>
      <c r="N24" s="289"/>
      <c r="O24" s="289"/>
      <c r="P24" s="289"/>
      <c r="Q24" s="289"/>
      <c r="R24" s="289"/>
      <c r="S24" s="289"/>
      <c r="T24" s="289"/>
      <c r="U24" s="289"/>
      <c r="V24" s="289"/>
      <c r="W24" s="289"/>
      <c r="X24" s="289"/>
      <c r="Y24" s="289"/>
      <c r="Z24" s="291"/>
    </row>
    <row r="25" spans="1:26" ht="18.75" customHeight="1" x14ac:dyDescent="0.4">
      <c r="A25" s="69"/>
      <c r="B25" s="65" t="s">
        <v>156</v>
      </c>
      <c r="C25" s="280" t="s">
        <v>155</v>
      </c>
      <c r="D25" s="281"/>
      <c r="E25" s="281"/>
      <c r="F25" s="281"/>
      <c r="G25" s="281"/>
      <c r="H25" s="281"/>
      <c r="I25" s="281"/>
      <c r="J25" s="281"/>
      <c r="K25" s="281"/>
      <c r="L25" s="282"/>
      <c r="M25" s="280" t="s">
        <v>171</v>
      </c>
      <c r="N25" s="281"/>
      <c r="O25" s="281"/>
      <c r="P25" s="281"/>
      <c r="Q25" s="281"/>
      <c r="R25" s="281"/>
      <c r="S25" s="281"/>
      <c r="T25" s="281"/>
      <c r="U25" s="281"/>
      <c r="V25" s="281"/>
      <c r="W25" s="281"/>
      <c r="X25" s="281"/>
      <c r="Y25" s="281"/>
      <c r="Z25" s="283"/>
    </row>
    <row r="26" spans="1:26" ht="18.75" customHeight="1" x14ac:dyDescent="0.4">
      <c r="A26" s="66"/>
      <c r="B26" s="67"/>
      <c r="C26" s="288" t="s">
        <v>173</v>
      </c>
      <c r="D26" s="289"/>
      <c r="E26" s="289"/>
      <c r="F26" s="289"/>
      <c r="G26" s="289"/>
      <c r="H26" s="289"/>
      <c r="I26" s="289"/>
      <c r="J26" s="289"/>
      <c r="K26" s="289"/>
      <c r="L26" s="290"/>
      <c r="M26" s="288" t="s">
        <v>172</v>
      </c>
      <c r="N26" s="289"/>
      <c r="O26" s="289"/>
      <c r="P26" s="289"/>
      <c r="Q26" s="289"/>
      <c r="R26" s="289"/>
      <c r="S26" s="289"/>
      <c r="T26" s="289"/>
      <c r="U26" s="289"/>
      <c r="V26" s="289"/>
      <c r="W26" s="289"/>
      <c r="X26" s="289"/>
      <c r="Y26" s="289"/>
      <c r="Z26" s="291"/>
    </row>
    <row r="27" spans="1:26" ht="18.75" customHeight="1" x14ac:dyDescent="0.4">
      <c r="A27" s="69"/>
      <c r="B27" s="65" t="s">
        <v>196</v>
      </c>
      <c r="C27" s="280" t="s">
        <v>289</v>
      </c>
      <c r="D27" s="281"/>
      <c r="E27" s="281"/>
      <c r="F27" s="281"/>
      <c r="G27" s="281"/>
      <c r="H27" s="281"/>
      <c r="I27" s="281"/>
      <c r="J27" s="281"/>
      <c r="K27" s="281"/>
      <c r="L27" s="282"/>
      <c r="M27" s="280"/>
      <c r="N27" s="281"/>
      <c r="O27" s="281"/>
      <c r="P27" s="281"/>
      <c r="Q27" s="281"/>
      <c r="R27" s="281"/>
      <c r="S27" s="281"/>
      <c r="T27" s="281"/>
      <c r="U27" s="281"/>
      <c r="V27" s="281"/>
      <c r="W27" s="281"/>
      <c r="X27" s="281"/>
      <c r="Y27" s="281"/>
      <c r="Z27" s="283"/>
    </row>
    <row r="28" spans="1:26" ht="18.75" customHeight="1" x14ac:dyDescent="0.4">
      <c r="A28" s="66"/>
      <c r="B28" s="67"/>
      <c r="C28" s="288" t="s">
        <v>290</v>
      </c>
      <c r="D28" s="289"/>
      <c r="E28" s="289"/>
      <c r="F28" s="289"/>
      <c r="G28" s="289"/>
      <c r="H28" s="289"/>
      <c r="I28" s="289"/>
      <c r="J28" s="289"/>
      <c r="K28" s="289"/>
      <c r="L28" s="290"/>
      <c r="M28" s="288"/>
      <c r="N28" s="289"/>
      <c r="O28" s="289"/>
      <c r="P28" s="289"/>
      <c r="Q28" s="289"/>
      <c r="R28" s="289"/>
      <c r="S28" s="289"/>
      <c r="T28" s="289"/>
      <c r="U28" s="289"/>
      <c r="V28" s="289"/>
      <c r="W28" s="289"/>
      <c r="X28" s="289"/>
      <c r="Y28" s="289"/>
      <c r="Z28" s="291"/>
    </row>
    <row r="29" spans="1:26" ht="18.75" customHeight="1" x14ac:dyDescent="0.4">
      <c r="A29" s="69"/>
      <c r="B29" s="65" t="s">
        <v>197</v>
      </c>
      <c r="C29" s="280" t="s">
        <v>291</v>
      </c>
      <c r="D29" s="281"/>
      <c r="E29" s="281"/>
      <c r="F29" s="281"/>
      <c r="G29" s="281"/>
      <c r="H29" s="281"/>
      <c r="I29" s="281"/>
      <c r="J29" s="281"/>
      <c r="K29" s="281"/>
      <c r="L29" s="282"/>
      <c r="M29" s="302" t="s">
        <v>293</v>
      </c>
      <c r="N29" s="303"/>
      <c r="O29" s="303"/>
      <c r="P29" s="303"/>
      <c r="Q29" s="303"/>
      <c r="R29" s="303"/>
      <c r="S29" s="303"/>
      <c r="T29" s="303"/>
      <c r="U29" s="303"/>
      <c r="V29" s="303"/>
      <c r="W29" s="303"/>
      <c r="X29" s="303"/>
      <c r="Y29" s="303"/>
      <c r="Z29" s="304"/>
    </row>
    <row r="30" spans="1:26" ht="18.75" customHeight="1" x14ac:dyDescent="0.4">
      <c r="A30" s="66"/>
      <c r="B30" s="67"/>
      <c r="C30" s="288" t="s">
        <v>292</v>
      </c>
      <c r="D30" s="289"/>
      <c r="E30" s="289"/>
      <c r="F30" s="289"/>
      <c r="G30" s="289"/>
      <c r="H30" s="289"/>
      <c r="I30" s="289"/>
      <c r="J30" s="289"/>
      <c r="K30" s="289"/>
      <c r="L30" s="290"/>
      <c r="M30" s="288"/>
      <c r="N30" s="289"/>
      <c r="O30" s="289"/>
      <c r="P30" s="289"/>
      <c r="Q30" s="289"/>
      <c r="R30" s="289"/>
      <c r="S30" s="289"/>
      <c r="T30" s="289"/>
      <c r="U30" s="289"/>
      <c r="V30" s="289"/>
      <c r="W30" s="289"/>
      <c r="X30" s="289"/>
      <c r="Y30" s="289"/>
      <c r="Z30" s="291"/>
    </row>
    <row r="31" spans="1:26" ht="18.75" customHeight="1" x14ac:dyDescent="0.4">
      <c r="A31" s="69"/>
      <c r="B31" s="65" t="s">
        <v>158</v>
      </c>
      <c r="C31" s="280" t="s">
        <v>174</v>
      </c>
      <c r="D31" s="281"/>
      <c r="E31" s="281"/>
      <c r="F31" s="281"/>
      <c r="G31" s="281"/>
      <c r="H31" s="281"/>
      <c r="I31" s="281"/>
      <c r="J31" s="281"/>
      <c r="K31" s="281"/>
      <c r="L31" s="282"/>
      <c r="M31" s="280" t="s">
        <v>177</v>
      </c>
      <c r="N31" s="281"/>
      <c r="O31" s="281"/>
      <c r="P31" s="281"/>
      <c r="Q31" s="281"/>
      <c r="R31" s="281"/>
      <c r="S31" s="281"/>
      <c r="T31" s="281"/>
      <c r="U31" s="281"/>
      <c r="V31" s="281"/>
      <c r="W31" s="281"/>
      <c r="X31" s="281"/>
      <c r="Y31" s="281"/>
      <c r="Z31" s="283"/>
    </row>
    <row r="32" spans="1:26" ht="18.75" customHeight="1" x14ac:dyDescent="0.4">
      <c r="A32" s="61"/>
      <c r="B32" s="62"/>
      <c r="C32" s="284"/>
      <c r="D32" s="285"/>
      <c r="E32" s="285"/>
      <c r="F32" s="285"/>
      <c r="G32" s="285"/>
      <c r="H32" s="285"/>
      <c r="I32" s="285"/>
      <c r="J32" s="285"/>
      <c r="K32" s="285"/>
      <c r="L32" s="286"/>
      <c r="M32" s="284" t="s">
        <v>179</v>
      </c>
      <c r="N32" s="285"/>
      <c r="O32" s="285"/>
      <c r="P32" s="285"/>
      <c r="Q32" s="285"/>
      <c r="R32" s="285"/>
      <c r="S32" s="285"/>
      <c r="T32" s="285"/>
      <c r="U32" s="285"/>
      <c r="V32" s="285"/>
      <c r="W32" s="285"/>
      <c r="X32" s="285"/>
      <c r="Y32" s="285"/>
      <c r="Z32" s="287"/>
    </row>
    <row r="33" spans="1:26" ht="18.75" customHeight="1" x14ac:dyDescent="0.4">
      <c r="A33" s="66"/>
      <c r="B33" s="67"/>
      <c r="C33" s="288"/>
      <c r="D33" s="289"/>
      <c r="E33" s="289"/>
      <c r="F33" s="289"/>
      <c r="G33" s="289"/>
      <c r="H33" s="289"/>
      <c r="I33" s="289"/>
      <c r="J33" s="289"/>
      <c r="K33" s="289"/>
      <c r="L33" s="290"/>
      <c r="M33" s="288" t="s">
        <v>178</v>
      </c>
      <c r="N33" s="289"/>
      <c r="O33" s="289"/>
      <c r="P33" s="289"/>
      <c r="Q33" s="289"/>
      <c r="R33" s="289"/>
      <c r="S33" s="289"/>
      <c r="T33" s="289"/>
      <c r="U33" s="289"/>
      <c r="V33" s="289"/>
      <c r="W33" s="289"/>
      <c r="X33" s="289"/>
      <c r="Y33" s="289"/>
      <c r="Z33" s="291"/>
    </row>
    <row r="34" spans="1:26" ht="18.75" customHeight="1" x14ac:dyDescent="0.4">
      <c r="A34" s="69"/>
      <c r="B34" s="65" t="s">
        <v>294</v>
      </c>
      <c r="C34" s="280" t="s">
        <v>508</v>
      </c>
      <c r="D34" s="281"/>
      <c r="E34" s="281"/>
      <c r="F34" s="281"/>
      <c r="G34" s="281"/>
      <c r="H34" s="281"/>
      <c r="I34" s="281"/>
      <c r="J34" s="281"/>
      <c r="K34" s="281"/>
      <c r="L34" s="282"/>
      <c r="M34" s="280"/>
      <c r="N34" s="281"/>
      <c r="O34" s="281"/>
      <c r="P34" s="281"/>
      <c r="Q34" s="281"/>
      <c r="R34" s="281"/>
      <c r="S34" s="281"/>
      <c r="T34" s="281"/>
      <c r="U34" s="281"/>
      <c r="V34" s="281"/>
      <c r="W34" s="281"/>
      <c r="X34" s="281"/>
      <c r="Y34" s="281"/>
      <c r="Z34" s="283"/>
    </row>
    <row r="35" spans="1:26" ht="18.75" customHeight="1" x14ac:dyDescent="0.4">
      <c r="A35" s="61"/>
      <c r="B35" s="62"/>
      <c r="C35" s="284" t="s">
        <v>512</v>
      </c>
      <c r="D35" s="285"/>
      <c r="E35" s="285"/>
      <c r="F35" s="285"/>
      <c r="G35" s="285"/>
      <c r="H35" s="285"/>
      <c r="I35" s="285"/>
      <c r="J35" s="285"/>
      <c r="K35" s="285"/>
      <c r="L35" s="286"/>
      <c r="M35" s="284"/>
      <c r="N35" s="285"/>
      <c r="O35" s="285"/>
      <c r="P35" s="285"/>
      <c r="Q35" s="285"/>
      <c r="R35" s="285"/>
      <c r="S35" s="285"/>
      <c r="T35" s="285"/>
      <c r="U35" s="285"/>
      <c r="V35" s="285"/>
      <c r="W35" s="285"/>
      <c r="X35" s="285"/>
      <c r="Y35" s="285"/>
      <c r="Z35" s="287"/>
    </row>
    <row r="36" spans="1:26" ht="18.75" customHeight="1" x14ac:dyDescent="0.4">
      <c r="A36" s="66"/>
      <c r="B36" s="67"/>
      <c r="C36" s="288" t="s">
        <v>513</v>
      </c>
      <c r="D36" s="289"/>
      <c r="E36" s="289"/>
      <c r="F36" s="289"/>
      <c r="G36" s="289"/>
      <c r="H36" s="289"/>
      <c r="I36" s="289"/>
      <c r="J36" s="289"/>
      <c r="K36" s="289"/>
      <c r="L36" s="290"/>
      <c r="M36" s="288"/>
      <c r="N36" s="289"/>
      <c r="O36" s="289"/>
      <c r="P36" s="289"/>
      <c r="Q36" s="289"/>
      <c r="R36" s="289"/>
      <c r="S36" s="289"/>
      <c r="T36" s="289"/>
      <c r="U36" s="289"/>
      <c r="V36" s="289"/>
      <c r="W36" s="289"/>
      <c r="X36" s="289"/>
      <c r="Y36" s="289"/>
      <c r="Z36" s="291"/>
    </row>
    <row r="37" spans="1:26" ht="18.75" customHeight="1" x14ac:dyDescent="0.4">
      <c r="A37" s="69"/>
      <c r="B37" s="65" t="s">
        <v>297</v>
      </c>
      <c r="C37" s="280" t="s">
        <v>175</v>
      </c>
      <c r="D37" s="281"/>
      <c r="E37" s="281"/>
      <c r="F37" s="281"/>
      <c r="G37" s="281"/>
      <c r="H37" s="281"/>
      <c r="I37" s="281"/>
      <c r="J37" s="281"/>
      <c r="K37" s="281"/>
      <c r="L37" s="282"/>
      <c r="M37" s="302" t="s">
        <v>295</v>
      </c>
      <c r="N37" s="303"/>
      <c r="O37" s="303"/>
      <c r="P37" s="303"/>
      <c r="Q37" s="303"/>
      <c r="R37" s="303"/>
      <c r="S37" s="303"/>
      <c r="T37" s="303"/>
      <c r="U37" s="303"/>
      <c r="V37" s="303"/>
      <c r="W37" s="303"/>
      <c r="X37" s="303"/>
      <c r="Y37" s="303"/>
      <c r="Z37" s="304"/>
    </row>
    <row r="38" spans="1:26" ht="18.75" customHeight="1" x14ac:dyDescent="0.4">
      <c r="A38" s="61"/>
      <c r="B38" s="62"/>
      <c r="C38" s="284" t="s">
        <v>176</v>
      </c>
      <c r="D38" s="285"/>
      <c r="E38" s="285"/>
      <c r="F38" s="285"/>
      <c r="G38" s="285"/>
      <c r="H38" s="285"/>
      <c r="I38" s="285"/>
      <c r="J38" s="285"/>
      <c r="K38" s="285"/>
      <c r="L38" s="286"/>
      <c r="M38" s="284" t="s">
        <v>296</v>
      </c>
      <c r="N38" s="285"/>
      <c r="O38" s="285"/>
      <c r="P38" s="285"/>
      <c r="Q38" s="285"/>
      <c r="R38" s="285"/>
      <c r="S38" s="285"/>
      <c r="T38" s="285"/>
      <c r="U38" s="285"/>
      <c r="V38" s="285"/>
      <c r="W38" s="285"/>
      <c r="X38" s="285"/>
      <c r="Y38" s="285"/>
      <c r="Z38" s="287"/>
    </row>
    <row r="39" spans="1:26" ht="18.75" customHeight="1" thickBot="1" x14ac:dyDescent="0.45">
      <c r="A39" s="70"/>
      <c r="B39" s="64" t="s">
        <v>511</v>
      </c>
      <c r="C39" s="305" t="s">
        <v>159</v>
      </c>
      <c r="D39" s="306"/>
      <c r="E39" s="306"/>
      <c r="F39" s="306"/>
      <c r="G39" s="306"/>
      <c r="H39" s="306"/>
      <c r="I39" s="306"/>
      <c r="J39" s="306"/>
      <c r="K39" s="306"/>
      <c r="L39" s="307"/>
      <c r="M39" s="305" t="s">
        <v>180</v>
      </c>
      <c r="N39" s="306"/>
      <c r="O39" s="306"/>
      <c r="P39" s="306"/>
      <c r="Q39" s="306"/>
      <c r="R39" s="306"/>
      <c r="S39" s="306"/>
      <c r="T39" s="306"/>
      <c r="U39" s="306"/>
      <c r="V39" s="306"/>
      <c r="W39" s="306"/>
      <c r="X39" s="306"/>
      <c r="Y39" s="306"/>
      <c r="Z39" s="308"/>
    </row>
    <row r="40" spans="1:26" ht="7.5" customHeight="1" x14ac:dyDescent="0.4">
      <c r="A40" s="72"/>
      <c r="B40" s="72"/>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22.5" customHeight="1" x14ac:dyDescent="0.4">
      <c r="A41" s="72"/>
      <c r="B41" s="73" t="s">
        <v>181</v>
      </c>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8.75" customHeight="1" x14ac:dyDescent="0.4">
      <c r="A42" s="72"/>
      <c r="B42" s="72"/>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8.75" customHeight="1" x14ac:dyDescent="0.4">
      <c r="A43" s="72"/>
      <c r="B43" s="72"/>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8.75" customHeight="1" x14ac:dyDescent="0.4">
      <c r="A44" s="72"/>
      <c r="B44" s="72"/>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8.75" customHeight="1" x14ac:dyDescent="0.4">
      <c r="A45" s="72"/>
      <c r="B45" s="72"/>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ht="18.75" customHeight="1" x14ac:dyDescent="0.4">
      <c r="A46" s="72"/>
      <c r="B46" s="72"/>
      <c r="C46" s="71"/>
      <c r="D46" s="71"/>
      <c r="E46" s="71"/>
      <c r="F46" s="71"/>
      <c r="G46" s="71"/>
      <c r="H46" s="71"/>
      <c r="I46" s="71"/>
      <c r="J46" s="71"/>
      <c r="K46" s="71"/>
      <c r="L46" s="71"/>
      <c r="M46" s="71"/>
      <c r="N46" s="71"/>
      <c r="O46" s="71"/>
      <c r="P46" s="71"/>
      <c r="Q46" s="71"/>
      <c r="R46" s="71"/>
      <c r="S46" s="71"/>
      <c r="T46" s="71"/>
      <c r="U46" s="71"/>
      <c r="V46" s="71"/>
      <c r="W46" s="71"/>
      <c r="X46" s="71"/>
      <c r="Y46" s="71"/>
      <c r="Z46" s="71"/>
    </row>
  </sheetData>
  <sheetProtection sheet="1" objects="1" scenarios="1" selectLockedCells="1"/>
  <mergeCells count="72">
    <mergeCell ref="C30:L30"/>
    <mergeCell ref="M30:Z30"/>
    <mergeCell ref="C27:L27"/>
    <mergeCell ref="M27:Z27"/>
    <mergeCell ref="C28:L28"/>
    <mergeCell ref="M28:Z28"/>
    <mergeCell ref="C29:L29"/>
    <mergeCell ref="M29:Z29"/>
    <mergeCell ref="C39:L39"/>
    <mergeCell ref="M39:Z39"/>
    <mergeCell ref="C37:L37"/>
    <mergeCell ref="M37:Z37"/>
    <mergeCell ref="C38:L38"/>
    <mergeCell ref="M38:Z38"/>
    <mergeCell ref="C31:L31"/>
    <mergeCell ref="M31:Z31"/>
    <mergeCell ref="C32:L32"/>
    <mergeCell ref="M32:Z32"/>
    <mergeCell ref="C33:L33"/>
    <mergeCell ref="M33:Z33"/>
    <mergeCell ref="C22:L22"/>
    <mergeCell ref="M22:Z22"/>
    <mergeCell ref="C25:L25"/>
    <mergeCell ref="M25:Z25"/>
    <mergeCell ref="C26:L26"/>
    <mergeCell ref="M26:Z26"/>
    <mergeCell ref="C23:L23"/>
    <mergeCell ref="M23:Z23"/>
    <mergeCell ref="C24:L24"/>
    <mergeCell ref="M24:Z24"/>
    <mergeCell ref="C16:L16"/>
    <mergeCell ref="M16:Z16"/>
    <mergeCell ref="C17:L17"/>
    <mergeCell ref="M17:Z17"/>
    <mergeCell ref="C18:L18"/>
    <mergeCell ref="M18:Z18"/>
    <mergeCell ref="C14:L14"/>
    <mergeCell ref="M14:Z14"/>
    <mergeCell ref="C15:L15"/>
    <mergeCell ref="M15:Z15"/>
    <mergeCell ref="C11:L11"/>
    <mergeCell ref="M11:Z11"/>
    <mergeCell ref="C12:L12"/>
    <mergeCell ref="M12:Z12"/>
    <mergeCell ref="C13:L13"/>
    <mergeCell ref="M13:Z13"/>
    <mergeCell ref="C9:L9"/>
    <mergeCell ref="M8:Z8"/>
    <mergeCell ref="M9:Z9"/>
    <mergeCell ref="C10:L10"/>
    <mergeCell ref="M10:Z10"/>
    <mergeCell ref="C7:L7"/>
    <mergeCell ref="M7:Z7"/>
    <mergeCell ref="C8:L8"/>
    <mergeCell ref="C4:L4"/>
    <mergeCell ref="M4:Z4"/>
    <mergeCell ref="C5:L5"/>
    <mergeCell ref="M5:Z5"/>
    <mergeCell ref="C6:L6"/>
    <mergeCell ref="M6:Z6"/>
    <mergeCell ref="C19:L19"/>
    <mergeCell ref="M19:Z19"/>
    <mergeCell ref="C21:L21"/>
    <mergeCell ref="M21:Z21"/>
    <mergeCell ref="C20:L20"/>
    <mergeCell ref="M20:Z20"/>
    <mergeCell ref="C34:L34"/>
    <mergeCell ref="M34:Z34"/>
    <mergeCell ref="C35:L35"/>
    <mergeCell ref="M35:Z35"/>
    <mergeCell ref="C36:L36"/>
    <mergeCell ref="M36:Z36"/>
  </mergeCells>
  <phoneticPr fontId="4"/>
  <hyperlinks>
    <hyperlink ref="M5:Z5" location="第１号!Print_Area" display="・様式第１号"/>
    <hyperlink ref="M6:Z6" location="第２号!Print_Area" display="・様式第２号"/>
    <hyperlink ref="M7:Z7" location="第３号!Print_Area" display="・様式第３号"/>
    <hyperlink ref="M22:Z22" location="第４号!Print_Area" display="・様式第４号"/>
    <hyperlink ref="M29:Z29" location="第５号!Print_Area" display="・様式第５号"/>
    <hyperlink ref="M37:Z37" location="第６号!Print_Area" display="・様式第６号"/>
  </hyperlinks>
  <pageMargins left="0.78740157480314965" right="0.39370078740157483" top="0.59055118110236215" bottom="0.59055118110236215" header="0.31496062992125984" footer="0.31496062992125984"/>
  <pageSetup paperSize="9" orientation="portrait" r:id="rId1"/>
  <rowBreaks count="1" manualBreakCount="1">
    <brk id="4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0</xdr:colOff>
                    <xdr:row>4</xdr:row>
                    <xdr:rowOff>9525</xdr:rowOff>
                  </from>
                  <to>
                    <xdr:col>1</xdr:col>
                    <xdr:colOff>0</xdr:colOff>
                    <xdr:row>5</xdr:row>
                    <xdr:rowOff>9525</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mc:AlternateContent xmlns:mc="http://schemas.openxmlformats.org/markup-compatibility/2006">
          <mc:Choice Requires="x14">
            <control shapeId="27655" r:id="rId8" name="Check Box 7">
              <controlPr defaultSize="0" autoFill="0" autoLine="0" autoPict="0">
                <anchor moveWithCells="1">
                  <from>
                    <xdr:col>0</xdr:col>
                    <xdr:colOff>0</xdr:colOff>
                    <xdr:row>11</xdr:row>
                    <xdr:rowOff>0</xdr:rowOff>
                  </from>
                  <to>
                    <xdr:col>1</xdr:col>
                    <xdr:colOff>0</xdr:colOff>
                    <xdr:row>12</xdr:row>
                    <xdr:rowOff>0</xdr:rowOff>
                  </to>
                </anchor>
              </controlPr>
            </control>
          </mc:Choice>
        </mc:AlternateContent>
        <mc:AlternateContent xmlns:mc="http://schemas.openxmlformats.org/markup-compatibility/2006">
          <mc:Choice Requires="x14">
            <control shapeId="27656" r:id="rId9" name="Check Box 8">
              <controlPr defaultSize="0" autoFill="0" autoLine="0" autoPict="0">
                <anchor moveWithCells="1">
                  <from>
                    <xdr:col>0</xdr:col>
                    <xdr:colOff>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27658" r:id="rId10" name="Check Box 10">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27659" r:id="rId11" name="Check Box 11">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0</xdr:col>
                    <xdr:colOff>0</xdr:colOff>
                    <xdr:row>36</xdr:row>
                    <xdr:rowOff>0</xdr:rowOff>
                  </from>
                  <to>
                    <xdr:col>1</xdr:col>
                    <xdr:colOff>0</xdr:colOff>
                    <xdr:row>37</xdr:row>
                    <xdr:rowOff>0</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0</xdr:col>
                    <xdr:colOff>0</xdr:colOff>
                    <xdr:row>38</xdr:row>
                    <xdr:rowOff>0</xdr:rowOff>
                  </from>
                  <to>
                    <xdr:col>1</xdr:col>
                    <xdr:colOff>0</xdr:colOff>
                    <xdr:row>39</xdr:row>
                    <xdr:rowOff>0</xdr:rowOff>
                  </to>
                </anchor>
              </controlPr>
            </control>
          </mc:Choice>
        </mc:AlternateContent>
        <mc:AlternateContent xmlns:mc="http://schemas.openxmlformats.org/markup-compatibility/2006">
          <mc:Choice Requires="x14">
            <control shapeId="27657" r:id="rId14" name="Check Box 9">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27654" r:id="rId15" name="Check Box 6">
              <controlPr defaultSize="0" autoFill="0" autoLine="0" autoPict="0">
                <anchor moveWithCells="1">
                  <from>
                    <xdr:col>0</xdr:col>
                    <xdr:colOff>0</xdr:colOff>
                    <xdr:row>9</xdr:row>
                    <xdr:rowOff>0</xdr:rowOff>
                  </from>
                  <to>
                    <xdr:col>1</xdr:col>
                    <xdr:colOff>0</xdr:colOff>
                    <xdr:row>10</xdr:row>
                    <xdr:rowOff>0</xdr:rowOff>
                  </to>
                </anchor>
              </controlPr>
            </control>
          </mc:Choice>
        </mc:AlternateContent>
        <mc:AlternateContent xmlns:mc="http://schemas.openxmlformats.org/markup-compatibility/2006">
          <mc:Choice Requires="x14">
            <control shapeId="27660" r:id="rId16" name="Check Box 12">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27664" r:id="rId17" name="Check Box 16">
              <controlPr defaultSize="0" autoFill="0" autoLine="0" autoPict="0">
                <anchor moveWithCells="1">
                  <from>
                    <xdr:col>0</xdr:col>
                    <xdr:colOff>0</xdr:colOff>
                    <xdr:row>33</xdr:row>
                    <xdr:rowOff>0</xdr:rowOff>
                  </from>
                  <to>
                    <xdr:col>1</xdr:col>
                    <xdr:colOff>0</xdr:colOff>
                    <xdr:row>34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sheetPr>
  <dimension ref="A1:AO39"/>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500" t="s">
        <v>484</v>
      </c>
      <c r="B2" s="501"/>
      <c r="C2" s="501"/>
      <c r="D2" s="501"/>
      <c r="E2" s="501"/>
      <c r="F2" s="501"/>
      <c r="G2" s="700" t="s">
        <v>457</v>
      </c>
      <c r="H2" s="701"/>
      <c r="I2" s="253"/>
      <c r="J2" s="254" t="s">
        <v>459</v>
      </c>
      <c r="K2" s="253"/>
      <c r="L2" s="254" t="s">
        <v>461</v>
      </c>
      <c r="M2" s="253"/>
      <c r="N2" s="255" t="s">
        <v>463</v>
      </c>
      <c r="O2" s="501" t="s">
        <v>485</v>
      </c>
      <c r="P2" s="501"/>
      <c r="Q2" s="501"/>
      <c r="R2" s="501"/>
      <c r="S2" s="501"/>
      <c r="T2" s="501"/>
      <c r="U2" s="698" t="s">
        <v>249</v>
      </c>
      <c r="V2" s="698"/>
      <c r="W2" s="698"/>
      <c r="X2" s="698"/>
      <c r="Y2" s="698"/>
      <c r="Z2" s="699"/>
      <c r="AB2" s="240" t="s">
        <v>487</v>
      </c>
    </row>
    <row r="3" spans="1:41" ht="7.5" customHeight="1" x14ac:dyDescent="0.4"/>
    <row r="4" spans="1:41" ht="18.75" customHeight="1" x14ac:dyDescent="0.4">
      <c r="A4" s="94" t="s">
        <v>353</v>
      </c>
      <c r="B4" s="94"/>
      <c r="C4" s="94"/>
      <c r="D4" s="94"/>
      <c r="E4" s="94"/>
      <c r="F4" s="94"/>
      <c r="G4" s="94"/>
      <c r="H4" s="94"/>
      <c r="I4" s="94"/>
      <c r="J4" s="94"/>
      <c r="K4" s="94"/>
      <c r="L4" s="94"/>
      <c r="M4" s="94"/>
      <c r="N4" s="94"/>
      <c r="O4" s="94"/>
      <c r="P4" s="94"/>
      <c r="Q4" s="94"/>
      <c r="R4" s="94"/>
      <c r="S4" s="94"/>
      <c r="T4" s="94"/>
      <c r="U4" s="94"/>
      <c r="V4" s="94"/>
      <c r="W4" s="94"/>
      <c r="X4" s="94"/>
      <c r="Y4" s="94"/>
      <c r="Z4" s="94"/>
      <c r="AB4" s="702" t="str">
        <f>IF(M2="","令和  年  月  日",DATE(I2+2018,K2,M2))</f>
        <v>令和  年  月  日</v>
      </c>
      <c r="AC4" s="702"/>
      <c r="AD4" s="702"/>
      <c r="AE4" s="702"/>
      <c r="AF4" s="702"/>
      <c r="AG4" s="702"/>
      <c r="AH4" s="702"/>
      <c r="AI4" s="702"/>
    </row>
    <row r="5" spans="1:41" ht="7.5" customHeight="1" x14ac:dyDescent="0.4">
      <c r="A5" s="94"/>
      <c r="B5" s="94"/>
      <c r="C5" s="94"/>
      <c r="D5" s="94"/>
      <c r="E5" s="94"/>
      <c r="F5" s="94"/>
      <c r="G5" s="94"/>
      <c r="H5" s="94"/>
      <c r="I5" s="94"/>
      <c r="J5" s="94"/>
      <c r="K5" s="94"/>
      <c r="L5" s="94"/>
      <c r="M5" s="94"/>
      <c r="N5" s="94"/>
      <c r="O5" s="94"/>
      <c r="P5" s="94"/>
      <c r="Q5" s="94"/>
      <c r="R5" s="94"/>
      <c r="S5" s="94"/>
      <c r="T5" s="94"/>
      <c r="U5" s="94"/>
      <c r="V5" s="94"/>
      <c r="W5" s="94"/>
      <c r="X5" s="94"/>
      <c r="Y5" s="94"/>
      <c r="Z5" s="94"/>
    </row>
    <row r="6" spans="1:41" ht="18.75" customHeight="1" x14ac:dyDescent="0.4">
      <c r="A6" s="342" t="s">
        <v>354</v>
      </c>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41" ht="7.5" customHeight="1" x14ac:dyDescent="0.4">
      <c r="A7" s="94"/>
      <c r="B7" s="94"/>
      <c r="C7" s="94"/>
      <c r="D7" s="94"/>
      <c r="E7" s="94"/>
      <c r="F7" s="94"/>
      <c r="G7" s="94"/>
      <c r="H7" s="94"/>
      <c r="I7" s="94"/>
      <c r="J7" s="94"/>
      <c r="K7" s="94"/>
      <c r="L7" s="94"/>
      <c r="M7" s="94"/>
      <c r="N7" s="94"/>
      <c r="O7" s="94"/>
      <c r="P7" s="94"/>
      <c r="Q7" s="94"/>
      <c r="R7" s="94"/>
      <c r="S7" s="94"/>
      <c r="T7" s="94"/>
      <c r="U7" s="94"/>
      <c r="V7" s="94"/>
      <c r="W7" s="94"/>
      <c r="X7" s="94"/>
      <c r="Y7" s="94"/>
      <c r="Z7" s="94"/>
    </row>
    <row r="8" spans="1:41" ht="22.5" customHeight="1" x14ac:dyDescent="0.4">
      <c r="A8" s="166"/>
      <c r="B8" s="166"/>
      <c r="C8" s="166"/>
      <c r="D8" s="166"/>
      <c r="E8" s="166"/>
      <c r="F8" s="166"/>
      <c r="G8" s="166"/>
      <c r="H8" s="166"/>
      <c r="I8" s="166"/>
      <c r="J8" s="166"/>
      <c r="K8" s="166"/>
      <c r="L8" s="166"/>
      <c r="M8" s="166"/>
      <c r="N8" s="166"/>
      <c r="O8" s="166"/>
      <c r="P8" s="166"/>
      <c r="Q8" s="166"/>
      <c r="R8" s="256"/>
      <c r="S8" s="256"/>
      <c r="T8" s="257" t="s">
        <v>457</v>
      </c>
      <c r="U8" s="238"/>
      <c r="V8" s="258" t="s">
        <v>459</v>
      </c>
      <c r="W8" s="238"/>
      <c r="X8" s="258" t="s">
        <v>461</v>
      </c>
      <c r="Y8" s="238"/>
      <c r="Z8" s="258" t="s">
        <v>463</v>
      </c>
    </row>
    <row r="9" spans="1:41" ht="18.75" customHeight="1" x14ac:dyDescent="0.4">
      <c r="A9" s="94" t="s">
        <v>1</v>
      </c>
      <c r="B9" s="94"/>
      <c r="C9" s="94"/>
      <c r="D9" s="94"/>
      <c r="E9" s="94"/>
      <c r="F9" s="94"/>
      <c r="G9" s="94"/>
      <c r="H9" s="94"/>
      <c r="I9" s="94"/>
      <c r="J9" s="94"/>
      <c r="K9" s="94"/>
      <c r="L9" s="94"/>
      <c r="M9" s="94"/>
      <c r="N9" s="94"/>
      <c r="O9" s="94"/>
      <c r="P9" s="94"/>
      <c r="Q9" s="94"/>
      <c r="R9" s="94"/>
      <c r="S9" s="94"/>
      <c r="T9" s="94"/>
      <c r="U9" s="94"/>
      <c r="V9" s="94"/>
      <c r="W9" s="94"/>
      <c r="X9" s="94"/>
      <c r="Y9" s="94"/>
      <c r="Z9" s="94"/>
    </row>
    <row r="10" spans="1:41" ht="22.5" customHeight="1" x14ac:dyDescent="0.4">
      <c r="A10" s="94"/>
      <c r="B10" s="94"/>
      <c r="C10" s="94"/>
      <c r="D10" s="94"/>
      <c r="E10" s="94"/>
      <c r="F10" s="94"/>
      <c r="G10" s="94"/>
      <c r="H10" s="94"/>
      <c r="I10" s="94"/>
      <c r="J10" s="94"/>
      <c r="K10" s="94"/>
      <c r="L10" s="94"/>
      <c r="M10" s="325" t="s">
        <v>2</v>
      </c>
      <c r="N10" s="325"/>
      <c r="O10" s="325"/>
      <c r="P10" s="325"/>
      <c r="Q10" s="92" t="s">
        <v>8</v>
      </c>
      <c r="R10" s="328" t="str">
        <f>IF(第１号!R7="","",第１号!R7)</f>
        <v/>
      </c>
      <c r="S10" s="328"/>
      <c r="T10" s="328"/>
      <c r="U10" s="92" t="s">
        <v>9</v>
      </c>
      <c r="V10" s="329" t="str">
        <f>IF(第１号!V7="","",第１号!V7)</f>
        <v/>
      </c>
      <c r="W10" s="329"/>
      <c r="X10" s="329"/>
      <c r="Y10" s="329"/>
      <c r="Z10" s="94"/>
    </row>
    <row r="11" spans="1:41" ht="26.25" customHeight="1" x14ac:dyDescent="0.4">
      <c r="A11" s="94"/>
      <c r="B11" s="94"/>
      <c r="C11" s="94"/>
      <c r="D11" s="94"/>
      <c r="E11" s="94"/>
      <c r="F11" s="94"/>
      <c r="G11" s="94"/>
      <c r="H11" s="94"/>
      <c r="I11" s="94"/>
      <c r="J11" s="94"/>
      <c r="K11" s="94"/>
      <c r="L11" s="94"/>
      <c r="M11" s="325" t="s">
        <v>3</v>
      </c>
      <c r="N11" s="325"/>
      <c r="O11" s="325"/>
      <c r="P11" s="325"/>
      <c r="Q11" s="326" t="str">
        <f>IF(第１号!Q8="","",第１号!Q8)</f>
        <v/>
      </c>
      <c r="R11" s="326"/>
      <c r="S11" s="326"/>
      <c r="T11" s="326"/>
      <c r="U11" s="326"/>
      <c r="V11" s="326"/>
      <c r="W11" s="326"/>
      <c r="X11" s="326"/>
      <c r="Y11" s="326"/>
      <c r="Z11" s="326"/>
    </row>
    <row r="12" spans="1:41" ht="26.25" customHeight="1" x14ac:dyDescent="0.15">
      <c r="A12" s="94"/>
      <c r="B12" s="94"/>
      <c r="C12" s="94"/>
      <c r="D12" s="94"/>
      <c r="E12" s="94"/>
      <c r="F12" s="94"/>
      <c r="G12" s="94"/>
      <c r="H12" s="94"/>
      <c r="I12" s="94"/>
      <c r="J12" s="94"/>
      <c r="K12" s="94"/>
      <c r="L12" s="96" t="s">
        <v>6</v>
      </c>
      <c r="M12" s="325" t="s">
        <v>4</v>
      </c>
      <c r="N12" s="325"/>
      <c r="O12" s="325"/>
      <c r="P12" s="325"/>
      <c r="Q12" s="326" t="str">
        <f>IF(第１号!Q9="","",第１号!Q9)</f>
        <v/>
      </c>
      <c r="R12" s="326" ph="1"/>
      <c r="S12" s="326" ph="1"/>
      <c r="T12" s="326" ph="1"/>
      <c r="U12" s="326" ph="1"/>
      <c r="V12" s="326" ph="1"/>
      <c r="W12" s="326" ph="1"/>
      <c r="X12" s="326" ph="1"/>
      <c r="Y12" s="326" ph="1"/>
      <c r="Z12" s="326" ph="1"/>
    </row>
    <row r="13" spans="1:41" ht="26.25" customHeight="1" x14ac:dyDescent="0.15">
      <c r="A13" s="94"/>
      <c r="B13" s="94"/>
      <c r="C13" s="94"/>
      <c r="D13" s="94"/>
      <c r="E13" s="94"/>
      <c r="F13" s="94"/>
      <c r="G13" s="94"/>
      <c r="H13" s="94"/>
      <c r="I13" s="94"/>
      <c r="J13" s="94"/>
      <c r="K13" s="94"/>
      <c r="L13" s="94"/>
      <c r="M13" s="325" t="s">
        <v>5</v>
      </c>
      <c r="N13" s="325"/>
      <c r="O13" s="325"/>
      <c r="P13" s="325"/>
      <c r="Q13" s="326" t="str">
        <f>IF(第１号!Q10="","",第１号!Q10)</f>
        <v/>
      </c>
      <c r="R13" s="326" ph="1"/>
      <c r="S13" s="326" ph="1"/>
      <c r="T13" s="326" ph="1"/>
      <c r="U13" s="326" ph="1"/>
      <c r="V13" s="326" ph="1"/>
      <c r="W13" s="326" ph="1"/>
      <c r="X13" s="326" ph="1"/>
      <c r="Y13" s="326" ph="1"/>
      <c r="Z13" s="94"/>
    </row>
    <row r="14" spans="1:41" ht="7.5" customHeight="1" x14ac:dyDescent="0.4">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spans="1:41" ht="18.75" customHeight="1" x14ac:dyDescent="0.4">
      <c r="A15" s="346" t="str">
        <f ca="1">"　"&amp;DBCS(TEXT(AB4,"ggge年m月d日"))&amp;"付け仙台市（"&amp;DBCS("R"&amp;IF(M2="",DB!D5,DB!P24))&amp;"環脱経）指令第"&amp;DBCS(TEXT(U2,"0000"))&amp;"号で交付額確定通知がありました標記の補助金により取得した財産について、下記のとおり処分したいので、仙台市補助金等交付規則"&amp;DBCS(DB!P25)&amp;"及び仙台市事業所用クリーンエネルギー自動車導入支援補助金交付要綱"&amp;DBCS(DB!P26)&amp;"の規定により、関係書類を添えて申請します。"</f>
        <v>　令和　　年　　月　　日付け仙台市（Ｒ７環脱経）指令第　　　　号で交付額確定通知がありました標記の補助金により取得した財産について、下記のとおり処分したいので、仙台市補助金等交付規則第２０条及び仙台市事業所用クリーンエネルギー自動車導入支援補助金交付要綱第２１条第２項の規定により、関係書類を添えて申請します。</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I15" s="88"/>
    </row>
    <row r="16" spans="1:41" ht="18.75" customHeight="1" x14ac:dyDescent="0.4">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H16" s="158"/>
      <c r="AI16" s="697"/>
      <c r="AJ16" s="697"/>
      <c r="AK16" s="697"/>
      <c r="AL16" s="697"/>
      <c r="AM16" s="697"/>
      <c r="AN16" s="697"/>
      <c r="AO16" s="697"/>
    </row>
    <row r="17" spans="1:34" ht="18.75" customHeight="1" x14ac:dyDescent="0.4">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H17" s="159"/>
    </row>
    <row r="18" spans="1:34" ht="7.5" customHeight="1" x14ac:dyDescent="0.4">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row>
    <row r="19" spans="1:34" ht="18.75" customHeight="1" x14ac:dyDescent="0.4">
      <c r="A19" s="342" t="s">
        <v>7</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row>
    <row r="20" spans="1:34" ht="7.5" customHeight="1" thickBot="1" x14ac:dyDescent="0.4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row>
    <row r="21" spans="1:34" ht="22.5" customHeight="1" x14ac:dyDescent="0.4">
      <c r="A21" s="323" t="s">
        <v>231</v>
      </c>
      <c r="B21" s="324"/>
      <c r="C21" s="324"/>
      <c r="D21" s="324"/>
      <c r="E21" s="324"/>
      <c r="F21" s="324"/>
      <c r="G21" s="324"/>
      <c r="H21" s="12"/>
      <c r="I21" s="695" t="str">
        <f>IF(第１号!I19="","",第１号!I19)</f>
        <v/>
      </c>
      <c r="J21" s="695"/>
      <c r="K21" s="695"/>
      <c r="L21" s="695"/>
      <c r="M21" s="695"/>
      <c r="N21" s="695"/>
      <c r="O21" s="695"/>
      <c r="P21" s="695"/>
      <c r="Q21" s="695"/>
      <c r="R21" s="695"/>
      <c r="S21" s="695"/>
      <c r="T21" s="695"/>
      <c r="U21" s="695"/>
      <c r="V21" s="695"/>
      <c r="W21" s="695"/>
      <c r="X21" s="695"/>
      <c r="Y21" s="695"/>
      <c r="Z21" s="6"/>
    </row>
    <row r="22" spans="1:34" ht="45" customHeight="1" x14ac:dyDescent="0.4">
      <c r="A22" s="753" t="s">
        <v>285</v>
      </c>
      <c r="B22" s="322"/>
      <c r="C22" s="322"/>
      <c r="D22" s="322"/>
      <c r="E22" s="322"/>
      <c r="F22" s="322"/>
      <c r="G22" s="322"/>
      <c r="H22" s="7"/>
      <c r="I22" s="344"/>
      <c r="J22" s="344"/>
      <c r="K22" s="344"/>
      <c r="L22" s="344"/>
      <c r="M22" s="344"/>
      <c r="N22" s="344"/>
      <c r="O22" s="344"/>
      <c r="P22" s="344"/>
      <c r="Q22" s="344"/>
      <c r="R22" s="344"/>
      <c r="S22" s="344"/>
      <c r="T22" s="344"/>
      <c r="U22" s="344"/>
      <c r="V22" s="344"/>
      <c r="W22" s="344"/>
      <c r="X22" s="344"/>
      <c r="Y22" s="344"/>
      <c r="Z22" s="8"/>
    </row>
    <row r="23" spans="1:34" ht="22.5" customHeight="1" x14ac:dyDescent="0.4">
      <c r="A23" s="321" t="s">
        <v>233</v>
      </c>
      <c r="B23" s="322"/>
      <c r="C23" s="322"/>
      <c r="D23" s="322"/>
      <c r="E23" s="322"/>
      <c r="F23" s="322"/>
      <c r="G23" s="322"/>
      <c r="H23" s="7"/>
      <c r="I23" s="345"/>
      <c r="J23" s="345"/>
      <c r="K23" s="345"/>
      <c r="L23" s="345"/>
      <c r="M23" s="345"/>
      <c r="N23" s="345"/>
      <c r="O23" s="345"/>
      <c r="P23" s="345"/>
      <c r="Q23" s="345"/>
      <c r="R23" s="345"/>
      <c r="S23" s="345"/>
      <c r="T23" s="345"/>
      <c r="U23" s="345"/>
      <c r="V23" s="345"/>
      <c r="W23" s="345"/>
      <c r="X23" s="345"/>
      <c r="Y23" s="93" t="s">
        <v>17</v>
      </c>
      <c r="Z23" s="8"/>
    </row>
    <row r="24" spans="1:34" ht="45" customHeight="1" x14ac:dyDescent="0.4">
      <c r="A24" s="321" t="s">
        <v>286</v>
      </c>
      <c r="B24" s="322"/>
      <c r="C24" s="322"/>
      <c r="D24" s="322"/>
      <c r="E24" s="322"/>
      <c r="F24" s="322"/>
      <c r="G24" s="322"/>
      <c r="H24" s="7"/>
      <c r="I24" s="344"/>
      <c r="J24" s="344"/>
      <c r="K24" s="344"/>
      <c r="L24" s="344"/>
      <c r="M24" s="344"/>
      <c r="N24" s="344"/>
      <c r="O24" s="344"/>
      <c r="P24" s="344"/>
      <c r="Q24" s="344"/>
      <c r="R24" s="344"/>
      <c r="S24" s="344"/>
      <c r="T24" s="344"/>
      <c r="U24" s="344"/>
      <c r="V24" s="344"/>
      <c r="W24" s="344"/>
      <c r="X24" s="344"/>
      <c r="Y24" s="344"/>
      <c r="Z24" s="8"/>
    </row>
    <row r="25" spans="1:34" ht="45" customHeight="1" x14ac:dyDescent="0.4">
      <c r="A25" s="753" t="s">
        <v>287</v>
      </c>
      <c r="B25" s="322"/>
      <c r="C25" s="322"/>
      <c r="D25" s="322"/>
      <c r="E25" s="322"/>
      <c r="F25" s="322"/>
      <c r="G25" s="322"/>
      <c r="H25" s="7"/>
      <c r="I25" s="344"/>
      <c r="J25" s="344"/>
      <c r="K25" s="344"/>
      <c r="L25" s="344"/>
      <c r="M25" s="344"/>
      <c r="N25" s="344"/>
      <c r="O25" s="344"/>
      <c r="P25" s="344"/>
      <c r="Q25" s="344"/>
      <c r="R25" s="344"/>
      <c r="S25" s="344"/>
      <c r="T25" s="344"/>
      <c r="U25" s="344"/>
      <c r="V25" s="344"/>
      <c r="W25" s="344"/>
      <c r="X25" s="344"/>
      <c r="Y25" s="344"/>
      <c r="Z25" s="8"/>
    </row>
    <row r="26" spans="1:34" ht="45" customHeight="1" thickBot="1" x14ac:dyDescent="0.45">
      <c r="A26" s="748" t="s">
        <v>288</v>
      </c>
      <c r="B26" s="749"/>
      <c r="C26" s="749"/>
      <c r="D26" s="749"/>
      <c r="E26" s="749"/>
      <c r="F26" s="749"/>
      <c r="G26" s="749"/>
      <c r="H26" s="13"/>
      <c r="I26" s="757"/>
      <c r="J26" s="757"/>
      <c r="K26" s="757"/>
      <c r="L26" s="757"/>
      <c r="M26" s="757"/>
      <c r="N26" s="757"/>
      <c r="O26" s="757"/>
      <c r="P26" s="757"/>
      <c r="Q26" s="757"/>
      <c r="R26" s="757"/>
      <c r="S26" s="757"/>
      <c r="T26" s="757"/>
      <c r="U26" s="757"/>
      <c r="V26" s="757"/>
      <c r="W26" s="757"/>
      <c r="X26" s="757"/>
      <c r="Y26" s="757"/>
      <c r="Z26" s="15"/>
    </row>
    <row r="27" spans="1:34" ht="18.75" customHeight="1" x14ac:dyDescent="0.4">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spans="1:34" ht="18.75" customHeight="1" x14ac:dyDescent="0.4">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34" ht="18.75" customHeight="1" x14ac:dyDescent="0.4">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34" ht="18.75" customHeight="1" x14ac:dyDescent="0.4">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34" ht="18.75" customHeight="1" x14ac:dyDescent="0.4">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spans="1:34" ht="18.75" customHeight="1" x14ac:dyDescent="0.4">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ht="18.75" customHeight="1" x14ac:dyDescent="0.4">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1:26" ht="18.75" customHeight="1" x14ac:dyDescent="0.4">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8.75"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ht="18.75" customHeight="1" x14ac:dyDescent="0.4">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ht="18.75" customHeight="1" x14ac:dyDescent="0.4">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spans="1:26" ht="18.75" customHeight="1" x14ac:dyDescent="0.4">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ht="18.75" customHeight="1" x14ac:dyDescent="0.4">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sheetData>
  <sheetProtection password="CC6D" sheet="1" selectLockedCells="1"/>
  <mergeCells count="30">
    <mergeCell ref="AI16:AO16"/>
    <mergeCell ref="A19:Z19"/>
    <mergeCell ref="A25:G25"/>
    <mergeCell ref="I25:Y25"/>
    <mergeCell ref="A26:G26"/>
    <mergeCell ref="I26:Y26"/>
    <mergeCell ref="A22:G22"/>
    <mergeCell ref="I22:Y22"/>
    <mergeCell ref="A23:G23"/>
    <mergeCell ref="I23:X23"/>
    <mergeCell ref="A24:G24"/>
    <mergeCell ref="I24:Y24"/>
    <mergeCell ref="A21:G21"/>
    <mergeCell ref="I21:Y21"/>
    <mergeCell ref="M10:P10"/>
    <mergeCell ref="R10:T10"/>
    <mergeCell ref="V10:Y10"/>
    <mergeCell ref="M11:P11"/>
    <mergeCell ref="Q11:Z11"/>
    <mergeCell ref="M12:P12"/>
    <mergeCell ref="Q12:Z12"/>
    <mergeCell ref="M13:P13"/>
    <mergeCell ref="Q13:Y13"/>
    <mergeCell ref="A15:Z17"/>
    <mergeCell ref="AB4:AI4"/>
    <mergeCell ref="O2:T2"/>
    <mergeCell ref="U2:Z2"/>
    <mergeCell ref="A6:Z6"/>
    <mergeCell ref="A2:F2"/>
    <mergeCell ref="G2:H2"/>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rowBreaks count="1" manualBreakCount="1">
    <brk id="39" max="2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election sqref="A1:XFD1048576"/>
    </sheetView>
  </sheetViews>
  <sheetFormatPr defaultColWidth="3.125" defaultRowHeight="18.75" customHeight="1" x14ac:dyDescent="0.4"/>
  <cols>
    <col min="1" max="16384" width="3.125" style="1"/>
  </cols>
  <sheetData/>
  <phoneticPr fontId="4"/>
  <pageMargins left="0.78740157480314965" right="0.39370078740157483" top="0.59055118110236215" bottom="0.5905511811023621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249977111117893"/>
  </sheetPr>
  <dimension ref="A1:AF44"/>
  <sheetViews>
    <sheetView view="pageBreakPreview" zoomScaleNormal="100" zoomScaleSheetLayoutView="100" workbookViewId="0">
      <pane ySplit="3" topLeftCell="A4" activePane="bottomLeft" state="frozen"/>
      <selection activeCell="P17" sqref="P17:X17"/>
      <selection pane="bottomLeft" activeCell="U5" sqref="U5"/>
    </sheetView>
  </sheetViews>
  <sheetFormatPr defaultColWidth="3.125" defaultRowHeight="18.75" customHeight="1" x14ac:dyDescent="0.4"/>
  <cols>
    <col min="1" max="28" width="3.125" style="1"/>
    <col min="29" max="29" width="3.125" style="1" customWidth="1"/>
    <col min="30" max="16384" width="3.125" style="1"/>
  </cols>
  <sheetData>
    <row r="1" spans="1:32" ht="18.75" customHeight="1" x14ac:dyDescent="0.4">
      <c r="A1" s="2" t="s">
        <v>0</v>
      </c>
      <c r="B1" s="2"/>
      <c r="C1" s="2"/>
      <c r="D1" s="2"/>
      <c r="E1" s="2"/>
      <c r="F1" s="2"/>
      <c r="G1" s="2"/>
      <c r="H1" s="2"/>
      <c r="I1" s="2"/>
      <c r="J1" s="2"/>
      <c r="K1" s="2"/>
      <c r="L1" s="2"/>
      <c r="M1" s="2"/>
      <c r="N1" s="2"/>
      <c r="O1" s="2"/>
      <c r="P1" s="2"/>
      <c r="Q1" s="2"/>
      <c r="R1" s="2"/>
      <c r="S1" s="2"/>
      <c r="T1" s="2"/>
      <c r="U1" s="2"/>
      <c r="V1" s="2"/>
      <c r="W1" s="2"/>
      <c r="X1" s="2"/>
      <c r="Y1" s="2"/>
      <c r="Z1" s="2"/>
    </row>
    <row r="2" spans="1:32" ht="7.5" customHeight="1" x14ac:dyDescent="0.4">
      <c r="A2" s="2"/>
      <c r="B2" s="2"/>
      <c r="C2" s="2"/>
      <c r="D2" s="2"/>
      <c r="E2" s="2"/>
      <c r="F2" s="2"/>
      <c r="G2" s="2"/>
      <c r="H2" s="2"/>
      <c r="I2" s="2"/>
      <c r="J2" s="2"/>
      <c r="K2" s="2"/>
      <c r="L2" s="2"/>
      <c r="M2" s="2"/>
      <c r="N2" s="2"/>
      <c r="O2" s="2"/>
      <c r="P2" s="2"/>
      <c r="Q2" s="2"/>
      <c r="R2" s="2"/>
      <c r="S2" s="2"/>
      <c r="T2" s="2"/>
      <c r="U2" s="2"/>
      <c r="V2" s="2"/>
      <c r="W2" s="2"/>
      <c r="X2" s="2"/>
      <c r="Y2" s="2"/>
      <c r="Z2" s="2"/>
    </row>
    <row r="3" spans="1:32" ht="18.75" customHeight="1" x14ac:dyDescent="0.4">
      <c r="A3" s="342" t="s">
        <v>298</v>
      </c>
      <c r="B3" s="342"/>
      <c r="C3" s="342"/>
      <c r="D3" s="342"/>
      <c r="E3" s="342"/>
      <c r="F3" s="342"/>
      <c r="G3" s="342"/>
      <c r="H3" s="342"/>
      <c r="I3" s="342"/>
      <c r="J3" s="342"/>
      <c r="K3" s="342"/>
      <c r="L3" s="342"/>
      <c r="M3" s="342"/>
      <c r="N3" s="342"/>
      <c r="O3" s="342"/>
      <c r="P3" s="342"/>
      <c r="Q3" s="342"/>
      <c r="R3" s="342"/>
      <c r="S3" s="342"/>
      <c r="T3" s="342"/>
      <c r="U3" s="342"/>
      <c r="V3" s="342"/>
      <c r="W3" s="342"/>
      <c r="X3" s="342"/>
      <c r="Y3" s="342"/>
      <c r="Z3" s="342"/>
    </row>
    <row r="4" spans="1:32" ht="7.5" customHeight="1" thickBot="1" x14ac:dyDescent="0.45">
      <c r="A4" s="2"/>
      <c r="B4" s="2"/>
      <c r="C4" s="2"/>
      <c r="D4" s="2"/>
      <c r="E4" s="2"/>
      <c r="F4" s="2"/>
      <c r="G4" s="2"/>
      <c r="H4" s="2"/>
      <c r="I4" s="2"/>
      <c r="J4" s="2"/>
      <c r="K4" s="2"/>
      <c r="L4" s="2"/>
      <c r="M4" s="2"/>
      <c r="N4" s="2"/>
      <c r="O4" s="2"/>
      <c r="P4" s="2"/>
      <c r="Q4" s="2"/>
      <c r="R4" s="2"/>
      <c r="S4" s="2"/>
      <c r="T4" s="2"/>
      <c r="U4" s="2"/>
      <c r="V4" s="2"/>
      <c r="W4" s="2"/>
      <c r="X4" s="2"/>
      <c r="Y4" s="2"/>
      <c r="Z4" s="2"/>
    </row>
    <row r="5" spans="1:32" ht="22.5" customHeight="1" thickBot="1" x14ac:dyDescent="0.45">
      <c r="A5" s="166"/>
      <c r="B5" s="166"/>
      <c r="C5" s="166"/>
      <c r="D5" s="166"/>
      <c r="E5" s="166"/>
      <c r="F5" s="166"/>
      <c r="G5" s="166"/>
      <c r="H5" s="166"/>
      <c r="I5" s="166"/>
      <c r="J5" s="166"/>
      <c r="K5" s="166"/>
      <c r="L5" s="166"/>
      <c r="M5" s="166"/>
      <c r="N5" s="166"/>
      <c r="O5" s="166"/>
      <c r="P5" s="166"/>
      <c r="Q5" s="166"/>
      <c r="R5" s="166"/>
      <c r="S5" s="236"/>
      <c r="T5" s="237" t="s">
        <v>457</v>
      </c>
      <c r="U5" s="238"/>
      <c r="V5" s="239" t="s">
        <v>459</v>
      </c>
      <c r="W5" s="238"/>
      <c r="X5" s="239" t="s">
        <v>461</v>
      </c>
      <c r="Y5" s="238"/>
      <c r="Z5" s="239" t="s">
        <v>463</v>
      </c>
      <c r="AB5" s="309" t="str">
        <f ca="1">"令和"&amp;DBCS(DB!D5)&amp;"年度"</f>
        <v>令和７年度</v>
      </c>
      <c r="AC5" s="310"/>
      <c r="AD5" s="310"/>
      <c r="AE5" s="310"/>
      <c r="AF5" s="311"/>
    </row>
    <row r="6" spans="1:32" ht="18.75" customHeight="1" x14ac:dyDescent="0.4">
      <c r="A6" s="2" t="s">
        <v>1</v>
      </c>
      <c r="B6" s="2"/>
      <c r="C6" s="2"/>
      <c r="D6" s="2"/>
      <c r="E6" s="2"/>
      <c r="F6" s="2"/>
      <c r="G6" s="2"/>
      <c r="H6" s="2"/>
      <c r="I6" s="2"/>
      <c r="J6" s="2"/>
      <c r="K6" s="2"/>
      <c r="L6" s="2"/>
      <c r="M6" s="2"/>
      <c r="N6" s="2"/>
      <c r="O6" s="2"/>
      <c r="P6" s="2"/>
      <c r="Q6" s="2"/>
      <c r="R6" s="2"/>
      <c r="S6" s="2"/>
      <c r="T6" s="2"/>
      <c r="U6" s="2"/>
      <c r="V6" s="2"/>
      <c r="W6" s="2"/>
      <c r="X6" s="2"/>
      <c r="Y6" s="2"/>
      <c r="Z6" s="2"/>
    </row>
    <row r="7" spans="1:32" ht="22.5" customHeight="1" x14ac:dyDescent="0.4">
      <c r="A7" s="2"/>
      <c r="B7" s="2"/>
      <c r="C7" s="2"/>
      <c r="D7" s="2"/>
      <c r="E7" s="2"/>
      <c r="F7" s="2"/>
      <c r="G7" s="2"/>
      <c r="H7" s="2"/>
      <c r="I7" s="2"/>
      <c r="J7" s="2"/>
      <c r="K7" s="2"/>
      <c r="L7" s="2"/>
      <c r="M7" s="325" t="s">
        <v>2</v>
      </c>
      <c r="N7" s="325"/>
      <c r="O7" s="325"/>
      <c r="P7" s="325"/>
      <c r="Q7" s="3" t="s">
        <v>8</v>
      </c>
      <c r="R7" s="328"/>
      <c r="S7" s="328"/>
      <c r="T7" s="328"/>
      <c r="U7" s="3" t="s">
        <v>9</v>
      </c>
      <c r="V7" s="329"/>
      <c r="W7" s="329"/>
      <c r="X7" s="329"/>
      <c r="Y7" s="329"/>
      <c r="Z7" s="2"/>
    </row>
    <row r="8" spans="1:32" ht="26.25" customHeight="1" x14ac:dyDescent="0.4">
      <c r="A8" s="2"/>
      <c r="B8" s="2"/>
      <c r="C8" s="2"/>
      <c r="D8" s="2"/>
      <c r="E8" s="2"/>
      <c r="F8" s="2"/>
      <c r="G8" s="2"/>
      <c r="H8" s="2"/>
      <c r="I8" s="2"/>
      <c r="J8" s="2"/>
      <c r="K8" s="2"/>
      <c r="L8" s="2"/>
      <c r="M8" s="325" t="s">
        <v>3</v>
      </c>
      <c r="N8" s="325"/>
      <c r="O8" s="325"/>
      <c r="P8" s="325"/>
      <c r="Q8" s="326"/>
      <c r="R8" s="326"/>
      <c r="S8" s="326"/>
      <c r="T8" s="326"/>
      <c r="U8" s="326"/>
      <c r="V8" s="326"/>
      <c r="W8" s="326"/>
      <c r="X8" s="326"/>
      <c r="Y8" s="326"/>
      <c r="Z8" s="326"/>
    </row>
    <row r="9" spans="1:32" ht="26.25" customHeight="1" x14ac:dyDescent="0.4">
      <c r="A9" s="2"/>
      <c r="B9" s="2"/>
      <c r="C9" s="2"/>
      <c r="D9" s="2"/>
      <c r="E9" s="2"/>
      <c r="F9" s="2"/>
      <c r="G9" s="2"/>
      <c r="H9" s="2"/>
      <c r="I9" s="2"/>
      <c r="J9" s="2"/>
      <c r="K9" s="2"/>
      <c r="L9" s="4" t="s">
        <v>6</v>
      </c>
      <c r="M9" s="325" t="s">
        <v>4</v>
      </c>
      <c r="N9" s="325"/>
      <c r="O9" s="325"/>
      <c r="P9" s="325"/>
      <c r="Q9" s="326"/>
      <c r="R9" s="326"/>
      <c r="S9" s="326"/>
      <c r="T9" s="326"/>
      <c r="U9" s="326"/>
      <c r="V9" s="326"/>
      <c r="W9" s="326"/>
      <c r="X9" s="326"/>
      <c r="Y9" s="326"/>
      <c r="Z9" s="326"/>
    </row>
    <row r="10" spans="1:32" ht="26.25" customHeight="1" x14ac:dyDescent="0.4">
      <c r="A10" s="2"/>
      <c r="B10" s="2"/>
      <c r="C10" s="2"/>
      <c r="D10" s="2"/>
      <c r="E10" s="2"/>
      <c r="F10" s="2"/>
      <c r="G10" s="2"/>
      <c r="H10" s="2"/>
      <c r="I10" s="2"/>
      <c r="J10" s="2"/>
      <c r="K10" s="2"/>
      <c r="L10" s="2"/>
      <c r="M10" s="325" t="s">
        <v>5</v>
      </c>
      <c r="N10" s="325"/>
      <c r="O10" s="325"/>
      <c r="P10" s="325"/>
      <c r="Q10" s="327"/>
      <c r="R10" s="327"/>
      <c r="S10" s="327"/>
      <c r="T10" s="327"/>
      <c r="U10" s="327"/>
      <c r="V10" s="327"/>
      <c r="W10" s="327"/>
      <c r="X10" s="327"/>
      <c r="Y10" s="327"/>
      <c r="Z10" s="2"/>
    </row>
    <row r="11" spans="1:32" ht="7.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row>
    <row r="12" spans="1:32" ht="18.75" customHeight="1" x14ac:dyDescent="0.4">
      <c r="A12" s="346" t="str">
        <f>"　標記の補助金の交付を受けたいので、仙台市補助金等交付規則"&amp;DBCS(DB!H4)&amp;"及び仙台市事業所用クリーンエネルギー自動車導入支援補助金交付要綱"&amp;DBCS(DB!H5)&amp;"の規定により、下記のとおり関係書類を添えて申請します。"</f>
        <v>　標記の補助金の交付を受けたいので、仙台市補助金等交付規則第３条第１項及び仙台市事業所用クリーンエネルギー自動車導入支援補助金交付要綱第１０条の規定により、下記のとおり関係書類を添えて申請します。</v>
      </c>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row>
    <row r="13" spans="1:32" ht="18.75" customHeight="1" x14ac:dyDescent="0.4">
      <c r="A13" s="346"/>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row>
    <row r="14" spans="1:32" ht="18.75" customHeight="1" x14ac:dyDescent="0.4">
      <c r="A14" s="346"/>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row>
    <row r="15" spans="1:32" ht="7.5" customHeigh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32" ht="18.75" customHeight="1" x14ac:dyDescent="0.4">
      <c r="A16" s="342" t="s">
        <v>7</v>
      </c>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row>
    <row r="17" spans="1:28" ht="7.5" customHeight="1" thickBo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8" ht="18.75" customHeight="1" x14ac:dyDescent="0.4">
      <c r="A18" s="323" t="s">
        <v>11</v>
      </c>
      <c r="B18" s="324"/>
      <c r="C18" s="324"/>
      <c r="D18" s="324"/>
      <c r="E18" s="324"/>
      <c r="F18" s="324"/>
      <c r="G18" s="324"/>
      <c r="H18" s="97"/>
      <c r="I18" s="127"/>
      <c r="J18" s="101" t="s">
        <v>464</v>
      </c>
      <c r="K18" s="101"/>
      <c r="L18" s="101"/>
      <c r="M18" s="101"/>
      <c r="N18" s="101"/>
      <c r="O18" s="101"/>
      <c r="P18" s="101" t="s">
        <v>16</v>
      </c>
      <c r="Q18" s="101"/>
      <c r="R18" s="127"/>
      <c r="S18" s="101"/>
      <c r="T18" s="101"/>
      <c r="U18" s="101"/>
      <c r="V18" s="101" t="s">
        <v>465</v>
      </c>
      <c r="W18" s="101"/>
      <c r="X18" s="101"/>
      <c r="Y18" s="101"/>
      <c r="Z18" s="6"/>
    </row>
    <row r="19" spans="1:28" ht="18.75" customHeight="1" x14ac:dyDescent="0.4">
      <c r="A19" s="321" t="s">
        <v>12</v>
      </c>
      <c r="B19" s="322"/>
      <c r="C19" s="322"/>
      <c r="D19" s="322"/>
      <c r="E19" s="322"/>
      <c r="F19" s="322"/>
      <c r="G19" s="322"/>
      <c r="H19" s="7"/>
      <c r="I19" s="344"/>
      <c r="J19" s="344"/>
      <c r="K19" s="344"/>
      <c r="L19" s="344"/>
      <c r="M19" s="344"/>
      <c r="N19" s="344"/>
      <c r="O19" s="344"/>
      <c r="P19" s="344"/>
      <c r="Q19" s="344"/>
      <c r="R19" s="344"/>
      <c r="S19" s="344"/>
      <c r="T19" s="344"/>
      <c r="U19" s="344"/>
      <c r="V19" s="344"/>
      <c r="W19" s="344"/>
      <c r="X19" s="344"/>
      <c r="Y19" s="344"/>
      <c r="Z19" s="8"/>
    </row>
    <row r="20" spans="1:28" ht="18.75" customHeight="1" x14ac:dyDescent="0.4">
      <c r="A20" s="321" t="s">
        <v>13</v>
      </c>
      <c r="B20" s="322"/>
      <c r="C20" s="322"/>
      <c r="D20" s="322"/>
      <c r="E20" s="322"/>
      <c r="F20" s="322"/>
      <c r="G20" s="322"/>
      <c r="H20" s="7"/>
      <c r="I20" s="344"/>
      <c r="J20" s="344"/>
      <c r="K20" s="344"/>
      <c r="L20" s="344"/>
      <c r="M20" s="344"/>
      <c r="N20" s="344"/>
      <c r="O20" s="344"/>
      <c r="P20" s="344"/>
      <c r="Q20" s="344"/>
      <c r="R20" s="344"/>
      <c r="S20" s="344"/>
      <c r="T20" s="344"/>
      <c r="U20" s="344"/>
      <c r="V20" s="344"/>
      <c r="W20" s="344"/>
      <c r="X20" s="344"/>
      <c r="Y20" s="344"/>
      <c r="Z20" s="8"/>
    </row>
    <row r="21" spans="1:28" ht="18.75" customHeight="1" x14ac:dyDescent="0.4">
      <c r="A21" s="321" t="s">
        <v>14</v>
      </c>
      <c r="B21" s="322"/>
      <c r="C21" s="322"/>
      <c r="D21" s="322"/>
      <c r="E21" s="322"/>
      <c r="F21" s="322"/>
      <c r="G21" s="322"/>
      <c r="H21" s="7"/>
      <c r="I21" s="345"/>
      <c r="J21" s="345"/>
      <c r="K21" s="345"/>
      <c r="L21" s="345"/>
      <c r="M21" s="345"/>
      <c r="N21" s="345"/>
      <c r="O21" s="345"/>
      <c r="P21" s="345"/>
      <c r="Q21" s="345"/>
      <c r="R21" s="345"/>
      <c r="S21" s="345"/>
      <c r="T21" s="345"/>
      <c r="U21" s="345"/>
      <c r="V21" s="345"/>
      <c r="W21" s="345"/>
      <c r="X21" s="345"/>
      <c r="Y21" s="9" t="s">
        <v>17</v>
      </c>
      <c r="Z21" s="8"/>
    </row>
    <row r="22" spans="1:28" ht="18.75" customHeight="1" x14ac:dyDescent="0.4">
      <c r="A22" s="321" t="s">
        <v>15</v>
      </c>
      <c r="B22" s="322"/>
      <c r="C22" s="322"/>
      <c r="D22" s="322"/>
      <c r="E22" s="322"/>
      <c r="F22" s="322"/>
      <c r="G22" s="322"/>
      <c r="H22" s="7"/>
      <c r="I22" s="9"/>
      <c r="J22" s="9"/>
      <c r="K22" s="9"/>
      <c r="L22" s="9"/>
      <c r="M22" s="9"/>
      <c r="N22" s="9"/>
      <c r="O22" s="9" t="str">
        <f t="shared" ref="O22:O23" si="0">IF(P22="","金","")</f>
        <v>金</v>
      </c>
      <c r="P22" s="332" t="str">
        <f>IF(申請額算定表!I21="","","金 "&amp;DBCS(TEXT(申請額算定表!I21,"#,#0")))</f>
        <v/>
      </c>
      <c r="Q22" s="332"/>
      <c r="R22" s="332"/>
      <c r="S22" s="332"/>
      <c r="T22" s="332"/>
      <c r="U22" s="332"/>
      <c r="V22" s="332"/>
      <c r="W22" s="332"/>
      <c r="X22" s="332"/>
      <c r="Y22" s="9" t="s">
        <v>27</v>
      </c>
      <c r="Z22" s="8"/>
      <c r="AB22" s="240" t="s">
        <v>466</v>
      </c>
    </row>
    <row r="23" spans="1:28" ht="18.75" customHeight="1" x14ac:dyDescent="0.4">
      <c r="A23" s="321" t="s">
        <v>10</v>
      </c>
      <c r="B23" s="322"/>
      <c r="C23" s="322"/>
      <c r="D23" s="322"/>
      <c r="E23" s="322"/>
      <c r="F23" s="322"/>
      <c r="G23" s="322"/>
      <c r="H23" s="7"/>
      <c r="I23" s="9"/>
      <c r="J23" s="9"/>
      <c r="K23" s="9"/>
      <c r="L23" s="9"/>
      <c r="M23" s="9"/>
      <c r="N23" s="9"/>
      <c r="O23" s="9" t="str">
        <f t="shared" si="0"/>
        <v>金</v>
      </c>
      <c r="P23" s="332" t="str">
        <f>IF(申請額算定表!I22="","","金 "&amp;DBCS(TEXT(申請額算定表!I22,"#,#0")))</f>
        <v/>
      </c>
      <c r="Q23" s="332"/>
      <c r="R23" s="332"/>
      <c r="S23" s="332"/>
      <c r="T23" s="332"/>
      <c r="U23" s="332"/>
      <c r="V23" s="332"/>
      <c r="W23" s="332"/>
      <c r="X23" s="332"/>
      <c r="Y23" s="9" t="s">
        <v>27</v>
      </c>
      <c r="Z23" s="8"/>
      <c r="AB23" s="240" t="s">
        <v>466</v>
      </c>
    </row>
    <row r="24" spans="1:28" ht="18" customHeight="1" x14ac:dyDescent="0.4">
      <c r="A24" s="335" t="s">
        <v>20</v>
      </c>
      <c r="B24" s="336"/>
      <c r="C24" s="336"/>
      <c r="D24" s="336"/>
      <c r="E24" s="336"/>
      <c r="F24" s="336"/>
      <c r="G24" s="336"/>
      <c r="H24" s="336" t="s">
        <v>18</v>
      </c>
      <c r="I24" s="336"/>
      <c r="J24" s="336"/>
      <c r="K24" s="336"/>
      <c r="L24" s="336"/>
      <c r="M24" s="336"/>
      <c r="N24" s="336"/>
      <c r="O24" s="336"/>
      <c r="P24" s="336"/>
      <c r="Q24" s="336"/>
      <c r="R24" s="336"/>
      <c r="S24" s="336"/>
      <c r="T24" s="336"/>
      <c r="U24" s="336"/>
      <c r="V24" s="336"/>
      <c r="W24" s="336"/>
      <c r="X24" s="336"/>
      <c r="Y24" s="336"/>
      <c r="Z24" s="343"/>
    </row>
    <row r="25" spans="1:28" ht="18" customHeight="1" x14ac:dyDescent="0.4">
      <c r="A25" s="318"/>
      <c r="B25" s="319"/>
      <c r="C25" s="319"/>
      <c r="D25" s="319"/>
      <c r="E25" s="319"/>
      <c r="F25" s="319"/>
      <c r="G25" s="319"/>
      <c r="H25" s="319" t="s">
        <v>19</v>
      </c>
      <c r="I25" s="319"/>
      <c r="J25" s="319"/>
      <c r="K25" s="319"/>
      <c r="L25" s="319"/>
      <c r="M25" s="319"/>
      <c r="N25" s="319"/>
      <c r="O25" s="319"/>
      <c r="P25" s="319"/>
      <c r="Q25" s="319"/>
      <c r="R25" s="319"/>
      <c r="S25" s="319"/>
      <c r="T25" s="319"/>
      <c r="U25" s="319"/>
      <c r="V25" s="319"/>
      <c r="W25" s="319"/>
      <c r="X25" s="319"/>
      <c r="Y25" s="319"/>
      <c r="Z25" s="320"/>
    </row>
    <row r="26" spans="1:28" ht="18" customHeight="1" x14ac:dyDescent="0.4">
      <c r="A26" s="318"/>
      <c r="B26" s="319"/>
      <c r="C26" s="319"/>
      <c r="D26" s="319"/>
      <c r="E26" s="319"/>
      <c r="F26" s="319"/>
      <c r="G26" s="319"/>
      <c r="H26" s="319" t="s">
        <v>299</v>
      </c>
      <c r="I26" s="319"/>
      <c r="J26" s="319"/>
      <c r="K26" s="319"/>
      <c r="L26" s="319"/>
      <c r="M26" s="319"/>
      <c r="N26" s="319"/>
      <c r="O26" s="319"/>
      <c r="P26" s="319"/>
      <c r="Q26" s="319"/>
      <c r="R26" s="319"/>
      <c r="S26" s="319"/>
      <c r="T26" s="319"/>
      <c r="U26" s="319"/>
      <c r="V26" s="319"/>
      <c r="W26" s="319"/>
      <c r="X26" s="319"/>
      <c r="Y26" s="319"/>
      <c r="Z26" s="320"/>
    </row>
    <row r="27" spans="1:28" ht="18" customHeight="1" x14ac:dyDescent="0.4">
      <c r="A27" s="318"/>
      <c r="B27" s="319"/>
      <c r="C27" s="319"/>
      <c r="D27" s="319"/>
      <c r="E27" s="319"/>
      <c r="F27" s="319"/>
      <c r="G27" s="319"/>
      <c r="H27" s="319" t="s">
        <v>300</v>
      </c>
      <c r="I27" s="319"/>
      <c r="J27" s="319"/>
      <c r="K27" s="319"/>
      <c r="L27" s="319"/>
      <c r="M27" s="319"/>
      <c r="N27" s="319"/>
      <c r="O27" s="319"/>
      <c r="P27" s="319"/>
      <c r="Q27" s="319"/>
      <c r="R27" s="319"/>
      <c r="S27" s="319"/>
      <c r="T27" s="319"/>
      <c r="U27" s="319"/>
      <c r="V27" s="319"/>
      <c r="W27" s="319"/>
      <c r="X27" s="319"/>
      <c r="Y27" s="319"/>
      <c r="Z27" s="320"/>
    </row>
    <row r="28" spans="1:28" ht="18" customHeight="1" x14ac:dyDescent="0.4">
      <c r="A28" s="318"/>
      <c r="B28" s="319"/>
      <c r="C28" s="319"/>
      <c r="D28" s="319"/>
      <c r="E28" s="319"/>
      <c r="F28" s="319"/>
      <c r="G28" s="319"/>
      <c r="H28" s="319" t="s">
        <v>301</v>
      </c>
      <c r="I28" s="319"/>
      <c r="J28" s="319"/>
      <c r="K28" s="319"/>
      <c r="L28" s="319"/>
      <c r="M28" s="319"/>
      <c r="N28" s="319"/>
      <c r="O28" s="319"/>
      <c r="P28" s="319"/>
      <c r="Q28" s="319"/>
      <c r="R28" s="319"/>
      <c r="S28" s="319"/>
      <c r="T28" s="319"/>
      <c r="U28" s="319"/>
      <c r="V28" s="319"/>
      <c r="W28" s="319"/>
      <c r="X28" s="319"/>
      <c r="Y28" s="319"/>
      <c r="Z28" s="320"/>
    </row>
    <row r="29" spans="1:28" ht="18" customHeight="1" x14ac:dyDescent="0.4">
      <c r="A29" s="318"/>
      <c r="B29" s="319"/>
      <c r="C29" s="319"/>
      <c r="D29" s="319"/>
      <c r="E29" s="319"/>
      <c r="F29" s="319"/>
      <c r="G29" s="319"/>
      <c r="H29" s="319" t="s">
        <v>302</v>
      </c>
      <c r="I29" s="319"/>
      <c r="J29" s="319"/>
      <c r="K29" s="319"/>
      <c r="L29" s="319"/>
      <c r="M29" s="319"/>
      <c r="N29" s="319"/>
      <c r="O29" s="319"/>
      <c r="P29" s="319"/>
      <c r="Q29" s="319"/>
      <c r="R29" s="319"/>
      <c r="S29" s="319"/>
      <c r="T29" s="319"/>
      <c r="U29" s="319"/>
      <c r="V29" s="319"/>
      <c r="W29" s="319"/>
      <c r="X29" s="319"/>
      <c r="Y29" s="319"/>
      <c r="Z29" s="320"/>
    </row>
    <row r="30" spans="1:28" ht="18" customHeight="1" x14ac:dyDescent="0.4">
      <c r="A30" s="318"/>
      <c r="B30" s="319"/>
      <c r="C30" s="319"/>
      <c r="D30" s="319"/>
      <c r="E30" s="319"/>
      <c r="F30" s="319"/>
      <c r="G30" s="319"/>
      <c r="H30" s="319" t="s">
        <v>506</v>
      </c>
      <c r="I30" s="319"/>
      <c r="J30" s="319"/>
      <c r="K30" s="319"/>
      <c r="L30" s="319"/>
      <c r="M30" s="319"/>
      <c r="N30" s="319"/>
      <c r="O30" s="319"/>
      <c r="P30" s="319"/>
      <c r="Q30" s="319"/>
      <c r="R30" s="319"/>
      <c r="S30" s="319"/>
      <c r="T30" s="319"/>
      <c r="U30" s="319"/>
      <c r="V30" s="319"/>
      <c r="W30" s="319"/>
      <c r="X30" s="319"/>
      <c r="Y30" s="319"/>
      <c r="Z30" s="320"/>
    </row>
    <row r="31" spans="1:28" ht="18" customHeight="1" x14ac:dyDescent="0.4">
      <c r="A31" s="318"/>
      <c r="B31" s="319"/>
      <c r="C31" s="319"/>
      <c r="D31" s="319"/>
      <c r="E31" s="319"/>
      <c r="F31" s="319"/>
      <c r="G31" s="319"/>
      <c r="H31" s="319" t="s">
        <v>507</v>
      </c>
      <c r="I31" s="319"/>
      <c r="J31" s="319"/>
      <c r="K31" s="319"/>
      <c r="L31" s="319"/>
      <c r="M31" s="319"/>
      <c r="N31" s="319"/>
      <c r="O31" s="319"/>
      <c r="P31" s="319"/>
      <c r="Q31" s="319"/>
      <c r="R31" s="319"/>
      <c r="S31" s="319"/>
      <c r="T31" s="319"/>
      <c r="U31" s="319"/>
      <c r="V31" s="319"/>
      <c r="W31" s="319"/>
      <c r="X31" s="319"/>
      <c r="Y31" s="319"/>
      <c r="Z31" s="320"/>
    </row>
    <row r="32" spans="1:28" ht="18" customHeight="1" x14ac:dyDescent="0.4">
      <c r="A32" s="318"/>
      <c r="B32" s="319"/>
      <c r="C32" s="319"/>
      <c r="D32" s="319"/>
      <c r="E32" s="319"/>
      <c r="F32" s="319"/>
      <c r="G32" s="319"/>
      <c r="H32" s="319" t="s">
        <v>303</v>
      </c>
      <c r="I32" s="319"/>
      <c r="J32" s="319"/>
      <c r="K32" s="319"/>
      <c r="L32" s="319"/>
      <c r="M32" s="319"/>
      <c r="N32" s="319"/>
      <c r="O32" s="319"/>
      <c r="P32" s="319"/>
      <c r="Q32" s="319"/>
      <c r="R32" s="319"/>
      <c r="S32" s="319"/>
      <c r="T32" s="319"/>
      <c r="U32" s="319"/>
      <c r="V32" s="319"/>
      <c r="W32" s="319"/>
      <c r="X32" s="319"/>
      <c r="Y32" s="319"/>
      <c r="Z32" s="320"/>
    </row>
    <row r="33" spans="1:26" ht="18" customHeight="1" x14ac:dyDescent="0.4">
      <c r="A33" s="318"/>
      <c r="B33" s="319"/>
      <c r="C33" s="319"/>
      <c r="D33" s="319"/>
      <c r="E33" s="319"/>
      <c r="F33" s="319"/>
      <c r="G33" s="319"/>
      <c r="H33" s="319" t="s">
        <v>304</v>
      </c>
      <c r="I33" s="319"/>
      <c r="J33" s="319"/>
      <c r="K33" s="319"/>
      <c r="L33" s="319"/>
      <c r="M33" s="319"/>
      <c r="N33" s="319"/>
      <c r="O33" s="319"/>
      <c r="P33" s="319"/>
      <c r="Q33" s="319"/>
      <c r="R33" s="319"/>
      <c r="S33" s="319"/>
      <c r="T33" s="319"/>
      <c r="U33" s="319"/>
      <c r="V33" s="319"/>
      <c r="W33" s="319"/>
      <c r="X33" s="319"/>
      <c r="Y33" s="319"/>
      <c r="Z33" s="320"/>
    </row>
    <row r="34" spans="1:26" ht="18" customHeight="1" x14ac:dyDescent="0.4">
      <c r="A34" s="318"/>
      <c r="B34" s="319"/>
      <c r="C34" s="319"/>
      <c r="D34" s="319"/>
      <c r="E34" s="319"/>
      <c r="F34" s="319"/>
      <c r="G34" s="319"/>
      <c r="H34" s="319" t="s">
        <v>305</v>
      </c>
      <c r="I34" s="319"/>
      <c r="J34" s="319"/>
      <c r="K34" s="319"/>
      <c r="L34" s="319"/>
      <c r="M34" s="319"/>
      <c r="N34" s="319"/>
      <c r="O34" s="319"/>
      <c r="P34" s="319"/>
      <c r="Q34" s="319"/>
      <c r="R34" s="319"/>
      <c r="S34" s="319"/>
      <c r="T34" s="319"/>
      <c r="U34" s="319"/>
      <c r="V34" s="319"/>
      <c r="W34" s="319"/>
      <c r="X34" s="319"/>
      <c r="Y34" s="319"/>
      <c r="Z34" s="320"/>
    </row>
    <row r="35" spans="1:26" ht="18" customHeight="1" x14ac:dyDescent="0.4">
      <c r="A35" s="318"/>
      <c r="B35" s="319"/>
      <c r="C35" s="319"/>
      <c r="D35" s="319"/>
      <c r="E35" s="319"/>
      <c r="F35" s="319"/>
      <c r="G35" s="319"/>
      <c r="H35" s="319" t="s">
        <v>306</v>
      </c>
      <c r="I35" s="319"/>
      <c r="J35" s="319"/>
      <c r="K35" s="319"/>
      <c r="L35" s="319"/>
      <c r="M35" s="319"/>
      <c r="N35" s="319"/>
      <c r="O35" s="319"/>
      <c r="P35" s="319"/>
      <c r="Q35" s="319"/>
      <c r="R35" s="319"/>
      <c r="S35" s="319"/>
      <c r="T35" s="319"/>
      <c r="U35" s="319"/>
      <c r="V35" s="319"/>
      <c r="W35" s="319"/>
      <c r="X35" s="319"/>
      <c r="Y35" s="319"/>
      <c r="Z35" s="320"/>
    </row>
    <row r="36" spans="1:26" ht="18" customHeight="1" x14ac:dyDescent="0.4">
      <c r="A36" s="337"/>
      <c r="B36" s="338"/>
      <c r="C36" s="338"/>
      <c r="D36" s="338"/>
      <c r="E36" s="338"/>
      <c r="F36" s="338"/>
      <c r="G36" s="338"/>
      <c r="H36" s="338" t="s">
        <v>307</v>
      </c>
      <c r="I36" s="338"/>
      <c r="J36" s="338"/>
      <c r="K36" s="338"/>
      <c r="L36" s="338"/>
      <c r="M36" s="338"/>
      <c r="N36" s="338"/>
      <c r="O36" s="338"/>
      <c r="P36" s="338"/>
      <c r="Q36" s="338"/>
      <c r="R36" s="338"/>
      <c r="S36" s="338"/>
      <c r="T36" s="338"/>
      <c r="U36" s="338"/>
      <c r="V36" s="338"/>
      <c r="W36" s="338"/>
      <c r="X36" s="338"/>
      <c r="Y36" s="338"/>
      <c r="Z36" s="341"/>
    </row>
    <row r="37" spans="1:26" ht="18" customHeight="1" x14ac:dyDescent="0.4">
      <c r="A37" s="339" t="s">
        <v>308</v>
      </c>
      <c r="B37" s="316"/>
      <c r="C37" s="316"/>
      <c r="D37" s="316"/>
      <c r="E37" s="316"/>
      <c r="F37" s="316"/>
      <c r="G37" s="340"/>
      <c r="H37" s="315" t="s">
        <v>309</v>
      </c>
      <c r="I37" s="316"/>
      <c r="J37" s="316"/>
      <c r="K37" s="316"/>
      <c r="L37" s="316"/>
      <c r="M37" s="316"/>
      <c r="N37" s="316"/>
      <c r="O37" s="316"/>
      <c r="P37" s="316"/>
      <c r="Q37" s="316"/>
      <c r="R37" s="316"/>
      <c r="S37" s="316"/>
      <c r="T37" s="316"/>
      <c r="U37" s="316"/>
      <c r="V37" s="316"/>
      <c r="W37" s="316"/>
      <c r="X37" s="316"/>
      <c r="Y37" s="316"/>
      <c r="Z37" s="317"/>
    </row>
    <row r="38" spans="1:26" ht="18" customHeight="1" x14ac:dyDescent="0.4">
      <c r="A38" s="312"/>
      <c r="B38" s="313"/>
      <c r="C38" s="313"/>
      <c r="D38" s="313"/>
      <c r="E38" s="313"/>
      <c r="F38" s="313"/>
      <c r="G38" s="314"/>
      <c r="H38" s="98"/>
      <c r="I38" s="157"/>
      <c r="J38" s="99" t="s">
        <v>310</v>
      </c>
      <c r="K38" s="99"/>
      <c r="L38" s="99"/>
      <c r="M38" s="99"/>
      <c r="N38" s="99"/>
      <c r="O38" s="99"/>
      <c r="P38" s="99"/>
      <c r="Q38" s="99"/>
      <c r="R38" s="99"/>
      <c r="S38" s="99"/>
      <c r="T38" s="99"/>
      <c r="U38" s="99"/>
      <c r="V38" s="99"/>
      <c r="W38" s="99"/>
      <c r="X38" s="99"/>
      <c r="Y38" s="99"/>
      <c r="Z38" s="100"/>
    </row>
    <row r="39" spans="1:26" ht="18" customHeight="1" x14ac:dyDescent="0.4">
      <c r="A39" s="335" t="s">
        <v>311</v>
      </c>
      <c r="B39" s="336"/>
      <c r="C39" s="336"/>
      <c r="D39" s="336"/>
      <c r="E39" s="336"/>
      <c r="F39" s="336"/>
      <c r="G39" s="336"/>
      <c r="H39" s="315" t="s">
        <v>24</v>
      </c>
      <c r="I39" s="316"/>
      <c r="J39" s="316"/>
      <c r="K39" s="316"/>
      <c r="L39" s="316"/>
      <c r="M39" s="316"/>
      <c r="N39" s="316"/>
      <c r="O39" s="316"/>
      <c r="P39" s="316"/>
      <c r="Q39" s="316"/>
      <c r="R39" s="316"/>
      <c r="S39" s="316"/>
      <c r="T39" s="316"/>
      <c r="U39" s="316"/>
      <c r="V39" s="316"/>
      <c r="W39" s="316"/>
      <c r="X39" s="316"/>
      <c r="Y39" s="316"/>
      <c r="Z39" s="317"/>
    </row>
    <row r="40" spans="1:26" ht="18" customHeight="1" x14ac:dyDescent="0.4">
      <c r="A40" s="318"/>
      <c r="B40" s="319"/>
      <c r="C40" s="319"/>
      <c r="D40" s="319"/>
      <c r="E40" s="319"/>
      <c r="F40" s="319"/>
      <c r="G40" s="319"/>
      <c r="H40" s="347" t="s">
        <v>25</v>
      </c>
      <c r="I40" s="348"/>
      <c r="J40" s="348"/>
      <c r="K40" s="348"/>
      <c r="L40" s="348"/>
      <c r="M40" s="348"/>
      <c r="N40" s="348"/>
      <c r="O40" s="348"/>
      <c r="P40" s="348"/>
      <c r="Q40" s="348"/>
      <c r="R40" s="348"/>
      <c r="S40" s="348"/>
      <c r="T40" s="348"/>
      <c r="U40" s="348"/>
      <c r="V40" s="348"/>
      <c r="W40" s="348"/>
      <c r="X40" s="348"/>
      <c r="Y40" s="348"/>
      <c r="Z40" s="349"/>
    </row>
    <row r="41" spans="1:26" ht="18" customHeight="1" x14ac:dyDescent="0.4">
      <c r="A41" s="318"/>
      <c r="B41" s="319"/>
      <c r="C41" s="319"/>
      <c r="D41" s="319"/>
      <c r="E41" s="319"/>
      <c r="F41" s="319"/>
      <c r="G41" s="319"/>
      <c r="H41" s="347" t="s">
        <v>21</v>
      </c>
      <c r="I41" s="348"/>
      <c r="J41" s="348"/>
      <c r="K41" s="348"/>
      <c r="L41" s="348"/>
      <c r="M41" s="348"/>
      <c r="N41" s="348"/>
      <c r="O41" s="348"/>
      <c r="P41" s="348"/>
      <c r="Q41" s="348"/>
      <c r="R41" s="348"/>
      <c r="S41" s="348"/>
      <c r="T41" s="348"/>
      <c r="U41" s="348"/>
      <c r="V41" s="348"/>
      <c r="W41" s="348"/>
      <c r="X41" s="348"/>
      <c r="Y41" s="348"/>
      <c r="Z41" s="349"/>
    </row>
    <row r="42" spans="1:26" ht="18" customHeight="1" x14ac:dyDescent="0.4">
      <c r="A42" s="318"/>
      <c r="B42" s="319"/>
      <c r="C42" s="319"/>
      <c r="D42" s="319"/>
      <c r="E42" s="319"/>
      <c r="F42" s="319"/>
      <c r="G42" s="319"/>
      <c r="H42" s="98"/>
      <c r="I42" s="126"/>
      <c r="J42" s="99" t="s">
        <v>22</v>
      </c>
      <c r="K42" s="99"/>
      <c r="L42" s="99"/>
      <c r="M42" s="99"/>
      <c r="N42" s="99"/>
      <c r="O42" s="99"/>
      <c r="P42" s="99"/>
      <c r="Q42" s="99"/>
      <c r="R42" s="126"/>
      <c r="S42" s="99" t="s">
        <v>23</v>
      </c>
      <c r="T42" s="99"/>
      <c r="U42" s="99"/>
      <c r="V42" s="99"/>
      <c r="W42" s="99"/>
      <c r="X42" s="99"/>
      <c r="Y42" s="99"/>
      <c r="Z42" s="100"/>
    </row>
    <row r="43" spans="1:26" ht="18" customHeight="1" thickBot="1" x14ac:dyDescent="0.45">
      <c r="A43" s="330"/>
      <c r="B43" s="331"/>
      <c r="C43" s="331"/>
      <c r="D43" s="331"/>
      <c r="E43" s="331"/>
      <c r="F43" s="331"/>
      <c r="G43" s="331"/>
      <c r="H43" s="10"/>
      <c r="I43" s="11"/>
      <c r="J43" s="11"/>
      <c r="K43" s="11"/>
      <c r="L43" s="11"/>
      <c r="M43" s="11"/>
      <c r="N43" s="11"/>
      <c r="O43" s="11"/>
      <c r="P43" s="11"/>
      <c r="Q43" s="11"/>
      <c r="R43" s="333" t="s">
        <v>26</v>
      </c>
      <c r="S43" s="333"/>
      <c r="T43" s="333"/>
      <c r="U43" s="333"/>
      <c r="V43" s="333"/>
      <c r="W43" s="333"/>
      <c r="X43" s="333"/>
      <c r="Y43" s="333"/>
      <c r="Z43" s="334"/>
    </row>
    <row r="44" spans="1:26" ht="18.75" customHeight="1" x14ac:dyDescent="0.4">
      <c r="A44" s="2"/>
      <c r="B44" s="2"/>
      <c r="C44" s="2"/>
      <c r="D44" s="2"/>
      <c r="E44" s="2"/>
      <c r="F44" s="2"/>
      <c r="G44" s="2"/>
      <c r="H44" s="2"/>
      <c r="I44" s="2"/>
      <c r="J44" s="2"/>
      <c r="K44" s="2"/>
      <c r="L44" s="2"/>
      <c r="M44" s="2"/>
      <c r="N44" s="2"/>
      <c r="O44" s="2"/>
      <c r="P44" s="2"/>
      <c r="Q44" s="2"/>
      <c r="R44" s="2"/>
      <c r="S44" s="2"/>
      <c r="T44" s="2"/>
      <c r="U44" s="2"/>
      <c r="V44" s="2"/>
      <c r="W44" s="2"/>
      <c r="X44" s="2"/>
      <c r="Y44" s="2"/>
      <c r="Z44" s="2"/>
    </row>
  </sheetData>
  <sheetProtection password="CC6D" sheet="1" selectLockedCells="1"/>
  <mergeCells count="62">
    <mergeCell ref="A31:G31"/>
    <mergeCell ref="H31:Z31"/>
    <mergeCell ref="A40:G40"/>
    <mergeCell ref="A41:G41"/>
    <mergeCell ref="A42:G42"/>
    <mergeCell ref="H39:Z39"/>
    <mergeCell ref="H40:Z40"/>
    <mergeCell ref="H41:Z41"/>
    <mergeCell ref="H30:Z30"/>
    <mergeCell ref="H32:Z32"/>
    <mergeCell ref="H36:Z36"/>
    <mergeCell ref="A3:Z3"/>
    <mergeCell ref="A39:G39"/>
    <mergeCell ref="H24:Z24"/>
    <mergeCell ref="H25:Z25"/>
    <mergeCell ref="H26:Z26"/>
    <mergeCell ref="H27:Z27"/>
    <mergeCell ref="H28:Z28"/>
    <mergeCell ref="H29:Z29"/>
    <mergeCell ref="I19:Y19"/>
    <mergeCell ref="I20:Y20"/>
    <mergeCell ref="I21:X21"/>
    <mergeCell ref="A16:Z16"/>
    <mergeCell ref="A12:Z14"/>
    <mergeCell ref="A43:G43"/>
    <mergeCell ref="P22:X22"/>
    <mergeCell ref="P23:X23"/>
    <mergeCell ref="R43:Z43"/>
    <mergeCell ref="A24:G24"/>
    <mergeCell ref="A25:G25"/>
    <mergeCell ref="A26:G26"/>
    <mergeCell ref="A27:G27"/>
    <mergeCell ref="A28:G28"/>
    <mergeCell ref="A29:G29"/>
    <mergeCell ref="A30:G30"/>
    <mergeCell ref="A32:G32"/>
    <mergeCell ref="A36:G36"/>
    <mergeCell ref="A23:G23"/>
    <mergeCell ref="A22:G22"/>
    <mergeCell ref="A37:G37"/>
    <mergeCell ref="M7:P7"/>
    <mergeCell ref="Q8:Z8"/>
    <mergeCell ref="Q9:Z9"/>
    <mergeCell ref="Q10:Y10"/>
    <mergeCell ref="R7:T7"/>
    <mergeCell ref="V7:Y7"/>
    <mergeCell ref="AB5:AF5"/>
    <mergeCell ref="A38:G38"/>
    <mergeCell ref="H37:Z37"/>
    <mergeCell ref="A33:G33"/>
    <mergeCell ref="H33:Z33"/>
    <mergeCell ref="A34:G34"/>
    <mergeCell ref="H34:Z34"/>
    <mergeCell ref="A35:G35"/>
    <mergeCell ref="H35:Z35"/>
    <mergeCell ref="A21:G21"/>
    <mergeCell ref="A18:G18"/>
    <mergeCell ref="A19:G19"/>
    <mergeCell ref="A20:G20"/>
    <mergeCell ref="M10:P10"/>
    <mergeCell ref="M9:P9"/>
    <mergeCell ref="M8:P8"/>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8</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17</xdr:col>
                    <xdr:colOff>0</xdr:colOff>
                    <xdr:row>41</xdr:row>
                    <xdr:rowOff>0</xdr:rowOff>
                  </from>
                  <to>
                    <xdr:col>18</xdr:col>
                    <xdr:colOff>0</xdr:colOff>
                    <xdr:row>42</xdr:row>
                    <xdr:rowOff>9525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8</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14</xdr:col>
                    <xdr:colOff>0</xdr:colOff>
                    <xdr:row>17</xdr:row>
                    <xdr:rowOff>0</xdr:rowOff>
                  </from>
                  <to>
                    <xdr:col>15</xdr:col>
                    <xdr:colOff>0</xdr:colOff>
                    <xdr:row>18</xdr:row>
                    <xdr:rowOff>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8</xdr:col>
                    <xdr:colOff>0</xdr:colOff>
                    <xdr:row>37</xdr:row>
                    <xdr:rowOff>0</xdr:rowOff>
                  </from>
                  <to>
                    <xdr:col>9</xdr:col>
                    <xdr:colOff>0</xdr:colOff>
                    <xdr:row>38</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20</xdr:col>
                    <xdr:colOff>0</xdr:colOff>
                    <xdr:row>17</xdr:row>
                    <xdr:rowOff>0</xdr:rowOff>
                  </from>
                  <to>
                    <xdr:col>21</xdr:col>
                    <xdr:colOff>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249977111117893"/>
  </sheetPr>
  <dimension ref="A1:AB79"/>
  <sheetViews>
    <sheetView view="pageBreakPreview" zoomScaleNormal="100" zoomScaleSheetLayoutView="100" workbookViewId="0">
      <pane ySplit="3" topLeftCell="A4" activePane="bottomLeft" state="frozen"/>
      <selection activeCell="P17" sqref="P17:X17"/>
      <selection pane="bottomLeft" activeCell="O15" sqref="O15:S15"/>
    </sheetView>
  </sheetViews>
  <sheetFormatPr defaultColWidth="3.125" defaultRowHeight="18.75" customHeight="1" x14ac:dyDescent="0.4"/>
  <cols>
    <col min="1" max="16384" width="3.125" style="1"/>
  </cols>
  <sheetData>
    <row r="1" spans="1:26" ht="18.75" customHeight="1" x14ac:dyDescent="0.4">
      <c r="A1" s="2" t="s">
        <v>28</v>
      </c>
      <c r="B1" s="2"/>
      <c r="C1" s="2"/>
      <c r="D1" s="2"/>
      <c r="E1" s="2"/>
      <c r="F1" s="2"/>
      <c r="G1" s="2"/>
      <c r="H1" s="2"/>
      <c r="I1" s="2"/>
      <c r="J1" s="2"/>
      <c r="K1" s="2"/>
      <c r="L1" s="2"/>
      <c r="M1" s="2"/>
      <c r="N1" s="2"/>
      <c r="O1" s="2"/>
      <c r="P1" s="2"/>
      <c r="Q1" s="2"/>
      <c r="R1" s="2"/>
      <c r="S1" s="2"/>
      <c r="T1" s="2"/>
      <c r="U1" s="2"/>
      <c r="V1" s="2"/>
      <c r="W1" s="2"/>
      <c r="X1" s="2"/>
      <c r="Y1" s="2"/>
      <c r="Z1" s="2"/>
    </row>
    <row r="2" spans="1:26" ht="7.5" customHeight="1" x14ac:dyDescent="0.4">
      <c r="A2" s="2"/>
      <c r="B2" s="2"/>
      <c r="C2" s="2"/>
      <c r="D2" s="2"/>
      <c r="E2" s="2"/>
      <c r="F2" s="2"/>
      <c r="G2" s="2"/>
      <c r="H2" s="2"/>
      <c r="I2" s="2"/>
      <c r="J2" s="2"/>
      <c r="K2" s="2"/>
      <c r="L2" s="2"/>
      <c r="M2" s="2"/>
      <c r="N2" s="2"/>
      <c r="O2" s="2"/>
      <c r="P2" s="2"/>
      <c r="Q2" s="2"/>
      <c r="R2" s="2"/>
      <c r="S2" s="2"/>
      <c r="T2" s="2"/>
      <c r="U2" s="2"/>
      <c r="V2" s="2"/>
      <c r="W2" s="2"/>
      <c r="X2" s="2"/>
      <c r="Y2" s="2"/>
      <c r="Z2" s="2"/>
    </row>
    <row r="3" spans="1:26" ht="18.75" customHeight="1" x14ac:dyDescent="0.4">
      <c r="A3" s="342" t="s">
        <v>29</v>
      </c>
      <c r="B3" s="342"/>
      <c r="C3" s="342"/>
      <c r="D3" s="342"/>
      <c r="E3" s="342"/>
      <c r="F3" s="342"/>
      <c r="G3" s="342"/>
      <c r="H3" s="342"/>
      <c r="I3" s="342"/>
      <c r="J3" s="342"/>
      <c r="K3" s="342"/>
      <c r="L3" s="342"/>
      <c r="M3" s="342"/>
      <c r="N3" s="342"/>
      <c r="O3" s="342"/>
      <c r="P3" s="342"/>
      <c r="Q3" s="342"/>
      <c r="R3" s="342"/>
      <c r="S3" s="342"/>
      <c r="T3" s="342"/>
      <c r="U3" s="342"/>
      <c r="V3" s="342"/>
      <c r="W3" s="342"/>
      <c r="X3" s="342"/>
      <c r="Y3" s="342"/>
      <c r="Z3" s="342"/>
    </row>
    <row r="4" spans="1:26" ht="7.5" customHeight="1" x14ac:dyDescent="0.4">
      <c r="A4" s="2"/>
      <c r="B4" s="2"/>
      <c r="C4" s="2"/>
      <c r="D4" s="2"/>
      <c r="E4" s="2"/>
      <c r="F4" s="2"/>
      <c r="G4" s="2"/>
      <c r="H4" s="2"/>
      <c r="I4" s="2"/>
      <c r="J4" s="2"/>
      <c r="K4" s="2"/>
      <c r="L4" s="2"/>
      <c r="M4" s="2"/>
      <c r="N4" s="2"/>
      <c r="O4" s="2"/>
      <c r="P4" s="2"/>
      <c r="Q4" s="2"/>
      <c r="R4" s="2"/>
      <c r="S4" s="2"/>
      <c r="T4" s="2"/>
      <c r="U4" s="2"/>
      <c r="V4" s="2"/>
      <c r="W4" s="2"/>
      <c r="X4" s="2"/>
      <c r="Y4" s="2"/>
      <c r="Z4" s="2"/>
    </row>
    <row r="5" spans="1:26" ht="18.75" customHeight="1" x14ac:dyDescent="0.4">
      <c r="A5" s="385" t="s">
        <v>84</v>
      </c>
      <c r="B5" s="385"/>
      <c r="C5" s="385"/>
      <c r="D5" s="385"/>
      <c r="E5" s="385"/>
      <c r="F5" s="385"/>
      <c r="G5" s="385"/>
      <c r="H5" s="385"/>
      <c r="I5" s="385"/>
      <c r="J5" s="385"/>
      <c r="K5" s="385"/>
      <c r="L5" s="385"/>
      <c r="M5" s="385"/>
      <c r="N5" s="385"/>
      <c r="O5" s="385"/>
      <c r="P5" s="385"/>
      <c r="Q5" s="385"/>
      <c r="R5" s="385"/>
      <c r="S5" s="385"/>
      <c r="T5" s="385"/>
      <c r="U5" s="385"/>
      <c r="V5" s="385"/>
      <c r="W5" s="385"/>
      <c r="X5" s="385"/>
      <c r="Y5" s="385"/>
      <c r="Z5" s="385"/>
    </row>
    <row r="6" spans="1:26" ht="18.75" customHeight="1" x14ac:dyDescent="0.4">
      <c r="A6" s="386" t="s">
        <v>85</v>
      </c>
      <c r="B6" s="386"/>
      <c r="C6" s="386"/>
      <c r="D6" s="386"/>
      <c r="E6" s="386"/>
      <c r="F6" s="386"/>
      <c r="G6" s="386"/>
      <c r="H6" s="386"/>
      <c r="I6" s="386"/>
      <c r="J6" s="386"/>
      <c r="K6" s="386"/>
      <c r="L6" s="386"/>
      <c r="M6" s="386"/>
      <c r="N6" s="386"/>
      <c r="O6" s="386"/>
      <c r="P6" s="386"/>
      <c r="Q6" s="386"/>
      <c r="R6" s="386"/>
      <c r="S6" s="386"/>
      <c r="T6" s="386"/>
      <c r="U6" s="386"/>
      <c r="V6" s="386"/>
      <c r="W6" s="386"/>
      <c r="X6" s="386"/>
      <c r="Y6" s="386"/>
      <c r="Z6" s="386"/>
    </row>
    <row r="7" spans="1:26" ht="7.5" customHeight="1" thickBot="1" x14ac:dyDescent="0.45">
      <c r="A7" s="2"/>
      <c r="B7" s="2"/>
      <c r="C7" s="2"/>
      <c r="D7" s="2"/>
      <c r="E7" s="2"/>
      <c r="F7" s="2"/>
      <c r="G7" s="2"/>
      <c r="H7" s="2"/>
      <c r="I7" s="2"/>
      <c r="J7" s="2"/>
      <c r="K7" s="2"/>
      <c r="L7" s="2"/>
      <c r="M7" s="2"/>
      <c r="N7" s="2"/>
      <c r="O7" s="2"/>
      <c r="P7" s="2"/>
      <c r="Q7" s="2"/>
      <c r="R7" s="2"/>
      <c r="S7" s="2"/>
      <c r="T7" s="2"/>
      <c r="U7" s="2"/>
      <c r="V7" s="2"/>
      <c r="W7" s="2"/>
      <c r="X7" s="2"/>
      <c r="Y7" s="2"/>
      <c r="Z7" s="2"/>
    </row>
    <row r="8" spans="1:26" ht="22.5" customHeight="1" x14ac:dyDescent="0.4">
      <c r="A8" s="383" t="s">
        <v>30</v>
      </c>
      <c r="B8" s="384"/>
      <c r="C8" s="384"/>
      <c r="D8" s="384"/>
      <c r="E8" s="362"/>
      <c r="F8" s="362"/>
      <c r="G8" s="362"/>
      <c r="H8" s="362"/>
      <c r="I8" s="362"/>
      <c r="J8" s="362"/>
      <c r="K8" s="362"/>
      <c r="L8" s="362"/>
      <c r="M8" s="362"/>
      <c r="N8" s="362"/>
      <c r="O8" s="362"/>
      <c r="P8" s="362"/>
      <c r="Q8" s="362"/>
      <c r="R8" s="362"/>
      <c r="S8" s="362"/>
      <c r="T8" s="362"/>
      <c r="U8" s="362"/>
      <c r="V8" s="362"/>
      <c r="W8" s="362"/>
      <c r="X8" s="362"/>
      <c r="Y8" s="362"/>
      <c r="Z8" s="363"/>
    </row>
    <row r="9" spans="1:26" ht="22.5" customHeight="1" x14ac:dyDescent="0.4">
      <c r="A9" s="371" t="s">
        <v>5</v>
      </c>
      <c r="B9" s="372"/>
      <c r="C9" s="372"/>
      <c r="D9" s="372"/>
      <c r="E9" s="364"/>
      <c r="F9" s="364"/>
      <c r="G9" s="364"/>
      <c r="H9" s="364"/>
      <c r="I9" s="364"/>
      <c r="J9" s="364"/>
      <c r="K9" s="364"/>
      <c r="L9" s="364"/>
      <c r="M9" s="364"/>
      <c r="N9" s="364"/>
      <c r="O9" s="364"/>
      <c r="P9" s="364"/>
      <c r="Q9" s="364"/>
      <c r="R9" s="364"/>
      <c r="S9" s="364"/>
      <c r="T9" s="364"/>
      <c r="U9" s="364"/>
      <c r="V9" s="364"/>
      <c r="W9" s="364"/>
      <c r="X9" s="364"/>
      <c r="Y9" s="364"/>
      <c r="Z9" s="365"/>
    </row>
    <row r="10" spans="1:26" ht="22.5" customHeight="1" thickBot="1" x14ac:dyDescent="0.45">
      <c r="A10" s="360" t="s">
        <v>31</v>
      </c>
      <c r="B10" s="361"/>
      <c r="C10" s="361"/>
      <c r="D10" s="361"/>
      <c r="E10" s="366"/>
      <c r="F10" s="366"/>
      <c r="G10" s="366"/>
      <c r="H10" s="366"/>
      <c r="I10" s="366"/>
      <c r="J10" s="366"/>
      <c r="K10" s="366"/>
      <c r="L10" s="366"/>
      <c r="M10" s="366"/>
      <c r="N10" s="366"/>
      <c r="O10" s="366"/>
      <c r="P10" s="366"/>
      <c r="Q10" s="366"/>
      <c r="R10" s="366"/>
      <c r="S10" s="366"/>
      <c r="T10" s="366"/>
      <c r="U10" s="366"/>
      <c r="V10" s="366"/>
      <c r="W10" s="366"/>
      <c r="X10" s="366"/>
      <c r="Y10" s="366"/>
      <c r="Z10" s="367"/>
    </row>
    <row r="11" spans="1:26" ht="18.7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x14ac:dyDescent="0.4">
      <c r="A12" s="2" t="s">
        <v>312</v>
      </c>
      <c r="B12" s="2"/>
      <c r="C12" s="2"/>
      <c r="D12" s="2"/>
      <c r="E12" s="2"/>
      <c r="F12" s="2"/>
      <c r="G12" s="2"/>
      <c r="H12" s="2"/>
      <c r="I12" s="2"/>
      <c r="J12" s="2"/>
      <c r="K12" s="2"/>
      <c r="L12" s="2"/>
      <c r="M12" s="2"/>
      <c r="N12" s="2"/>
      <c r="O12" s="2"/>
      <c r="P12" s="2"/>
      <c r="Q12" s="2"/>
      <c r="R12" s="2"/>
      <c r="S12" s="2"/>
      <c r="T12" s="2"/>
      <c r="U12" s="2"/>
      <c r="V12" s="2"/>
      <c r="W12" s="2"/>
      <c r="X12" s="2"/>
      <c r="Y12" s="2"/>
      <c r="Z12" s="2"/>
    </row>
    <row r="13" spans="1:26" ht="7.5" customHeight="1"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2.5" customHeight="1" x14ac:dyDescent="0.4">
      <c r="A14" s="383" t="s">
        <v>52</v>
      </c>
      <c r="B14" s="384"/>
      <c r="C14" s="384"/>
      <c r="D14" s="384"/>
      <c r="E14" s="384"/>
      <c r="F14" s="384"/>
      <c r="G14" s="384"/>
      <c r="H14" s="384"/>
      <c r="I14" s="384"/>
      <c r="J14" s="384"/>
      <c r="K14" s="384"/>
      <c r="L14" s="384"/>
      <c r="M14" s="384"/>
      <c r="N14" s="12"/>
      <c r="O14" s="387"/>
      <c r="P14" s="387"/>
      <c r="Q14" s="387"/>
      <c r="R14" s="387"/>
      <c r="S14" s="387"/>
      <c r="T14" s="387"/>
      <c r="U14" s="387"/>
      <c r="V14" s="387"/>
      <c r="W14" s="387"/>
      <c r="X14" s="387"/>
      <c r="Y14" s="387"/>
      <c r="Z14" s="6"/>
    </row>
    <row r="15" spans="1:26" ht="22.5" customHeight="1" x14ac:dyDescent="0.4">
      <c r="A15" s="398" t="s">
        <v>313</v>
      </c>
      <c r="B15" s="399"/>
      <c r="C15" s="399"/>
      <c r="D15" s="399"/>
      <c r="E15" s="399"/>
      <c r="F15" s="372" t="s">
        <v>499</v>
      </c>
      <c r="G15" s="372"/>
      <c r="H15" s="372"/>
      <c r="I15" s="372"/>
      <c r="J15" s="372"/>
      <c r="K15" s="372"/>
      <c r="L15" s="372"/>
      <c r="M15" s="372"/>
      <c r="N15" s="7"/>
      <c r="O15" s="402"/>
      <c r="P15" s="402"/>
      <c r="Q15" s="402"/>
      <c r="R15" s="402"/>
      <c r="S15" s="402"/>
      <c r="T15" s="402"/>
      <c r="U15" s="402"/>
      <c r="V15" s="402"/>
      <c r="W15" s="402"/>
      <c r="X15" s="402"/>
      <c r="Y15" s="402"/>
      <c r="Z15" s="8"/>
    </row>
    <row r="16" spans="1:26" ht="22.5" customHeight="1" x14ac:dyDescent="0.4">
      <c r="A16" s="398"/>
      <c r="B16" s="399"/>
      <c r="C16" s="399"/>
      <c r="D16" s="399"/>
      <c r="E16" s="399"/>
      <c r="F16" s="377" t="s">
        <v>36</v>
      </c>
      <c r="G16" s="378"/>
      <c r="H16" s="378"/>
      <c r="I16" s="378"/>
      <c r="J16" s="378"/>
      <c r="K16" s="378"/>
      <c r="L16" s="378"/>
      <c r="M16" s="379"/>
      <c r="N16" s="21"/>
      <c r="O16" s="242"/>
      <c r="P16" s="22" t="s">
        <v>40</v>
      </c>
      <c r="Q16" s="22"/>
      <c r="R16" s="242"/>
      <c r="S16" s="22" t="s">
        <v>39</v>
      </c>
      <c r="T16" s="22"/>
      <c r="U16" s="243"/>
      <c r="V16" s="22" t="s">
        <v>371</v>
      </c>
      <c r="W16" s="22"/>
      <c r="X16" s="22"/>
      <c r="Y16" s="22"/>
      <c r="Z16" s="23"/>
    </row>
    <row r="17" spans="1:28" ht="22.5" customHeight="1" x14ac:dyDescent="0.4">
      <c r="A17" s="398"/>
      <c r="B17" s="399"/>
      <c r="C17" s="399"/>
      <c r="D17" s="399"/>
      <c r="E17" s="399"/>
      <c r="F17" s="380"/>
      <c r="G17" s="381"/>
      <c r="H17" s="381"/>
      <c r="I17" s="381"/>
      <c r="J17" s="381"/>
      <c r="K17" s="381"/>
      <c r="L17" s="381"/>
      <c r="M17" s="382"/>
      <c r="N17" s="24"/>
      <c r="O17" s="244"/>
      <c r="P17" s="25" t="s">
        <v>372</v>
      </c>
      <c r="Q17" s="25"/>
      <c r="R17" s="26"/>
      <c r="S17" s="403"/>
      <c r="T17" s="403"/>
      <c r="U17" s="403"/>
      <c r="V17" s="403"/>
      <c r="W17" s="403"/>
      <c r="X17" s="403"/>
      <c r="Y17" s="403"/>
      <c r="Z17" s="27" t="s">
        <v>42</v>
      </c>
    </row>
    <row r="18" spans="1:28" ht="22.5" customHeight="1" x14ac:dyDescent="0.4">
      <c r="A18" s="398"/>
      <c r="B18" s="399"/>
      <c r="C18" s="399"/>
      <c r="D18" s="399"/>
      <c r="E18" s="399"/>
      <c r="F18" s="372" t="s">
        <v>35</v>
      </c>
      <c r="G18" s="372"/>
      <c r="H18" s="372"/>
      <c r="I18" s="372"/>
      <c r="J18" s="372"/>
      <c r="K18" s="372"/>
      <c r="L18" s="372"/>
      <c r="M18" s="372"/>
      <c r="N18" s="7"/>
      <c r="O18" s="373" t="str">
        <f>IF(第１号!I20="","",DBCS(第１号!I20))</f>
        <v/>
      </c>
      <c r="P18" s="373"/>
      <c r="Q18" s="373"/>
      <c r="R18" s="373"/>
      <c r="S18" s="373"/>
      <c r="T18" s="373"/>
      <c r="U18" s="373"/>
      <c r="V18" s="373"/>
      <c r="W18" s="373"/>
      <c r="X18" s="373"/>
      <c r="Y18" s="373"/>
      <c r="Z18" s="8"/>
    </row>
    <row r="19" spans="1:28" ht="22.5" customHeight="1" x14ac:dyDescent="0.4">
      <c r="A19" s="398"/>
      <c r="B19" s="399"/>
      <c r="C19" s="399"/>
      <c r="D19" s="399"/>
      <c r="E19" s="399"/>
      <c r="F19" s="372" t="s">
        <v>34</v>
      </c>
      <c r="G19" s="372"/>
      <c r="H19" s="372"/>
      <c r="I19" s="372"/>
      <c r="J19" s="372"/>
      <c r="K19" s="372"/>
      <c r="L19" s="372"/>
      <c r="M19" s="372"/>
      <c r="N19" s="7"/>
      <c r="O19" s="374"/>
      <c r="P19" s="374"/>
      <c r="Q19" s="374"/>
      <c r="R19" s="374"/>
      <c r="S19" s="374"/>
      <c r="T19" s="374"/>
      <c r="U19" s="374"/>
      <c r="V19" s="374"/>
      <c r="W19" s="374"/>
      <c r="X19" s="374"/>
      <c r="Y19" s="374"/>
      <c r="Z19" s="8"/>
    </row>
    <row r="20" spans="1:28" ht="22.5" customHeight="1" x14ac:dyDescent="0.4">
      <c r="A20" s="398"/>
      <c r="B20" s="399"/>
      <c r="C20" s="399"/>
      <c r="D20" s="399"/>
      <c r="E20" s="399"/>
      <c r="F20" s="376" t="s">
        <v>32</v>
      </c>
      <c r="G20" s="376"/>
      <c r="H20" s="376"/>
      <c r="I20" s="376"/>
      <c r="J20" s="376"/>
      <c r="K20" s="376"/>
      <c r="L20" s="376"/>
      <c r="M20" s="376"/>
      <c r="N20" s="16"/>
      <c r="O20" s="393"/>
      <c r="P20" s="393"/>
      <c r="Q20" s="393"/>
      <c r="R20" s="391" t="s">
        <v>41</v>
      </c>
      <c r="S20" s="391"/>
      <c r="T20" s="393"/>
      <c r="U20" s="393"/>
      <c r="V20" s="393"/>
      <c r="W20" s="395" t="s">
        <v>43</v>
      </c>
      <c r="X20" s="395"/>
      <c r="Y20" s="395"/>
      <c r="Z20" s="17"/>
    </row>
    <row r="21" spans="1:28" ht="22.5" customHeight="1" x14ac:dyDescent="0.4">
      <c r="A21" s="398"/>
      <c r="B21" s="399"/>
      <c r="C21" s="399"/>
      <c r="D21" s="399"/>
      <c r="E21" s="399"/>
      <c r="F21" s="375" t="s">
        <v>33</v>
      </c>
      <c r="G21" s="375"/>
      <c r="H21" s="375"/>
      <c r="I21" s="375"/>
      <c r="J21" s="375"/>
      <c r="K21" s="375"/>
      <c r="L21" s="375"/>
      <c r="M21" s="375"/>
      <c r="N21" s="18"/>
      <c r="O21" s="394"/>
      <c r="P21" s="394"/>
      <c r="Q21" s="394"/>
      <c r="R21" s="392"/>
      <c r="S21" s="392"/>
      <c r="T21" s="394"/>
      <c r="U21" s="394"/>
      <c r="V21" s="394"/>
      <c r="W21" s="396"/>
      <c r="X21" s="396"/>
      <c r="Y21" s="396"/>
      <c r="Z21" s="19"/>
    </row>
    <row r="22" spans="1:28" ht="22.5" customHeight="1" x14ac:dyDescent="0.4">
      <c r="A22" s="371" t="s">
        <v>37</v>
      </c>
      <c r="B22" s="372"/>
      <c r="C22" s="372"/>
      <c r="D22" s="372"/>
      <c r="E22" s="372"/>
      <c r="F22" s="372"/>
      <c r="G22" s="372"/>
      <c r="H22" s="372"/>
      <c r="I22" s="372"/>
      <c r="J22" s="372"/>
      <c r="K22" s="372"/>
      <c r="L22" s="372"/>
      <c r="M22" s="372"/>
      <c r="N22" s="7"/>
      <c r="O22" s="164"/>
      <c r="P22" s="164"/>
      <c r="Q22" s="164"/>
      <c r="R22" s="245"/>
      <c r="S22" s="246" t="s">
        <v>456</v>
      </c>
      <c r="T22" s="247"/>
      <c r="U22" s="248" t="s">
        <v>458</v>
      </c>
      <c r="V22" s="247"/>
      <c r="W22" s="248" t="s">
        <v>460</v>
      </c>
      <c r="X22" s="247"/>
      <c r="Y22" s="248" t="s">
        <v>462</v>
      </c>
      <c r="Z22" s="8"/>
    </row>
    <row r="23" spans="1:28" ht="22.5" customHeight="1" thickBot="1" x14ac:dyDescent="0.45">
      <c r="A23" s="360" t="s">
        <v>38</v>
      </c>
      <c r="B23" s="361"/>
      <c r="C23" s="361"/>
      <c r="D23" s="361"/>
      <c r="E23" s="361"/>
      <c r="F23" s="361"/>
      <c r="G23" s="361"/>
      <c r="H23" s="361"/>
      <c r="I23" s="361"/>
      <c r="J23" s="361"/>
      <c r="K23" s="361"/>
      <c r="L23" s="361"/>
      <c r="M23" s="361"/>
      <c r="N23" s="13"/>
      <c r="O23" s="397" t="str">
        <f>IFERROR(申請額算定表!I22,"")</f>
        <v/>
      </c>
      <c r="P23" s="397"/>
      <c r="Q23" s="397"/>
      <c r="R23" s="397"/>
      <c r="S23" s="397"/>
      <c r="T23" s="397"/>
      <c r="U23" s="397"/>
      <c r="V23" s="397"/>
      <c r="W23" s="397"/>
      <c r="X23" s="397"/>
      <c r="Y23" s="14" t="s">
        <v>44</v>
      </c>
      <c r="Z23" s="15"/>
      <c r="AB23" s="240" t="s">
        <v>467</v>
      </c>
    </row>
    <row r="24" spans="1:28" ht="18.75" customHeight="1" x14ac:dyDescent="0.4">
      <c r="A24" s="20" t="s">
        <v>45</v>
      </c>
      <c r="B24" s="2"/>
      <c r="C24" s="2"/>
      <c r="D24" s="2"/>
      <c r="E24" s="2"/>
      <c r="F24" s="2"/>
      <c r="G24" s="2"/>
      <c r="H24" s="2"/>
      <c r="I24" s="2"/>
      <c r="J24" s="2"/>
      <c r="K24" s="2"/>
      <c r="L24" s="2"/>
      <c r="M24" s="2"/>
      <c r="N24" s="2"/>
      <c r="O24" s="2"/>
      <c r="P24" s="2"/>
      <c r="Q24" s="2"/>
      <c r="R24" s="2"/>
      <c r="S24" s="2"/>
      <c r="T24" s="2"/>
      <c r="U24" s="2"/>
      <c r="V24" s="2"/>
      <c r="W24" s="2"/>
      <c r="X24" s="2"/>
      <c r="Y24" s="2"/>
      <c r="Z24" s="2"/>
    </row>
    <row r="25" spans="1:28" ht="18.75" customHeight="1" x14ac:dyDescent="0.4">
      <c r="A25" s="20" t="s">
        <v>314</v>
      </c>
      <c r="B25" s="2"/>
      <c r="C25" s="2"/>
      <c r="D25" s="2"/>
      <c r="E25" s="2"/>
      <c r="F25" s="2"/>
      <c r="G25" s="2"/>
      <c r="H25" s="2"/>
      <c r="I25" s="2"/>
      <c r="J25" s="2"/>
      <c r="K25" s="2"/>
      <c r="L25" s="2"/>
      <c r="M25" s="2"/>
      <c r="N25" s="2"/>
      <c r="O25" s="2"/>
      <c r="P25" s="2"/>
      <c r="Q25" s="2"/>
      <c r="R25" s="2"/>
      <c r="S25" s="2"/>
      <c r="T25" s="2"/>
      <c r="U25" s="2"/>
      <c r="V25" s="2"/>
      <c r="W25" s="2"/>
      <c r="X25" s="2"/>
      <c r="Y25" s="2"/>
      <c r="Z25" s="2"/>
    </row>
    <row r="26" spans="1:28" ht="7.5"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8" ht="18.75" customHeight="1" x14ac:dyDescent="0.4">
      <c r="A27" s="2" t="s">
        <v>46</v>
      </c>
      <c r="B27" s="2"/>
      <c r="C27" s="2"/>
      <c r="D27" s="2"/>
      <c r="E27" s="2"/>
      <c r="F27" s="2"/>
      <c r="G27" s="2"/>
      <c r="H27" s="2"/>
      <c r="I27" s="2"/>
      <c r="J27" s="2"/>
      <c r="K27" s="2"/>
      <c r="L27" s="2"/>
      <c r="M27" s="2"/>
      <c r="N27" s="2"/>
      <c r="O27" s="2"/>
      <c r="P27" s="2"/>
      <c r="Q27" s="2"/>
      <c r="R27" s="2"/>
      <c r="S27" s="2"/>
      <c r="T27" s="2"/>
      <c r="U27" s="2"/>
      <c r="V27" s="2"/>
      <c r="W27" s="2"/>
      <c r="X27" s="2"/>
      <c r="Y27" s="2"/>
      <c r="Z27" s="2"/>
    </row>
    <row r="28" spans="1:28" ht="7.5" customHeight="1" thickBot="1" x14ac:dyDescent="0.4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8" ht="24" customHeight="1" x14ac:dyDescent="0.4">
      <c r="A29" s="388"/>
      <c r="B29" s="299"/>
      <c r="C29" s="299"/>
      <c r="D29" s="299"/>
      <c r="E29" s="299"/>
      <c r="F29" s="299"/>
      <c r="G29" s="299"/>
      <c r="H29" s="299"/>
      <c r="I29" s="299"/>
      <c r="J29" s="299"/>
      <c r="K29" s="299"/>
      <c r="L29" s="299"/>
      <c r="M29" s="299"/>
      <c r="N29" s="299"/>
      <c r="O29" s="300"/>
      <c r="P29" s="298" t="s">
        <v>49</v>
      </c>
      <c r="Q29" s="299"/>
      <c r="R29" s="299"/>
      <c r="S29" s="300"/>
      <c r="T29" s="298" t="s">
        <v>50</v>
      </c>
      <c r="U29" s="299"/>
      <c r="V29" s="299"/>
      <c r="W29" s="300"/>
      <c r="X29" s="298" t="s">
        <v>51</v>
      </c>
      <c r="Y29" s="299"/>
      <c r="Z29" s="301"/>
    </row>
    <row r="30" spans="1:28" ht="24" customHeight="1" x14ac:dyDescent="0.4">
      <c r="A30" s="350" t="s">
        <v>56</v>
      </c>
      <c r="B30" s="351"/>
      <c r="C30" s="351"/>
      <c r="D30" s="351"/>
      <c r="E30" s="351"/>
      <c r="F30" s="351"/>
      <c r="G30" s="351"/>
      <c r="H30" s="351"/>
      <c r="I30" s="351"/>
      <c r="J30" s="351"/>
      <c r="K30" s="351"/>
      <c r="L30" s="351"/>
      <c r="M30" s="351"/>
      <c r="N30" s="351"/>
      <c r="O30" s="352"/>
      <c r="P30" s="400"/>
      <c r="Q30" s="400"/>
      <c r="R30" s="400"/>
      <c r="S30" s="400"/>
      <c r="T30" s="401" t="str">
        <f>IF(P30="","",P30)</f>
        <v/>
      </c>
      <c r="U30" s="401"/>
      <c r="V30" s="401"/>
      <c r="W30" s="401"/>
      <c r="X30" s="389"/>
      <c r="Y30" s="374"/>
      <c r="Z30" s="390"/>
    </row>
    <row r="31" spans="1:28" ht="24" customHeight="1" x14ac:dyDescent="0.4">
      <c r="A31" s="350" t="s">
        <v>47</v>
      </c>
      <c r="B31" s="351"/>
      <c r="C31" s="351"/>
      <c r="D31" s="351"/>
      <c r="E31" s="351"/>
      <c r="F31" s="351"/>
      <c r="G31" s="351"/>
      <c r="H31" s="351"/>
      <c r="I31" s="351"/>
      <c r="J31" s="351"/>
      <c r="K31" s="351"/>
      <c r="L31" s="351"/>
      <c r="M31" s="351"/>
      <c r="N31" s="351"/>
      <c r="O31" s="352"/>
      <c r="P31" s="404"/>
      <c r="Q31" s="405"/>
      <c r="R31" s="405"/>
      <c r="S31" s="406"/>
      <c r="T31" s="404"/>
      <c r="U31" s="405"/>
      <c r="V31" s="405"/>
      <c r="W31" s="406"/>
      <c r="X31" s="389"/>
      <c r="Y31" s="374"/>
      <c r="Z31" s="390"/>
    </row>
    <row r="32" spans="1:28" ht="24" customHeight="1" x14ac:dyDescent="0.4">
      <c r="A32" s="350" t="s">
        <v>54</v>
      </c>
      <c r="B32" s="351"/>
      <c r="C32" s="351"/>
      <c r="D32" s="351"/>
      <c r="E32" s="351"/>
      <c r="F32" s="351"/>
      <c r="G32" s="351"/>
      <c r="H32" s="351"/>
      <c r="I32" s="351"/>
      <c r="J32" s="351"/>
      <c r="K32" s="351"/>
      <c r="L32" s="351"/>
      <c r="M32" s="351"/>
      <c r="N32" s="351"/>
      <c r="O32" s="352"/>
      <c r="P32" s="407"/>
      <c r="Q32" s="408"/>
      <c r="R32" s="408"/>
      <c r="S32" s="409"/>
      <c r="T32" s="407"/>
      <c r="U32" s="408"/>
      <c r="V32" s="408"/>
      <c r="W32" s="409"/>
      <c r="X32" s="389"/>
      <c r="Y32" s="374"/>
      <c r="Z32" s="390"/>
    </row>
    <row r="33" spans="1:26" ht="24" customHeight="1" x14ac:dyDescent="0.4">
      <c r="A33" s="350" t="s">
        <v>55</v>
      </c>
      <c r="B33" s="351"/>
      <c r="C33" s="351"/>
      <c r="D33" s="351"/>
      <c r="E33" s="351"/>
      <c r="F33" s="351"/>
      <c r="G33" s="351"/>
      <c r="H33" s="351"/>
      <c r="I33" s="351"/>
      <c r="J33" s="351"/>
      <c r="K33" s="351"/>
      <c r="L33" s="351"/>
      <c r="M33" s="351"/>
      <c r="N33" s="351"/>
      <c r="O33" s="352"/>
      <c r="P33" s="410" t="str">
        <f>IF(P32="","",ROUNDDOWN(P30/P32,0))</f>
        <v/>
      </c>
      <c r="Q33" s="411"/>
      <c r="R33" s="411"/>
      <c r="S33" s="412"/>
      <c r="T33" s="410" t="str">
        <f>IF(T32="","",P30/T32)</f>
        <v/>
      </c>
      <c r="U33" s="411"/>
      <c r="V33" s="411"/>
      <c r="W33" s="412"/>
      <c r="X33" s="389"/>
      <c r="Y33" s="374"/>
      <c r="Z33" s="390"/>
    </row>
    <row r="34" spans="1:26" ht="24" customHeight="1" x14ac:dyDescent="0.4">
      <c r="A34" s="350" t="s">
        <v>53</v>
      </c>
      <c r="B34" s="351"/>
      <c r="C34" s="351"/>
      <c r="D34" s="351"/>
      <c r="E34" s="351"/>
      <c r="F34" s="351"/>
      <c r="G34" s="351"/>
      <c r="H34" s="351"/>
      <c r="I34" s="351"/>
      <c r="J34" s="351"/>
      <c r="K34" s="351"/>
      <c r="L34" s="351"/>
      <c r="M34" s="351"/>
      <c r="N34" s="351"/>
      <c r="O34" s="352"/>
      <c r="P34" s="413" t="str">
        <f>IFERROR(INDEX(DB!$G$8:$H$10,MATCH(P31,DB!$G$8:$G$10,0),2),"")</f>
        <v/>
      </c>
      <c r="Q34" s="414"/>
      <c r="R34" s="414"/>
      <c r="S34" s="415"/>
      <c r="T34" s="416" t="str">
        <f>IFERROR(INDEX(DB!$G$8:$H$10,MATCH(T31,DB!$G$8:$G$10,0),2),"")</f>
        <v/>
      </c>
      <c r="U34" s="417"/>
      <c r="V34" s="417"/>
      <c r="W34" s="418"/>
      <c r="X34" s="389"/>
      <c r="Y34" s="374"/>
      <c r="Z34" s="390"/>
    </row>
    <row r="35" spans="1:26" ht="24" customHeight="1" x14ac:dyDescent="0.4">
      <c r="A35" s="350" t="s">
        <v>57</v>
      </c>
      <c r="B35" s="351"/>
      <c r="C35" s="351"/>
      <c r="D35" s="351"/>
      <c r="E35" s="351"/>
      <c r="F35" s="351"/>
      <c r="G35" s="351"/>
      <c r="H35" s="351"/>
      <c r="I35" s="351"/>
      <c r="J35" s="351"/>
      <c r="K35" s="351"/>
      <c r="L35" s="351"/>
      <c r="M35" s="351"/>
      <c r="N35" s="351"/>
      <c r="O35" s="352"/>
      <c r="P35" s="420" t="str">
        <f>IF(P33="","",ROUNDDOWN(P33*P34,3))</f>
        <v/>
      </c>
      <c r="Q35" s="421"/>
      <c r="R35" s="421"/>
      <c r="S35" s="422"/>
      <c r="T35" s="420" t="str">
        <f>IF(T33="","",ROUNDDOWN(T33*T34,3))</f>
        <v/>
      </c>
      <c r="U35" s="421"/>
      <c r="V35" s="421"/>
      <c r="W35" s="422"/>
      <c r="X35" s="389"/>
      <c r="Y35" s="374"/>
      <c r="Z35" s="390"/>
    </row>
    <row r="36" spans="1:26" ht="24" customHeight="1" x14ac:dyDescent="0.4">
      <c r="A36" s="339" t="s">
        <v>58</v>
      </c>
      <c r="B36" s="316"/>
      <c r="C36" s="316"/>
      <c r="D36" s="316"/>
      <c r="E36" s="316"/>
      <c r="F36" s="316"/>
      <c r="G36" s="316"/>
      <c r="H36" s="316"/>
      <c r="I36" s="316"/>
      <c r="J36" s="316"/>
      <c r="K36" s="316"/>
      <c r="L36" s="316"/>
      <c r="M36" s="316"/>
      <c r="N36" s="316"/>
      <c r="O36" s="340"/>
      <c r="P36" s="423" t="str">
        <f>IF(T35="","",ROUNDDOWN(P35-T35,3))</f>
        <v/>
      </c>
      <c r="Q36" s="424"/>
      <c r="R36" s="424"/>
      <c r="S36" s="424"/>
      <c r="T36" s="424"/>
      <c r="U36" s="424"/>
      <c r="V36" s="424"/>
      <c r="W36" s="425"/>
      <c r="X36" s="429"/>
      <c r="Y36" s="430"/>
      <c r="Z36" s="431"/>
    </row>
    <row r="37" spans="1:26" ht="24" customHeight="1" thickBot="1" x14ac:dyDescent="0.45">
      <c r="A37" s="445" t="s">
        <v>48</v>
      </c>
      <c r="B37" s="446"/>
      <c r="C37" s="446"/>
      <c r="D37" s="446"/>
      <c r="E37" s="446"/>
      <c r="F37" s="446"/>
      <c r="G37" s="446"/>
      <c r="H37" s="446"/>
      <c r="I37" s="446"/>
      <c r="J37" s="446"/>
      <c r="K37" s="446"/>
      <c r="L37" s="446"/>
      <c r="M37" s="446"/>
      <c r="N37" s="446"/>
      <c r="O37" s="447"/>
      <c r="P37" s="426"/>
      <c r="Q37" s="427"/>
      <c r="R37" s="427"/>
      <c r="S37" s="427"/>
      <c r="T37" s="427"/>
      <c r="U37" s="427"/>
      <c r="V37" s="427"/>
      <c r="W37" s="428"/>
      <c r="X37" s="432"/>
      <c r="Y37" s="433"/>
      <c r="Z37" s="434"/>
    </row>
    <row r="38" spans="1:26" ht="18.75" customHeight="1" x14ac:dyDescent="0.4">
      <c r="A38" s="167" t="str">
        <f>"※３　ガソリン…"&amp;DB!H8&amp;"〔t－CO"&amp;_xlfn.UNICHAR(8322)&amp;"/Ｌ〕　軽油…"&amp;DB!H9&amp;"〔t－CO"&amp;_xlfn.UNICHAR(8322)&amp;"/Ｌ〕"</f>
        <v>※３　ガソリン…0.0023〔t－CO₂/Ｌ〕　軽油…0.0026〔t－CO₂/Ｌ〕</v>
      </c>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row>
    <row r="39" spans="1:26" ht="18.75" customHeight="1" x14ac:dyDescent="0.4">
      <c r="A39" s="167" t="str">
        <f>"　　　電気…"&amp;DB!H10&amp;"〔t－CO"&amp;_xlfn.UNICHAR(8322)&amp;"/ｋＷｈ〕"</f>
        <v>　　　電気…0.0004〔t－CO₂/ｋＷｈ〕</v>
      </c>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row>
    <row r="40" spans="1:26" ht="7.5" customHeight="1" x14ac:dyDescent="0.4">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row>
    <row r="41" spans="1:26" ht="7.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x14ac:dyDescent="0.4">
      <c r="A42" s="2" t="s">
        <v>59</v>
      </c>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4">
      <c r="A43" s="2" t="s">
        <v>60</v>
      </c>
      <c r="B43" s="2"/>
      <c r="C43" s="2"/>
      <c r="D43" s="2"/>
      <c r="E43" s="2"/>
      <c r="F43" s="2"/>
      <c r="G43" s="2"/>
      <c r="H43" s="2"/>
      <c r="I43" s="2"/>
      <c r="J43" s="2"/>
      <c r="K43" s="2"/>
      <c r="L43" s="2"/>
      <c r="M43" s="2"/>
      <c r="N43" s="2"/>
      <c r="O43" s="2"/>
      <c r="P43" s="2"/>
      <c r="Q43" s="2"/>
      <c r="R43" s="2"/>
      <c r="S43" s="2"/>
      <c r="T43" s="2"/>
      <c r="U43" s="2"/>
      <c r="V43" s="2"/>
      <c r="W43" s="2"/>
      <c r="X43" s="2"/>
      <c r="Y43" s="2"/>
      <c r="Z43" s="2"/>
    </row>
    <row r="44" spans="1:26" ht="7.5" customHeight="1" thickBot="1" x14ac:dyDescent="0.4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22.5" customHeight="1" x14ac:dyDescent="0.4">
      <c r="A45" s="383" t="s">
        <v>61</v>
      </c>
      <c r="B45" s="384"/>
      <c r="C45" s="384"/>
      <c r="D45" s="384"/>
      <c r="E45" s="384"/>
      <c r="F45" s="384"/>
      <c r="G45" s="384"/>
      <c r="H45" s="384"/>
      <c r="I45" s="384"/>
      <c r="J45" s="384"/>
      <c r="K45" s="384"/>
      <c r="L45" s="384"/>
      <c r="M45" s="384"/>
      <c r="N45" s="384"/>
      <c r="O45" s="384"/>
      <c r="P45" s="12"/>
      <c r="Q45" s="165"/>
      <c r="R45" s="249"/>
      <c r="S45" s="250" t="s">
        <v>456</v>
      </c>
      <c r="T45" s="251"/>
      <c r="U45" s="252" t="s">
        <v>458</v>
      </c>
      <c r="V45" s="251"/>
      <c r="W45" s="252" t="s">
        <v>460</v>
      </c>
      <c r="X45" s="251"/>
      <c r="Y45" s="252" t="s">
        <v>462</v>
      </c>
      <c r="Z45" s="6"/>
    </row>
    <row r="46" spans="1:26" ht="22.5" customHeight="1" x14ac:dyDescent="0.4">
      <c r="A46" s="443" t="s">
        <v>62</v>
      </c>
      <c r="B46" s="376"/>
      <c r="C46" s="376"/>
      <c r="D46" s="376"/>
      <c r="E46" s="376"/>
      <c r="F46" s="376"/>
      <c r="G46" s="376"/>
      <c r="H46" s="376"/>
      <c r="I46" s="376"/>
      <c r="J46" s="376"/>
      <c r="K46" s="376"/>
      <c r="L46" s="376"/>
      <c r="M46" s="376"/>
      <c r="N46" s="376"/>
      <c r="O46" s="376"/>
      <c r="P46" s="21"/>
      <c r="Q46" s="22"/>
      <c r="R46" s="22"/>
      <c r="S46" s="22"/>
      <c r="T46" s="22"/>
      <c r="U46" s="435" t="s">
        <v>456</v>
      </c>
      <c r="V46" s="435"/>
      <c r="W46" s="437"/>
      <c r="X46" s="437"/>
      <c r="Y46" s="439" t="s">
        <v>468</v>
      </c>
      <c r="Z46" s="440"/>
    </row>
    <row r="47" spans="1:26" ht="22.5" customHeight="1" x14ac:dyDescent="0.4">
      <c r="A47" s="444" t="s">
        <v>63</v>
      </c>
      <c r="B47" s="375"/>
      <c r="C47" s="375"/>
      <c r="D47" s="375"/>
      <c r="E47" s="375"/>
      <c r="F47" s="375"/>
      <c r="G47" s="375"/>
      <c r="H47" s="375"/>
      <c r="I47" s="375"/>
      <c r="J47" s="375"/>
      <c r="K47" s="375"/>
      <c r="L47" s="375"/>
      <c r="M47" s="375"/>
      <c r="N47" s="375"/>
      <c r="O47" s="375"/>
      <c r="P47" s="24"/>
      <c r="Q47" s="25"/>
      <c r="R47" s="25"/>
      <c r="S47" s="25"/>
      <c r="T47" s="25"/>
      <c r="U47" s="436"/>
      <c r="V47" s="436"/>
      <c r="W47" s="438"/>
      <c r="X47" s="438"/>
      <c r="Y47" s="441"/>
      <c r="Z47" s="442"/>
    </row>
    <row r="48" spans="1:26" ht="90" customHeight="1" thickBot="1" x14ac:dyDescent="0.45">
      <c r="A48" s="360" t="s">
        <v>64</v>
      </c>
      <c r="B48" s="361"/>
      <c r="C48" s="361"/>
      <c r="D48" s="361"/>
      <c r="E48" s="361"/>
      <c r="F48" s="361"/>
      <c r="G48" s="361"/>
      <c r="H48" s="361"/>
      <c r="I48" s="361"/>
      <c r="J48" s="361"/>
      <c r="K48" s="361"/>
      <c r="L48" s="361"/>
      <c r="M48" s="361"/>
      <c r="N48" s="361"/>
      <c r="O48" s="361"/>
      <c r="P48" s="13"/>
      <c r="Q48" s="419"/>
      <c r="R48" s="419"/>
      <c r="S48" s="419"/>
      <c r="T48" s="419"/>
      <c r="U48" s="419"/>
      <c r="V48" s="419"/>
      <c r="W48" s="419"/>
      <c r="X48" s="419"/>
      <c r="Y48" s="419"/>
      <c r="Z48" s="15"/>
    </row>
    <row r="49" spans="1:28" ht="7.5"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8" ht="18.75" customHeight="1" x14ac:dyDescent="0.4">
      <c r="A50" s="2" t="s">
        <v>65</v>
      </c>
      <c r="B50" s="2"/>
      <c r="C50" s="2"/>
      <c r="D50" s="2"/>
      <c r="E50" s="2"/>
      <c r="F50" s="2"/>
      <c r="G50" s="2"/>
      <c r="H50" s="2"/>
      <c r="I50" s="2"/>
      <c r="J50" s="2"/>
      <c r="K50" s="2"/>
      <c r="L50" s="2"/>
      <c r="M50" s="2"/>
      <c r="N50" s="2"/>
      <c r="O50" s="2"/>
      <c r="P50" s="2"/>
      <c r="Q50" s="2"/>
      <c r="R50" s="2"/>
      <c r="S50" s="2"/>
      <c r="T50" s="2"/>
      <c r="U50" s="2"/>
      <c r="V50" s="2"/>
      <c r="W50" s="2"/>
      <c r="X50" s="2"/>
      <c r="Y50" s="2"/>
      <c r="Z50" s="2"/>
      <c r="AB50" s="240" t="s">
        <v>467</v>
      </c>
    </row>
    <row r="51" spans="1:28" ht="7.5" customHeight="1" thickBo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8" ht="22.5" customHeight="1" x14ac:dyDescent="0.4">
      <c r="A52" s="383" t="s">
        <v>66</v>
      </c>
      <c r="B52" s="384"/>
      <c r="C52" s="384"/>
      <c r="D52" s="384"/>
      <c r="E52" s="384"/>
      <c r="F52" s="384"/>
      <c r="G52" s="384"/>
      <c r="H52" s="384"/>
      <c r="I52" s="384"/>
      <c r="J52" s="384"/>
      <c r="K52" s="384"/>
      <c r="L52" s="384"/>
      <c r="M52" s="384"/>
      <c r="N52" s="384" t="s">
        <v>73</v>
      </c>
      <c r="O52" s="384"/>
      <c r="P52" s="384"/>
      <c r="Q52" s="384"/>
      <c r="R52" s="384"/>
      <c r="S52" s="384"/>
      <c r="T52" s="384"/>
      <c r="U52" s="384"/>
      <c r="V52" s="384" t="s">
        <v>51</v>
      </c>
      <c r="W52" s="384"/>
      <c r="X52" s="384"/>
      <c r="Y52" s="384"/>
      <c r="Z52" s="457"/>
    </row>
    <row r="53" spans="1:28" ht="22.5" customHeight="1" x14ac:dyDescent="0.4">
      <c r="A53" s="321" t="s">
        <v>78</v>
      </c>
      <c r="B53" s="322"/>
      <c r="C53" s="322"/>
      <c r="D53" s="322"/>
      <c r="E53" s="322"/>
      <c r="F53" s="322"/>
      <c r="G53" s="322"/>
      <c r="H53" s="322"/>
      <c r="I53" s="322"/>
      <c r="J53" s="322"/>
      <c r="K53" s="322"/>
      <c r="L53" s="322"/>
      <c r="M53" s="322"/>
      <c r="N53" s="31" t="s">
        <v>68</v>
      </c>
      <c r="O53" s="452" t="str">
        <f>IF(申請額算定表!I8="","",申請額算定表!I8+申請額算定表!P8)</f>
        <v/>
      </c>
      <c r="P53" s="452"/>
      <c r="Q53" s="452"/>
      <c r="R53" s="452"/>
      <c r="S53" s="452"/>
      <c r="T53" s="452"/>
      <c r="U53" s="28" t="s">
        <v>44</v>
      </c>
      <c r="V53" s="458"/>
      <c r="W53" s="458"/>
      <c r="X53" s="458"/>
      <c r="Y53" s="458"/>
      <c r="Z53" s="459"/>
    </row>
    <row r="54" spans="1:28" ht="22.5" customHeight="1" x14ac:dyDescent="0.4">
      <c r="A54" s="321" t="s">
        <v>79</v>
      </c>
      <c r="B54" s="322"/>
      <c r="C54" s="322"/>
      <c r="D54" s="322"/>
      <c r="E54" s="322"/>
      <c r="F54" s="322"/>
      <c r="G54" s="322"/>
      <c r="H54" s="322"/>
      <c r="I54" s="322"/>
      <c r="J54" s="322"/>
      <c r="K54" s="322"/>
      <c r="L54" s="322"/>
      <c r="M54" s="322"/>
      <c r="N54" s="31" t="s">
        <v>69</v>
      </c>
      <c r="O54" s="452" t="str">
        <f>IF(申請額算定表!I9="","",申請額算定表!I9+申請額算定表!P9)</f>
        <v/>
      </c>
      <c r="P54" s="452"/>
      <c r="Q54" s="452"/>
      <c r="R54" s="452"/>
      <c r="S54" s="452"/>
      <c r="T54" s="452"/>
      <c r="U54" s="28" t="s">
        <v>44</v>
      </c>
      <c r="V54" s="458"/>
      <c r="W54" s="458"/>
      <c r="X54" s="458"/>
      <c r="Y54" s="458"/>
      <c r="Z54" s="459"/>
    </row>
    <row r="55" spans="1:28" ht="22.5" customHeight="1" x14ac:dyDescent="0.4">
      <c r="A55" s="321" t="s">
        <v>80</v>
      </c>
      <c r="B55" s="322"/>
      <c r="C55" s="322"/>
      <c r="D55" s="322"/>
      <c r="E55" s="322"/>
      <c r="F55" s="322"/>
      <c r="G55" s="322"/>
      <c r="H55" s="322"/>
      <c r="I55" s="322"/>
      <c r="J55" s="322"/>
      <c r="K55" s="322"/>
      <c r="L55" s="322"/>
      <c r="M55" s="322"/>
      <c r="N55" s="31" t="s">
        <v>70</v>
      </c>
      <c r="O55" s="452" t="str">
        <f>IF(申請額算定表!I10="","",申請額算定表!I10+申請額算定表!P10)</f>
        <v/>
      </c>
      <c r="P55" s="452"/>
      <c r="Q55" s="452"/>
      <c r="R55" s="452"/>
      <c r="S55" s="452"/>
      <c r="T55" s="452"/>
      <c r="U55" s="28" t="s">
        <v>44</v>
      </c>
      <c r="V55" s="458"/>
      <c r="W55" s="458"/>
      <c r="X55" s="458"/>
      <c r="Y55" s="458"/>
      <c r="Z55" s="459"/>
    </row>
    <row r="56" spans="1:28" ht="22.5" customHeight="1" x14ac:dyDescent="0.4">
      <c r="A56" s="321" t="s">
        <v>67</v>
      </c>
      <c r="B56" s="322"/>
      <c r="C56" s="322"/>
      <c r="D56" s="322"/>
      <c r="E56" s="322"/>
      <c r="F56" s="322"/>
      <c r="G56" s="322"/>
      <c r="H56" s="322"/>
      <c r="I56" s="322"/>
      <c r="J56" s="322"/>
      <c r="K56" s="322"/>
      <c r="L56" s="322"/>
      <c r="M56" s="322"/>
      <c r="N56" s="31" t="s">
        <v>71</v>
      </c>
      <c r="O56" s="452" t="str">
        <f>IF(申請額算定表!I11="","",申請額算定表!I11+申請額算定表!P11)</f>
        <v/>
      </c>
      <c r="P56" s="452"/>
      <c r="Q56" s="452"/>
      <c r="R56" s="452"/>
      <c r="S56" s="452"/>
      <c r="T56" s="452"/>
      <c r="U56" s="28" t="s">
        <v>44</v>
      </c>
      <c r="V56" s="458"/>
      <c r="W56" s="458"/>
      <c r="X56" s="458"/>
      <c r="Y56" s="458"/>
      <c r="Z56" s="459"/>
    </row>
    <row r="57" spans="1:28" ht="22.5" customHeight="1" thickBot="1" x14ac:dyDescent="0.45">
      <c r="A57" s="450" t="s">
        <v>81</v>
      </c>
      <c r="B57" s="451"/>
      <c r="C57" s="451"/>
      <c r="D57" s="451"/>
      <c r="E57" s="451"/>
      <c r="F57" s="451"/>
      <c r="G57" s="451"/>
      <c r="H57" s="451"/>
      <c r="I57" s="451"/>
      <c r="J57" s="451"/>
      <c r="K57" s="451"/>
      <c r="L57" s="451"/>
      <c r="M57" s="451"/>
      <c r="N57" s="32" t="s">
        <v>72</v>
      </c>
      <c r="O57" s="456" t="str">
        <f>IF(申請額算定表!I12="","",SUM(申請額算定表!I12,申請額算定表!P12))</f>
        <v/>
      </c>
      <c r="P57" s="456"/>
      <c r="Q57" s="456"/>
      <c r="R57" s="456"/>
      <c r="S57" s="456"/>
      <c r="T57" s="456"/>
      <c r="U57" s="29" t="s">
        <v>44</v>
      </c>
      <c r="V57" s="460" t="s">
        <v>74</v>
      </c>
      <c r="W57" s="460"/>
      <c r="X57" s="460"/>
      <c r="Y57" s="460"/>
      <c r="Z57" s="461"/>
    </row>
    <row r="58" spans="1:28" ht="22.5" customHeight="1" thickTop="1" thickBot="1" x14ac:dyDescent="0.45">
      <c r="A58" s="448" t="s">
        <v>82</v>
      </c>
      <c r="B58" s="449"/>
      <c r="C58" s="449"/>
      <c r="D58" s="449"/>
      <c r="E58" s="449"/>
      <c r="F58" s="449"/>
      <c r="G58" s="449"/>
      <c r="H58" s="449"/>
      <c r="I58" s="449"/>
      <c r="J58" s="449"/>
      <c r="K58" s="449"/>
      <c r="L58" s="449"/>
      <c r="M58" s="449"/>
      <c r="N58" s="33" t="s">
        <v>77</v>
      </c>
      <c r="O58" s="455" t="str">
        <f>IF(O57="","",SUM(O53:O57))</f>
        <v/>
      </c>
      <c r="P58" s="455"/>
      <c r="Q58" s="455"/>
      <c r="R58" s="455"/>
      <c r="S58" s="455"/>
      <c r="T58" s="455"/>
      <c r="U58" s="30" t="s">
        <v>44</v>
      </c>
      <c r="V58" s="453" t="s">
        <v>75</v>
      </c>
      <c r="W58" s="453"/>
      <c r="X58" s="453"/>
      <c r="Y58" s="453"/>
      <c r="Z58" s="454"/>
    </row>
    <row r="59" spans="1:28" ht="18.75" customHeight="1" x14ac:dyDescent="0.4">
      <c r="A59" s="20" t="s">
        <v>83</v>
      </c>
      <c r="B59" s="2"/>
      <c r="C59" s="2"/>
      <c r="D59" s="2"/>
      <c r="E59" s="2"/>
      <c r="F59" s="2"/>
      <c r="G59" s="2"/>
      <c r="H59" s="2"/>
      <c r="I59" s="2"/>
      <c r="J59" s="2"/>
      <c r="K59" s="2"/>
      <c r="L59" s="2"/>
      <c r="M59" s="2"/>
      <c r="N59" s="2"/>
      <c r="O59" s="2"/>
      <c r="P59" s="2"/>
      <c r="Q59" s="2"/>
      <c r="R59" s="2"/>
      <c r="S59" s="2"/>
      <c r="T59" s="2"/>
      <c r="U59" s="2"/>
      <c r="V59" s="2"/>
      <c r="W59" s="2"/>
      <c r="X59" s="2"/>
      <c r="Y59" s="2"/>
      <c r="Z59" s="2"/>
    </row>
    <row r="60" spans="1:28" ht="7.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8" ht="18.75" customHeight="1" x14ac:dyDescent="0.4">
      <c r="A61" s="5" t="s">
        <v>76</v>
      </c>
      <c r="B61" s="5"/>
      <c r="C61" s="5"/>
      <c r="D61" s="5"/>
      <c r="E61" s="5"/>
      <c r="F61" s="5"/>
      <c r="G61" s="5"/>
      <c r="H61" s="5"/>
      <c r="I61" s="5"/>
      <c r="J61" s="5"/>
      <c r="K61" s="5"/>
      <c r="L61" s="5"/>
      <c r="M61" s="5"/>
      <c r="N61" s="5"/>
      <c r="O61" s="5"/>
      <c r="P61" s="5"/>
      <c r="Q61" s="5"/>
      <c r="R61" s="5"/>
      <c r="S61" s="5"/>
      <c r="T61" s="5"/>
      <c r="U61" s="5"/>
      <c r="V61" s="5"/>
      <c r="W61" s="5"/>
      <c r="X61" s="5"/>
      <c r="Y61" s="5"/>
      <c r="Z61" s="5"/>
      <c r="AB61" s="240" t="s">
        <v>467</v>
      </c>
    </row>
    <row r="62" spans="1:28" ht="7.5" customHeight="1" thickBot="1" x14ac:dyDescent="0.4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8" ht="22.5" customHeight="1" x14ac:dyDescent="0.4">
      <c r="A63" s="368" t="s">
        <v>86</v>
      </c>
      <c r="B63" s="369"/>
      <c r="C63" s="369"/>
      <c r="D63" s="369"/>
      <c r="E63" s="369"/>
      <c r="F63" s="369"/>
      <c r="G63" s="369"/>
      <c r="H63" s="369"/>
      <c r="I63" s="369"/>
      <c r="J63" s="369"/>
      <c r="K63" s="369"/>
      <c r="L63" s="369"/>
      <c r="M63" s="370"/>
      <c r="N63" s="41" t="s">
        <v>93</v>
      </c>
      <c r="O63" s="356" t="str">
        <f>IF(O53="","",O53)</f>
        <v/>
      </c>
      <c r="P63" s="356"/>
      <c r="Q63" s="356"/>
      <c r="R63" s="356"/>
      <c r="S63" s="356"/>
      <c r="T63" s="356"/>
      <c r="U63" s="6" t="s">
        <v>97</v>
      </c>
      <c r="V63" s="5"/>
      <c r="W63" s="5"/>
      <c r="X63" s="5"/>
      <c r="Y63" s="5"/>
      <c r="Z63" s="5"/>
    </row>
    <row r="64" spans="1:28" ht="22.5" customHeight="1" x14ac:dyDescent="0.4">
      <c r="A64" s="350" t="s">
        <v>87</v>
      </c>
      <c r="B64" s="351"/>
      <c r="C64" s="351"/>
      <c r="D64" s="351"/>
      <c r="E64" s="351"/>
      <c r="F64" s="351"/>
      <c r="G64" s="351"/>
      <c r="H64" s="351"/>
      <c r="I64" s="351"/>
      <c r="J64" s="351"/>
      <c r="K64" s="351"/>
      <c r="L64" s="351"/>
      <c r="M64" s="352"/>
      <c r="N64" s="31" t="s">
        <v>94</v>
      </c>
      <c r="O64" s="357" t="str">
        <f>IF(O63="","",SUM(申請額算定表!I14:I16)+SUM(申請額算定表!P14:P16))</f>
        <v/>
      </c>
      <c r="P64" s="357"/>
      <c r="Q64" s="357"/>
      <c r="R64" s="357"/>
      <c r="S64" s="357"/>
      <c r="T64" s="357"/>
      <c r="U64" s="8" t="s">
        <v>97</v>
      </c>
      <c r="V64" s="5"/>
      <c r="W64" s="5"/>
      <c r="X64" s="5"/>
      <c r="Y64" s="5"/>
      <c r="Z64" s="5"/>
    </row>
    <row r="65" spans="1:26" ht="22.5" customHeight="1" x14ac:dyDescent="0.4">
      <c r="A65" s="350" t="s">
        <v>88</v>
      </c>
      <c r="B65" s="351"/>
      <c r="C65" s="351"/>
      <c r="D65" s="351"/>
      <c r="E65" s="351"/>
      <c r="F65" s="351"/>
      <c r="G65" s="351"/>
      <c r="H65" s="351"/>
      <c r="I65" s="351"/>
      <c r="J65" s="351"/>
      <c r="K65" s="351"/>
      <c r="L65" s="351"/>
      <c r="M65" s="352"/>
      <c r="N65" s="31" t="s">
        <v>95</v>
      </c>
      <c r="O65" s="358" t="str">
        <f>IF(O64="","",O63-O64)</f>
        <v/>
      </c>
      <c r="P65" s="358"/>
      <c r="Q65" s="358"/>
      <c r="R65" s="358"/>
      <c r="S65" s="358"/>
      <c r="T65" s="358"/>
      <c r="U65" s="8" t="s">
        <v>97</v>
      </c>
      <c r="V65" s="5"/>
      <c r="W65" s="5"/>
      <c r="X65" s="5"/>
      <c r="Y65" s="5"/>
      <c r="Z65" s="5"/>
    </row>
    <row r="66" spans="1:26" ht="22.5" customHeight="1" thickBot="1" x14ac:dyDescent="0.45">
      <c r="A66" s="353" t="s">
        <v>89</v>
      </c>
      <c r="B66" s="354"/>
      <c r="C66" s="354"/>
      <c r="D66" s="354"/>
      <c r="E66" s="354"/>
      <c r="F66" s="354"/>
      <c r="G66" s="354"/>
      <c r="H66" s="354"/>
      <c r="I66" s="354"/>
      <c r="J66" s="354"/>
      <c r="K66" s="354"/>
      <c r="L66" s="354"/>
      <c r="M66" s="355"/>
      <c r="N66" s="42" t="s">
        <v>96</v>
      </c>
      <c r="O66" s="359" t="str">
        <f>IF(申請額算定表!I8="","",申請額算定表!I22)</f>
        <v/>
      </c>
      <c r="P66" s="359"/>
      <c r="Q66" s="359"/>
      <c r="R66" s="359"/>
      <c r="S66" s="359"/>
      <c r="T66" s="359"/>
      <c r="U66" s="15" t="s">
        <v>97</v>
      </c>
      <c r="V66" s="5"/>
      <c r="W66" s="5"/>
      <c r="X66" s="5"/>
      <c r="Y66" s="5"/>
      <c r="Z66" s="5"/>
    </row>
    <row r="67" spans="1:26" ht="18.75" customHeight="1" x14ac:dyDescent="0.4">
      <c r="A67" s="20" t="s">
        <v>90</v>
      </c>
      <c r="B67" s="5"/>
      <c r="C67" s="5"/>
      <c r="D67" s="5"/>
      <c r="E67" s="5"/>
      <c r="F67" s="5"/>
      <c r="G67" s="5"/>
      <c r="H67" s="5"/>
      <c r="I67" s="5"/>
      <c r="J67" s="5"/>
      <c r="K67" s="5"/>
      <c r="L67" s="5"/>
      <c r="M67" s="5"/>
      <c r="N67" s="5"/>
      <c r="O67" s="5"/>
      <c r="P67" s="5"/>
      <c r="Q67" s="5"/>
      <c r="R67" s="5"/>
      <c r="S67" s="5"/>
      <c r="T67" s="5"/>
      <c r="U67" s="5"/>
      <c r="V67" s="5"/>
      <c r="W67" s="5"/>
      <c r="X67" s="5"/>
      <c r="Y67" s="5"/>
      <c r="Z67" s="5"/>
    </row>
    <row r="68" spans="1:26" ht="18.75" customHeight="1" x14ac:dyDescent="0.4">
      <c r="A68" s="20" t="s">
        <v>91</v>
      </c>
      <c r="B68" s="5"/>
      <c r="C68" s="5"/>
      <c r="D68" s="5"/>
      <c r="E68" s="5"/>
      <c r="F68" s="5"/>
      <c r="G68" s="5"/>
      <c r="H68" s="5"/>
      <c r="I68" s="5"/>
      <c r="J68" s="5"/>
      <c r="K68" s="5"/>
      <c r="L68" s="5"/>
      <c r="M68" s="5"/>
      <c r="N68" s="5"/>
      <c r="O68" s="5"/>
      <c r="P68" s="5"/>
      <c r="Q68" s="5"/>
      <c r="R68" s="5"/>
      <c r="S68" s="5"/>
      <c r="T68" s="5"/>
      <c r="U68" s="5"/>
      <c r="V68" s="5"/>
      <c r="W68" s="5"/>
      <c r="X68" s="5"/>
      <c r="Y68" s="5"/>
      <c r="Z68" s="5"/>
    </row>
    <row r="69" spans="1:26" ht="18.75" customHeight="1" x14ac:dyDescent="0.4">
      <c r="A69" s="20" t="s">
        <v>92</v>
      </c>
      <c r="B69" s="5"/>
      <c r="C69" s="5"/>
      <c r="D69" s="5"/>
      <c r="E69" s="5"/>
      <c r="F69" s="5"/>
      <c r="G69" s="5"/>
      <c r="H69" s="5"/>
      <c r="I69" s="5"/>
      <c r="J69" s="5"/>
      <c r="K69" s="5"/>
      <c r="L69" s="5"/>
      <c r="M69" s="5"/>
      <c r="N69" s="5"/>
      <c r="O69" s="5"/>
      <c r="P69" s="5"/>
      <c r="Q69" s="5"/>
      <c r="R69" s="5"/>
      <c r="S69" s="5"/>
      <c r="T69" s="5"/>
      <c r="U69" s="5"/>
      <c r="V69" s="5"/>
      <c r="W69" s="5"/>
      <c r="X69" s="5"/>
      <c r="Y69" s="5"/>
      <c r="Z69" s="5"/>
    </row>
    <row r="70" spans="1:26" ht="18.7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8.7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8.7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8.75" customHeight="1" x14ac:dyDescent="0.4">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8.75" customHeight="1" x14ac:dyDescent="0.4">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8.75" customHeight="1" x14ac:dyDescent="0.4">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8.75" customHeight="1" x14ac:dyDescent="0.4">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8.75" customHeight="1" x14ac:dyDescent="0.4">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8.75" customHeight="1" x14ac:dyDescent="0.4">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row>
    <row r="79" spans="1:26" ht="18.75" customHeight="1" x14ac:dyDescent="0.4">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row>
  </sheetData>
  <sheetProtection password="CC6D" sheet="1" selectLockedCells="1"/>
  <mergeCells count="99">
    <mergeCell ref="V58:Z58"/>
    <mergeCell ref="O58:T58"/>
    <mergeCell ref="O57:T57"/>
    <mergeCell ref="N52:U52"/>
    <mergeCell ref="V52:Z52"/>
    <mergeCell ref="V53:Z53"/>
    <mergeCell ref="V54:Z54"/>
    <mergeCell ref="V55:Z55"/>
    <mergeCell ref="V56:Z56"/>
    <mergeCell ref="V57:Z57"/>
    <mergeCell ref="A36:O36"/>
    <mergeCell ref="A37:O37"/>
    <mergeCell ref="A58:M58"/>
    <mergeCell ref="A57:M57"/>
    <mergeCell ref="A56:M56"/>
    <mergeCell ref="A55:M55"/>
    <mergeCell ref="A54:M54"/>
    <mergeCell ref="A52:M52"/>
    <mergeCell ref="O53:T53"/>
    <mergeCell ref="O54:T54"/>
    <mergeCell ref="O55:T55"/>
    <mergeCell ref="O56:T56"/>
    <mergeCell ref="A53:M53"/>
    <mergeCell ref="A33:O33"/>
    <mergeCell ref="A34:O34"/>
    <mergeCell ref="A48:O48"/>
    <mergeCell ref="Q48:Y48"/>
    <mergeCell ref="P35:S35"/>
    <mergeCell ref="T35:W35"/>
    <mergeCell ref="P36:W37"/>
    <mergeCell ref="X35:Z35"/>
    <mergeCell ref="X36:Z37"/>
    <mergeCell ref="A35:O35"/>
    <mergeCell ref="U46:V47"/>
    <mergeCell ref="W46:X47"/>
    <mergeCell ref="Y46:Z47"/>
    <mergeCell ref="A46:O46"/>
    <mergeCell ref="A45:O45"/>
    <mergeCell ref="A47:O47"/>
    <mergeCell ref="O15:S15"/>
    <mergeCell ref="T15:Y15"/>
    <mergeCell ref="X32:Z32"/>
    <mergeCell ref="X33:Z33"/>
    <mergeCell ref="X34:Z34"/>
    <mergeCell ref="S17:Y17"/>
    <mergeCell ref="P29:S29"/>
    <mergeCell ref="P31:S31"/>
    <mergeCell ref="T31:W31"/>
    <mergeCell ref="P32:S32"/>
    <mergeCell ref="A32:O32"/>
    <mergeCell ref="T32:W32"/>
    <mergeCell ref="T33:W33"/>
    <mergeCell ref="P34:S34"/>
    <mergeCell ref="T34:W34"/>
    <mergeCell ref="P33:S33"/>
    <mergeCell ref="O14:Y14"/>
    <mergeCell ref="A29:O29"/>
    <mergeCell ref="A30:O30"/>
    <mergeCell ref="A31:O31"/>
    <mergeCell ref="T29:W29"/>
    <mergeCell ref="X29:Z29"/>
    <mergeCell ref="X30:Z30"/>
    <mergeCell ref="X31:Z31"/>
    <mergeCell ref="R20:S21"/>
    <mergeCell ref="O20:Q21"/>
    <mergeCell ref="T20:V21"/>
    <mergeCell ref="W20:Y21"/>
    <mergeCell ref="O23:X23"/>
    <mergeCell ref="A15:E21"/>
    <mergeCell ref="P30:S30"/>
    <mergeCell ref="T30:W30"/>
    <mergeCell ref="A3:Z3"/>
    <mergeCell ref="A5:Z5"/>
    <mergeCell ref="A6:Z6"/>
    <mergeCell ref="A8:D8"/>
    <mergeCell ref="A9:D9"/>
    <mergeCell ref="A10:D10"/>
    <mergeCell ref="E8:Z8"/>
    <mergeCell ref="E9:Z9"/>
    <mergeCell ref="E10:Z10"/>
    <mergeCell ref="A63:M63"/>
    <mergeCell ref="A22:M22"/>
    <mergeCell ref="A23:M23"/>
    <mergeCell ref="O18:Y18"/>
    <mergeCell ref="O19:Y19"/>
    <mergeCell ref="F21:M21"/>
    <mergeCell ref="F20:M20"/>
    <mergeCell ref="F15:M15"/>
    <mergeCell ref="F18:M18"/>
    <mergeCell ref="F19:M19"/>
    <mergeCell ref="F16:M17"/>
    <mergeCell ref="A14:M14"/>
    <mergeCell ref="A64:M64"/>
    <mergeCell ref="A65:M65"/>
    <mergeCell ref="A66:M66"/>
    <mergeCell ref="O63:T63"/>
    <mergeCell ref="O64:T64"/>
    <mergeCell ref="O65:T65"/>
    <mergeCell ref="O66:T66"/>
  </mergeCells>
  <phoneticPr fontId="4" type="Hiragana" alignment="center"/>
  <dataValidations count="3">
    <dataValidation allowBlank="1" showInputMessage="1" sqref="R16"/>
    <dataValidation type="list" allowBlank="1" showInputMessage="1" showErrorMessage="1" sqref="O15:S15">
      <formula1>"乗用車,貨物自動車等,乗合自動車等"</formula1>
    </dataValidation>
    <dataValidation type="list" allowBlank="1" showInputMessage="1" showErrorMessage="1" sqref="T15:Y15">
      <formula1>"電気,プラグインハイブリッド,燃料電池"</formula1>
    </dataValidation>
  </dataValidations>
  <pageMargins left="0.78740157480314965" right="0.39370078740157483" top="0.59055118110236227" bottom="0.59055118110236227" header="0.31496062992125984" footer="0.31496062992125984"/>
  <pageSetup paperSize="9" orientation="portrait" blackAndWhite="1" r:id="rId1"/>
  <rowBreaks count="2" manualBreakCount="2">
    <brk id="40" max="25" man="1"/>
    <brk id="7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15</xdr:row>
                    <xdr:rowOff>0</xdr:rowOff>
                  </from>
                  <to>
                    <xdr:col>18</xdr:col>
                    <xdr:colOff>0</xdr:colOff>
                    <xdr:row>16</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14</xdr:col>
                    <xdr:colOff>0</xdr:colOff>
                    <xdr:row>16</xdr:row>
                    <xdr:rowOff>0</xdr:rowOff>
                  </from>
                  <to>
                    <xdr:col>15</xdr:col>
                    <xdr:colOff>0</xdr:colOff>
                    <xdr:row>17</xdr:row>
                    <xdr:rowOff>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20</xdr:col>
                    <xdr:colOff>0</xdr:colOff>
                    <xdr:row>15</xdr:row>
                    <xdr:rowOff>0</xdr:rowOff>
                  </from>
                  <to>
                    <xdr:col>21</xdr:col>
                    <xdr:colOff>0</xdr:colOff>
                    <xdr:row>16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DB!$G$8:$G$10</xm:f>
          </x14:formula1>
          <xm:sqref>T31:W31</xm:sqref>
        </x14:dataValidation>
        <x14:dataValidation type="list" allowBlank="1" showInputMessage="1" showErrorMessage="1">
          <x14:formula1>
            <xm:f>DB!$G$8:$G$10</xm:f>
          </x14:formula1>
          <xm:sqref>P31:S31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249977111117893"/>
  </sheetPr>
  <dimension ref="A1:AC40"/>
  <sheetViews>
    <sheetView view="pageBreakPreview" zoomScaleNormal="100" zoomScaleSheetLayoutView="100" workbookViewId="0">
      <pane ySplit="3" topLeftCell="A4" activePane="bottomLeft" state="frozen"/>
      <selection pane="bottomLeft" activeCell="P10" sqref="P10:Z10"/>
    </sheetView>
  </sheetViews>
  <sheetFormatPr defaultColWidth="3.125" defaultRowHeight="18.75" customHeight="1" x14ac:dyDescent="0.4"/>
  <cols>
    <col min="1" max="28" width="3.125" style="1"/>
    <col min="29" max="29" width="3.125" style="1" customWidth="1"/>
    <col min="30" max="16384" width="3.125" style="1"/>
  </cols>
  <sheetData>
    <row r="1" spans="1:28" ht="18.75" customHeight="1" x14ac:dyDescent="0.4">
      <c r="A1" s="39" t="s">
        <v>98</v>
      </c>
      <c r="B1" s="39"/>
      <c r="C1" s="39"/>
      <c r="D1" s="39"/>
      <c r="E1" s="39"/>
      <c r="F1" s="39"/>
      <c r="G1" s="39"/>
      <c r="H1" s="39"/>
      <c r="I1" s="39"/>
      <c r="J1" s="39"/>
      <c r="K1" s="39"/>
      <c r="L1" s="39"/>
      <c r="M1" s="39"/>
      <c r="N1" s="39"/>
      <c r="O1" s="39"/>
      <c r="P1" s="39"/>
      <c r="Q1" s="39"/>
      <c r="R1" s="39"/>
      <c r="S1" s="39"/>
      <c r="T1" s="39"/>
      <c r="U1" s="39"/>
      <c r="V1" s="39"/>
      <c r="W1" s="39"/>
      <c r="X1" s="39"/>
      <c r="Y1" s="39"/>
      <c r="Z1" s="39"/>
    </row>
    <row r="2" spans="1:28" ht="7.5" customHeight="1" x14ac:dyDescent="0.4">
      <c r="A2" s="39"/>
      <c r="B2" s="39"/>
      <c r="C2" s="39"/>
      <c r="D2" s="39"/>
      <c r="E2" s="39"/>
      <c r="F2" s="39"/>
      <c r="G2" s="39"/>
      <c r="H2" s="39"/>
      <c r="I2" s="39"/>
      <c r="J2" s="39"/>
      <c r="K2" s="39"/>
      <c r="L2" s="39"/>
      <c r="M2" s="39"/>
      <c r="N2" s="39"/>
      <c r="O2" s="39"/>
      <c r="P2" s="39"/>
      <c r="Q2" s="39"/>
      <c r="R2" s="39"/>
      <c r="S2" s="39"/>
      <c r="T2" s="39"/>
      <c r="U2" s="39"/>
      <c r="V2" s="39"/>
      <c r="W2" s="39"/>
      <c r="X2" s="39"/>
      <c r="Y2" s="39"/>
      <c r="Z2" s="39"/>
    </row>
    <row r="3" spans="1:28" ht="18.75" customHeight="1" x14ac:dyDescent="0.4">
      <c r="A3" s="342" t="s">
        <v>99</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B3" s="240" t="s">
        <v>474</v>
      </c>
    </row>
    <row r="4" spans="1:28" ht="7.5" customHeight="1" x14ac:dyDescent="0.4">
      <c r="A4" s="39"/>
      <c r="B4" s="39"/>
      <c r="C4" s="39"/>
      <c r="D4" s="39"/>
      <c r="E4" s="39"/>
      <c r="F4" s="39"/>
      <c r="G4" s="39"/>
      <c r="H4" s="39"/>
      <c r="I4" s="39"/>
      <c r="J4" s="39"/>
      <c r="K4" s="39"/>
      <c r="L4" s="39"/>
      <c r="M4" s="39"/>
      <c r="N4" s="39"/>
      <c r="O4" s="39"/>
      <c r="P4" s="39"/>
      <c r="Q4" s="39"/>
      <c r="R4" s="39"/>
      <c r="S4" s="39"/>
      <c r="T4" s="39"/>
      <c r="U4" s="39"/>
      <c r="V4" s="39"/>
      <c r="W4" s="39"/>
      <c r="X4" s="39"/>
      <c r="Y4" s="39"/>
      <c r="Z4" s="39"/>
    </row>
    <row r="5" spans="1:28" ht="18.75" customHeight="1" x14ac:dyDescent="0.4">
      <c r="A5" s="39" t="s">
        <v>100</v>
      </c>
      <c r="B5" s="39"/>
      <c r="C5" s="39"/>
      <c r="D5" s="39"/>
      <c r="E5" s="39"/>
      <c r="F5" s="39"/>
      <c r="G5" s="39"/>
      <c r="H5" s="39"/>
      <c r="I5" s="39"/>
      <c r="J5" s="39"/>
      <c r="K5" s="39"/>
      <c r="L5" s="39"/>
      <c r="M5" s="39"/>
      <c r="N5" s="39"/>
      <c r="O5" s="39"/>
      <c r="P5" s="39"/>
      <c r="Q5" s="39"/>
      <c r="R5" s="39"/>
      <c r="S5" s="39"/>
      <c r="T5" s="39"/>
      <c r="U5" s="39"/>
      <c r="V5" s="39"/>
      <c r="W5" s="39"/>
      <c r="X5" s="39"/>
      <c r="Y5" s="39"/>
      <c r="Z5" s="39"/>
    </row>
    <row r="6" spans="1:28" ht="7.5" customHeight="1" thickBot="1" x14ac:dyDescent="0.45">
      <c r="A6" s="39"/>
      <c r="B6" s="39"/>
      <c r="C6" s="39"/>
      <c r="D6" s="39"/>
      <c r="E6" s="39"/>
      <c r="F6" s="39"/>
      <c r="G6" s="39"/>
      <c r="H6" s="39"/>
      <c r="I6" s="39"/>
      <c r="J6" s="39"/>
      <c r="K6" s="39"/>
      <c r="L6" s="39"/>
      <c r="M6" s="39"/>
      <c r="N6" s="39"/>
      <c r="O6" s="39"/>
      <c r="P6" s="39"/>
      <c r="Q6" s="39"/>
      <c r="R6" s="39"/>
      <c r="S6" s="39"/>
      <c r="T6" s="39"/>
      <c r="U6" s="39"/>
      <c r="V6" s="39"/>
      <c r="W6" s="39"/>
      <c r="X6" s="39"/>
      <c r="Y6" s="39"/>
      <c r="Z6" s="39"/>
    </row>
    <row r="7" spans="1:28" ht="22.5" customHeight="1" x14ac:dyDescent="0.4">
      <c r="A7" s="383" t="s">
        <v>101</v>
      </c>
      <c r="B7" s="384"/>
      <c r="C7" s="384"/>
      <c r="D7" s="384"/>
      <c r="E7" s="384"/>
      <c r="F7" s="384"/>
      <c r="G7" s="384"/>
      <c r="H7" s="384"/>
      <c r="I7" s="384" t="s">
        <v>109</v>
      </c>
      <c r="J7" s="384"/>
      <c r="K7" s="384"/>
      <c r="L7" s="384"/>
      <c r="M7" s="384"/>
      <c r="N7" s="384"/>
      <c r="O7" s="384"/>
      <c r="P7" s="384" t="s">
        <v>111</v>
      </c>
      <c r="Q7" s="384"/>
      <c r="R7" s="384"/>
      <c r="S7" s="384"/>
      <c r="T7" s="384"/>
      <c r="U7" s="384"/>
      <c r="V7" s="384"/>
      <c r="W7" s="384"/>
      <c r="X7" s="384"/>
      <c r="Y7" s="384"/>
      <c r="Z7" s="457"/>
    </row>
    <row r="8" spans="1:28" ht="22.5" customHeight="1" x14ac:dyDescent="0.4">
      <c r="A8" s="371" t="s">
        <v>102</v>
      </c>
      <c r="B8" s="372"/>
      <c r="C8" s="372"/>
      <c r="D8" s="372"/>
      <c r="E8" s="372"/>
      <c r="F8" s="372"/>
      <c r="G8" s="372"/>
      <c r="H8" s="372"/>
      <c r="I8" s="466" t="str">
        <f>IFERROR(I13-SUM(I9:N12),"")</f>
        <v/>
      </c>
      <c r="J8" s="357"/>
      <c r="K8" s="357"/>
      <c r="L8" s="357"/>
      <c r="M8" s="357"/>
      <c r="N8" s="357"/>
      <c r="O8" s="37" t="s">
        <v>110</v>
      </c>
      <c r="P8" s="467"/>
      <c r="Q8" s="467"/>
      <c r="R8" s="467"/>
      <c r="S8" s="467"/>
      <c r="T8" s="467"/>
      <c r="U8" s="467"/>
      <c r="V8" s="467"/>
      <c r="W8" s="467"/>
      <c r="X8" s="467"/>
      <c r="Y8" s="467"/>
      <c r="Z8" s="468"/>
    </row>
    <row r="9" spans="1:28" ht="22.5" customHeight="1" x14ac:dyDescent="0.4">
      <c r="A9" s="371" t="s">
        <v>103</v>
      </c>
      <c r="B9" s="372"/>
      <c r="C9" s="372"/>
      <c r="D9" s="372"/>
      <c r="E9" s="372"/>
      <c r="F9" s="372"/>
      <c r="G9" s="372"/>
      <c r="H9" s="372"/>
      <c r="I9" s="466" t="str">
        <f>IFERROR(申請額算定表!I22,"")</f>
        <v/>
      </c>
      <c r="J9" s="357"/>
      <c r="K9" s="357"/>
      <c r="L9" s="357"/>
      <c r="M9" s="357"/>
      <c r="N9" s="357"/>
      <c r="O9" s="37" t="s">
        <v>110</v>
      </c>
      <c r="P9" s="467" t="s">
        <v>315</v>
      </c>
      <c r="Q9" s="467"/>
      <c r="R9" s="467"/>
      <c r="S9" s="467"/>
      <c r="T9" s="467"/>
      <c r="U9" s="467"/>
      <c r="V9" s="467"/>
      <c r="W9" s="467"/>
      <c r="X9" s="467"/>
      <c r="Y9" s="467"/>
      <c r="Z9" s="468"/>
    </row>
    <row r="10" spans="1:28" ht="22.5" customHeight="1" x14ac:dyDescent="0.4">
      <c r="A10" s="462" t="s">
        <v>108</v>
      </c>
      <c r="B10" s="463"/>
      <c r="C10" s="372" t="s">
        <v>104</v>
      </c>
      <c r="D10" s="372"/>
      <c r="E10" s="372"/>
      <c r="F10" s="372"/>
      <c r="G10" s="372"/>
      <c r="H10" s="372"/>
      <c r="I10" s="466" t="str">
        <f>IFERROR(IF(申請額算定表!I14="","",申請額算定表!I14+申請額算定表!P14),"")</f>
        <v/>
      </c>
      <c r="J10" s="357"/>
      <c r="K10" s="357"/>
      <c r="L10" s="357"/>
      <c r="M10" s="357"/>
      <c r="N10" s="357"/>
      <c r="O10" s="37" t="s">
        <v>110</v>
      </c>
      <c r="P10" s="469"/>
      <c r="Q10" s="469"/>
      <c r="R10" s="469"/>
      <c r="S10" s="469"/>
      <c r="T10" s="469"/>
      <c r="U10" s="469"/>
      <c r="V10" s="469"/>
      <c r="W10" s="469"/>
      <c r="X10" s="469"/>
      <c r="Y10" s="469"/>
      <c r="Z10" s="470"/>
    </row>
    <row r="11" spans="1:28" ht="22.5" customHeight="1" x14ac:dyDescent="0.4">
      <c r="A11" s="462"/>
      <c r="B11" s="463"/>
      <c r="C11" s="372" t="s">
        <v>105</v>
      </c>
      <c r="D11" s="372"/>
      <c r="E11" s="372"/>
      <c r="F11" s="372"/>
      <c r="G11" s="372"/>
      <c r="H11" s="372"/>
      <c r="I11" s="466" t="str">
        <f>IFERROR(IF(申請額算定表!I15="","",申請額算定表!I15+申請額算定表!P15),"")</f>
        <v/>
      </c>
      <c r="J11" s="357"/>
      <c r="K11" s="357"/>
      <c r="L11" s="357"/>
      <c r="M11" s="357"/>
      <c r="N11" s="357"/>
      <c r="O11" s="37" t="s">
        <v>110</v>
      </c>
      <c r="P11" s="469"/>
      <c r="Q11" s="469"/>
      <c r="R11" s="469"/>
      <c r="S11" s="469"/>
      <c r="T11" s="469"/>
      <c r="U11" s="469"/>
      <c r="V11" s="469"/>
      <c r="W11" s="469"/>
      <c r="X11" s="469"/>
      <c r="Y11" s="469"/>
      <c r="Z11" s="470"/>
    </row>
    <row r="12" spans="1:28" ht="22.5" customHeight="1" thickBot="1" x14ac:dyDescent="0.45">
      <c r="A12" s="464"/>
      <c r="B12" s="465"/>
      <c r="C12" s="376" t="s">
        <v>106</v>
      </c>
      <c r="D12" s="376"/>
      <c r="E12" s="376"/>
      <c r="F12" s="376"/>
      <c r="G12" s="376"/>
      <c r="H12" s="376"/>
      <c r="I12" s="481" t="str">
        <f>IFERROR(IF(申請額算定表!I16="","",申請額算定表!I16+申請額算定表!P16),"")</f>
        <v/>
      </c>
      <c r="J12" s="482"/>
      <c r="K12" s="482"/>
      <c r="L12" s="482"/>
      <c r="M12" s="482"/>
      <c r="N12" s="482"/>
      <c r="O12" s="38" t="s">
        <v>110</v>
      </c>
      <c r="P12" s="471"/>
      <c r="Q12" s="471"/>
      <c r="R12" s="471"/>
      <c r="S12" s="471"/>
      <c r="T12" s="471"/>
      <c r="U12" s="471"/>
      <c r="V12" s="471"/>
      <c r="W12" s="471"/>
      <c r="X12" s="471"/>
      <c r="Y12" s="471"/>
      <c r="Z12" s="472"/>
    </row>
    <row r="13" spans="1:28" ht="22.5" customHeight="1" thickTop="1" thickBot="1" x14ac:dyDescent="0.45">
      <c r="A13" s="479" t="s">
        <v>107</v>
      </c>
      <c r="B13" s="480"/>
      <c r="C13" s="480"/>
      <c r="D13" s="480"/>
      <c r="E13" s="480"/>
      <c r="F13" s="480"/>
      <c r="G13" s="480"/>
      <c r="H13" s="480"/>
      <c r="I13" s="483" t="str">
        <f>IF(I25="","",I25)</f>
        <v/>
      </c>
      <c r="J13" s="484"/>
      <c r="K13" s="484"/>
      <c r="L13" s="484"/>
      <c r="M13" s="484"/>
      <c r="N13" s="484"/>
      <c r="O13" s="30" t="s">
        <v>110</v>
      </c>
      <c r="P13" s="473"/>
      <c r="Q13" s="473"/>
      <c r="R13" s="473"/>
      <c r="S13" s="473"/>
      <c r="T13" s="473"/>
      <c r="U13" s="473"/>
      <c r="V13" s="473"/>
      <c r="W13" s="473"/>
      <c r="X13" s="473"/>
      <c r="Y13" s="473"/>
      <c r="Z13" s="474"/>
    </row>
    <row r="14" spans="1:28" ht="18.75" customHeight="1" x14ac:dyDescent="0.4">
      <c r="A14" s="40" t="s">
        <v>112</v>
      </c>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8" ht="18.75" customHeight="1" x14ac:dyDescent="0.4">
      <c r="A15" s="40" t="s">
        <v>113</v>
      </c>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8" ht="18.75" customHeight="1" x14ac:dyDescent="0.4">
      <c r="A16" s="40" t="s">
        <v>114</v>
      </c>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9" ht="18.75" customHeight="1" x14ac:dyDescent="0.4">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9" ht="18.75" customHeight="1" x14ac:dyDescent="0.4">
      <c r="A18" s="39" t="s">
        <v>115</v>
      </c>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9" ht="7.5" customHeight="1" thickBot="1" x14ac:dyDescent="0.4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9" ht="22.5" customHeight="1" x14ac:dyDescent="0.4">
      <c r="A20" s="383" t="s">
        <v>116</v>
      </c>
      <c r="B20" s="384"/>
      <c r="C20" s="384"/>
      <c r="D20" s="384"/>
      <c r="E20" s="384"/>
      <c r="F20" s="384"/>
      <c r="G20" s="384"/>
      <c r="H20" s="384"/>
      <c r="I20" s="384" t="s">
        <v>109</v>
      </c>
      <c r="J20" s="384"/>
      <c r="K20" s="384"/>
      <c r="L20" s="384"/>
      <c r="M20" s="384"/>
      <c r="N20" s="384"/>
      <c r="O20" s="384"/>
      <c r="P20" s="384" t="s">
        <v>111</v>
      </c>
      <c r="Q20" s="384"/>
      <c r="R20" s="384"/>
      <c r="S20" s="384"/>
      <c r="T20" s="384"/>
      <c r="U20" s="384"/>
      <c r="V20" s="384"/>
      <c r="W20" s="384"/>
      <c r="X20" s="384"/>
      <c r="Y20" s="384"/>
      <c r="Z20" s="457"/>
    </row>
    <row r="21" spans="1:29" ht="22.5" customHeight="1" x14ac:dyDescent="0.4">
      <c r="A21" s="371" t="s">
        <v>117</v>
      </c>
      <c r="B21" s="372"/>
      <c r="C21" s="372"/>
      <c r="D21" s="372"/>
      <c r="E21" s="372"/>
      <c r="F21" s="372"/>
      <c r="G21" s="372"/>
      <c r="H21" s="372"/>
      <c r="I21" s="481" t="str">
        <f>IF(申請額算定表!I8="","",申請額算定表!I8)</f>
        <v/>
      </c>
      <c r="J21" s="482"/>
      <c r="K21" s="482"/>
      <c r="L21" s="482"/>
      <c r="M21" s="482"/>
      <c r="N21" s="482"/>
      <c r="O21" s="59" t="str">
        <f t="shared" ref="O21:O22" si="0">IF(I21="","","円")</f>
        <v/>
      </c>
      <c r="P21" s="475"/>
      <c r="Q21" s="475"/>
      <c r="R21" s="475"/>
      <c r="S21" s="475"/>
      <c r="T21" s="475"/>
      <c r="U21" s="475"/>
      <c r="V21" s="475"/>
      <c r="W21" s="475"/>
      <c r="X21" s="475"/>
      <c r="Y21" s="475"/>
      <c r="Z21" s="476"/>
    </row>
    <row r="22" spans="1:29" ht="22.5" customHeight="1" x14ac:dyDescent="0.4">
      <c r="A22" s="371"/>
      <c r="B22" s="372"/>
      <c r="C22" s="372"/>
      <c r="D22" s="372"/>
      <c r="E22" s="372"/>
      <c r="F22" s="372"/>
      <c r="G22" s="372"/>
      <c r="H22" s="372"/>
      <c r="I22" s="489" t="str">
        <f>IF(申請額算定表!P8="","",申請額算定表!P8)</f>
        <v/>
      </c>
      <c r="J22" s="490"/>
      <c r="K22" s="490"/>
      <c r="L22" s="490"/>
      <c r="M22" s="490"/>
      <c r="N22" s="490"/>
      <c r="O22" s="60" t="str">
        <f t="shared" si="0"/>
        <v/>
      </c>
      <c r="P22" s="477"/>
      <c r="Q22" s="477"/>
      <c r="R22" s="477"/>
      <c r="S22" s="477"/>
      <c r="T22" s="477"/>
      <c r="U22" s="477"/>
      <c r="V22" s="477"/>
      <c r="W22" s="477"/>
      <c r="X22" s="477"/>
      <c r="Y22" s="477"/>
      <c r="Z22" s="478"/>
    </row>
    <row r="23" spans="1:29" ht="22.5" customHeight="1" x14ac:dyDescent="0.4">
      <c r="A23" s="371" t="s">
        <v>118</v>
      </c>
      <c r="B23" s="372"/>
      <c r="C23" s="372"/>
      <c r="D23" s="372"/>
      <c r="E23" s="372"/>
      <c r="F23" s="372"/>
      <c r="G23" s="372"/>
      <c r="H23" s="372"/>
      <c r="I23" s="491" t="str">
        <f>IF(SUM(I21:N22)=0,"",SUM(I21:N22))</f>
        <v/>
      </c>
      <c r="J23" s="358"/>
      <c r="K23" s="358"/>
      <c r="L23" s="358"/>
      <c r="M23" s="358"/>
      <c r="N23" s="358"/>
      <c r="O23" s="37" t="s">
        <v>110</v>
      </c>
      <c r="P23" s="458"/>
      <c r="Q23" s="458"/>
      <c r="R23" s="458"/>
      <c r="S23" s="458"/>
      <c r="T23" s="458"/>
      <c r="U23" s="458"/>
      <c r="V23" s="458"/>
      <c r="W23" s="458"/>
      <c r="X23" s="458"/>
      <c r="Y23" s="458"/>
      <c r="Z23" s="459"/>
    </row>
    <row r="24" spans="1:29" ht="22.5" customHeight="1" thickBot="1" x14ac:dyDescent="0.45">
      <c r="A24" s="443" t="s">
        <v>119</v>
      </c>
      <c r="B24" s="376"/>
      <c r="C24" s="376"/>
      <c r="D24" s="376"/>
      <c r="E24" s="376"/>
      <c r="F24" s="376"/>
      <c r="G24" s="376"/>
      <c r="H24" s="376"/>
      <c r="I24" s="492" t="str">
        <f>IFERROR(IF(第１号!I21=2,IF(DB!H12=TRUE,(ROUNDUP(I21*0.1,0)+ROUNDUP(I22*0.1,0)),(ROUNDDOWN(I21*0.1,0)+ROUNDDOWN(I22*0.1,0))),IF(DB!H12=TRUE,(ROUNDUP(I21*0.1,0)),(ROUNDDOWN(I21*0.1,0)))),"")</f>
        <v/>
      </c>
      <c r="J24" s="493"/>
      <c r="K24" s="493"/>
      <c r="L24" s="493"/>
      <c r="M24" s="493"/>
      <c r="N24" s="493"/>
      <c r="O24" s="38" t="s">
        <v>110</v>
      </c>
      <c r="P24" s="485" t="s">
        <v>124</v>
      </c>
      <c r="Q24" s="485"/>
      <c r="R24" s="485"/>
      <c r="S24" s="485"/>
      <c r="T24" s="485"/>
      <c r="U24" s="485"/>
      <c r="V24" s="485"/>
      <c r="W24" s="485"/>
      <c r="X24" s="485"/>
      <c r="Y24" s="485"/>
      <c r="Z24" s="486"/>
      <c r="AC24" s="240" t="s">
        <v>473</v>
      </c>
    </row>
    <row r="25" spans="1:29" ht="22.5" customHeight="1" thickTop="1" thickBot="1" x14ac:dyDescent="0.45">
      <c r="A25" s="479" t="s">
        <v>107</v>
      </c>
      <c r="B25" s="480"/>
      <c r="C25" s="480"/>
      <c r="D25" s="480"/>
      <c r="E25" s="480"/>
      <c r="F25" s="480"/>
      <c r="G25" s="480"/>
      <c r="H25" s="480"/>
      <c r="I25" s="483" t="str">
        <f>IF(I24="","",SUM(I23:N24))</f>
        <v/>
      </c>
      <c r="J25" s="484"/>
      <c r="K25" s="484"/>
      <c r="L25" s="484"/>
      <c r="M25" s="484"/>
      <c r="N25" s="484"/>
      <c r="O25" s="30" t="s">
        <v>110</v>
      </c>
      <c r="P25" s="487"/>
      <c r="Q25" s="487"/>
      <c r="R25" s="487"/>
      <c r="S25" s="487"/>
      <c r="T25" s="487"/>
      <c r="U25" s="487"/>
      <c r="V25" s="487"/>
      <c r="W25" s="487"/>
      <c r="X25" s="487"/>
      <c r="Y25" s="487"/>
      <c r="Z25" s="488"/>
    </row>
    <row r="26" spans="1:29" ht="18.75" customHeight="1" x14ac:dyDescent="0.4">
      <c r="A26" s="40" t="s">
        <v>120</v>
      </c>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9" ht="18.75" customHeight="1" x14ac:dyDescent="0.4">
      <c r="A27" s="40" t="s">
        <v>122</v>
      </c>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9" ht="18.75" customHeight="1" x14ac:dyDescent="0.4">
      <c r="A28" s="40" t="s">
        <v>123</v>
      </c>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9" ht="18.75" customHeight="1" x14ac:dyDescent="0.4">
      <c r="A29" s="40" t="s">
        <v>252</v>
      </c>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9" ht="18.75" customHeight="1" x14ac:dyDescent="0.4">
      <c r="A30" s="40" t="s">
        <v>121</v>
      </c>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9" ht="18.75" customHeight="1" x14ac:dyDescent="0.4">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9" ht="18.75" customHeight="1" x14ac:dyDescent="0.4">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8.75" customHeight="1" x14ac:dyDescent="0.4">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8.75" customHeight="1" x14ac:dyDescent="0.4">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8.75" customHeight="1" x14ac:dyDescent="0.4">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8.75" customHeight="1" x14ac:dyDescent="0.4">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8.75" customHeight="1" x14ac:dyDescent="0.4">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8.75" customHeight="1" x14ac:dyDescent="0.4">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8.75" customHeight="1" x14ac:dyDescent="0.4">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8.75" customHeight="1" x14ac:dyDescent="0.4">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row>
  </sheetData>
  <sheetProtection password="CC6D" sheet="1" selectLockedCells="1"/>
  <mergeCells count="40">
    <mergeCell ref="P24:Z24"/>
    <mergeCell ref="P25:Z25"/>
    <mergeCell ref="A25:H25"/>
    <mergeCell ref="A20:H20"/>
    <mergeCell ref="I20:O20"/>
    <mergeCell ref="I21:N21"/>
    <mergeCell ref="I22:N22"/>
    <mergeCell ref="I23:N23"/>
    <mergeCell ref="I24:N24"/>
    <mergeCell ref="I25:N25"/>
    <mergeCell ref="A24:H24"/>
    <mergeCell ref="C11:H11"/>
    <mergeCell ref="C12:H12"/>
    <mergeCell ref="A13:H13"/>
    <mergeCell ref="I12:N12"/>
    <mergeCell ref="I13:N13"/>
    <mergeCell ref="P12:Z12"/>
    <mergeCell ref="P13:Z13"/>
    <mergeCell ref="A21:H22"/>
    <mergeCell ref="A23:H23"/>
    <mergeCell ref="P20:Z20"/>
    <mergeCell ref="P21:Z21"/>
    <mergeCell ref="P22:Z22"/>
    <mergeCell ref="P23:Z23"/>
    <mergeCell ref="A3:Z3"/>
    <mergeCell ref="A8:H8"/>
    <mergeCell ref="A9:H9"/>
    <mergeCell ref="A10:B12"/>
    <mergeCell ref="C10:H10"/>
    <mergeCell ref="A7:H7"/>
    <mergeCell ref="I8:N8"/>
    <mergeCell ref="I9:N9"/>
    <mergeCell ref="I10:N10"/>
    <mergeCell ref="I11:N11"/>
    <mergeCell ref="I7:O7"/>
    <mergeCell ref="P7:Z7"/>
    <mergeCell ref="P8:Z8"/>
    <mergeCell ref="P9:Z9"/>
    <mergeCell ref="P10:Z10"/>
    <mergeCell ref="P11:Z11"/>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27</xdr:col>
                    <xdr:colOff>0</xdr:colOff>
                    <xdr:row>23</xdr:row>
                    <xdr:rowOff>0</xdr:rowOff>
                  </from>
                  <to>
                    <xdr:col>28</xdr:col>
                    <xdr:colOff>0</xdr:colOff>
                    <xdr:row>24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G23"/>
  <sheetViews>
    <sheetView view="pageBreakPreview" zoomScaleNormal="100" zoomScaleSheetLayoutView="100" workbookViewId="0">
      <selection activeCell="E5" sqref="E5:J5"/>
    </sheetView>
  </sheetViews>
  <sheetFormatPr defaultColWidth="3.125" defaultRowHeight="18.75" customHeight="1" x14ac:dyDescent="0.4"/>
  <cols>
    <col min="1" max="16384" width="3.125" style="1"/>
  </cols>
  <sheetData>
    <row r="1" spans="1:33" ht="18.75" customHeight="1" x14ac:dyDescent="0.4">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3" ht="7.5" customHeight="1" x14ac:dyDescent="0.4">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row>
    <row r="3" spans="1:33" ht="18.75" customHeight="1" x14ac:dyDescent="0.4">
      <c r="A3" s="342" t="s">
        <v>410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row>
    <row r="4" spans="1:33" ht="7.5" customHeight="1" thickBot="1" x14ac:dyDescent="0.4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row>
    <row r="5" spans="1:33" ht="22.5" customHeight="1" thickBot="1" x14ac:dyDescent="0.45">
      <c r="A5" s="141"/>
      <c r="B5" s="500" t="s">
        <v>397</v>
      </c>
      <c r="C5" s="501"/>
      <c r="D5" s="501"/>
      <c r="E5" s="525"/>
      <c r="F5" s="526"/>
      <c r="G5" s="526"/>
      <c r="H5" s="526"/>
      <c r="I5" s="526"/>
      <c r="J5" s="527"/>
      <c r="K5" s="141"/>
      <c r="L5" s="141" t="str">
        <f>IF(E5="乗用車","２台まで申請できます。",IF(OR(E5="貨物自動車等",E5="乗合自動車等"),"１台まで申請できます。",""))</f>
        <v/>
      </c>
      <c r="M5" s="141"/>
      <c r="N5" s="141"/>
      <c r="O5" s="141"/>
      <c r="P5" s="141"/>
      <c r="Q5" s="141"/>
      <c r="R5" s="141"/>
      <c r="S5" s="141"/>
      <c r="T5" s="141"/>
      <c r="U5" s="141"/>
      <c r="V5" s="141"/>
      <c r="W5" s="141"/>
      <c r="X5" s="141"/>
      <c r="Y5" s="141"/>
      <c r="Z5" s="141"/>
      <c r="AA5" s="141"/>
      <c r="AB5" s="141"/>
      <c r="AC5" s="141"/>
      <c r="AD5" s="141"/>
    </row>
    <row r="6" spans="1:33" ht="18.75" customHeight="1" thickBot="1" x14ac:dyDescent="0.4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row>
    <row r="7" spans="1:33" ht="22.5" customHeight="1" x14ac:dyDescent="0.4">
      <c r="A7" s="141"/>
      <c r="B7" s="383" t="s">
        <v>398</v>
      </c>
      <c r="C7" s="384"/>
      <c r="D7" s="384"/>
      <c r="E7" s="384"/>
      <c r="F7" s="384"/>
      <c r="G7" s="384"/>
      <c r="H7" s="384"/>
      <c r="I7" s="384" t="s">
        <v>399</v>
      </c>
      <c r="J7" s="384"/>
      <c r="K7" s="384"/>
      <c r="L7" s="384"/>
      <c r="M7" s="384"/>
      <c r="N7" s="384"/>
      <c r="O7" s="384"/>
      <c r="P7" s="384" t="s">
        <v>400</v>
      </c>
      <c r="Q7" s="384"/>
      <c r="R7" s="384"/>
      <c r="S7" s="384"/>
      <c r="T7" s="384"/>
      <c r="U7" s="384"/>
      <c r="V7" s="457"/>
      <c r="W7" s="152"/>
      <c r="X7" s="153"/>
      <c r="Y7" s="153"/>
      <c r="Z7" s="153"/>
      <c r="AA7" s="153"/>
      <c r="AB7" s="153"/>
      <c r="AC7" s="153"/>
      <c r="AD7" s="141"/>
    </row>
    <row r="8" spans="1:33" ht="22.5" customHeight="1" x14ac:dyDescent="0.4">
      <c r="A8" s="141"/>
      <c r="B8" s="506" t="s">
        <v>401</v>
      </c>
      <c r="C8" s="507"/>
      <c r="D8" s="507"/>
      <c r="E8" s="507"/>
      <c r="F8" s="507"/>
      <c r="G8" s="507"/>
      <c r="H8" s="507"/>
      <c r="I8" s="508"/>
      <c r="J8" s="509"/>
      <c r="K8" s="509"/>
      <c r="L8" s="509"/>
      <c r="M8" s="509"/>
      <c r="N8" s="509"/>
      <c r="O8" s="142" t="s">
        <v>110</v>
      </c>
      <c r="P8" s="508"/>
      <c r="Q8" s="509"/>
      <c r="R8" s="509"/>
      <c r="S8" s="509"/>
      <c r="T8" s="509"/>
      <c r="U8" s="509"/>
      <c r="V8" s="143" t="s">
        <v>110</v>
      </c>
      <c r="W8" s="154"/>
      <c r="X8" s="155"/>
      <c r="Y8" s="155"/>
      <c r="Z8" s="155"/>
      <c r="AA8" s="155"/>
      <c r="AB8" s="155"/>
      <c r="AC8" s="153"/>
      <c r="AD8" s="141"/>
    </row>
    <row r="9" spans="1:33" ht="22.5" customHeight="1" x14ac:dyDescent="0.4">
      <c r="A9" s="166"/>
      <c r="B9" s="512" t="s">
        <v>200</v>
      </c>
      <c r="C9" s="513"/>
      <c r="D9" s="513"/>
      <c r="E9" s="513"/>
      <c r="F9" s="513"/>
      <c r="G9" s="513"/>
      <c r="H9" s="513"/>
      <c r="I9" s="498"/>
      <c r="J9" s="499"/>
      <c r="K9" s="499"/>
      <c r="L9" s="499"/>
      <c r="M9" s="499"/>
      <c r="N9" s="499"/>
      <c r="O9" s="144" t="s">
        <v>110</v>
      </c>
      <c r="P9" s="498"/>
      <c r="Q9" s="499"/>
      <c r="R9" s="499"/>
      <c r="S9" s="499"/>
      <c r="T9" s="499"/>
      <c r="U9" s="499"/>
      <c r="V9" s="241" t="s">
        <v>110</v>
      </c>
      <c r="W9" s="154"/>
      <c r="X9" s="155"/>
      <c r="Y9" s="155"/>
      <c r="Z9" s="155"/>
      <c r="AA9" s="155"/>
      <c r="AB9" s="155"/>
      <c r="AC9" s="153"/>
      <c r="AD9" s="166"/>
    </row>
    <row r="10" spans="1:33" ht="22.5" customHeight="1" x14ac:dyDescent="0.4">
      <c r="A10" s="166"/>
      <c r="B10" s="512" t="s">
        <v>469</v>
      </c>
      <c r="C10" s="513"/>
      <c r="D10" s="513"/>
      <c r="E10" s="513"/>
      <c r="F10" s="513"/>
      <c r="G10" s="513"/>
      <c r="H10" s="513"/>
      <c r="I10" s="498"/>
      <c r="J10" s="499"/>
      <c r="K10" s="499"/>
      <c r="L10" s="499"/>
      <c r="M10" s="499"/>
      <c r="N10" s="499"/>
      <c r="O10" s="144" t="s">
        <v>110</v>
      </c>
      <c r="P10" s="498"/>
      <c r="Q10" s="499"/>
      <c r="R10" s="499"/>
      <c r="S10" s="499"/>
      <c r="T10" s="499"/>
      <c r="U10" s="499"/>
      <c r="V10" s="241" t="s">
        <v>110</v>
      </c>
      <c r="W10" s="154"/>
      <c r="X10" s="155"/>
      <c r="Y10" s="155"/>
      <c r="Z10" s="155"/>
      <c r="AA10" s="155"/>
      <c r="AB10" s="155"/>
      <c r="AC10" s="153"/>
      <c r="AD10" s="166"/>
    </row>
    <row r="11" spans="1:33" ht="22.5" customHeight="1" x14ac:dyDescent="0.4">
      <c r="A11" s="166"/>
      <c r="B11" s="512" t="s">
        <v>470</v>
      </c>
      <c r="C11" s="513"/>
      <c r="D11" s="513"/>
      <c r="E11" s="513"/>
      <c r="F11" s="513"/>
      <c r="G11" s="513"/>
      <c r="H11" s="513"/>
      <c r="I11" s="498"/>
      <c r="J11" s="499"/>
      <c r="K11" s="499"/>
      <c r="L11" s="499"/>
      <c r="M11" s="499"/>
      <c r="N11" s="499"/>
      <c r="O11" s="144" t="s">
        <v>110</v>
      </c>
      <c r="P11" s="498"/>
      <c r="Q11" s="499"/>
      <c r="R11" s="499"/>
      <c r="S11" s="499"/>
      <c r="T11" s="499"/>
      <c r="U11" s="499"/>
      <c r="V11" s="241" t="s">
        <v>110</v>
      </c>
      <c r="W11" s="154"/>
      <c r="X11" s="155"/>
      <c r="Y11" s="155"/>
      <c r="Z11" s="155"/>
      <c r="AA11" s="155"/>
      <c r="AB11" s="155"/>
      <c r="AC11" s="153"/>
      <c r="AD11" s="166"/>
    </row>
    <row r="12" spans="1:33" ht="22.5" customHeight="1" x14ac:dyDescent="0.4">
      <c r="A12" s="166"/>
      <c r="B12" s="512" t="s">
        <v>471</v>
      </c>
      <c r="C12" s="513"/>
      <c r="D12" s="513"/>
      <c r="E12" s="513"/>
      <c r="F12" s="513"/>
      <c r="G12" s="513"/>
      <c r="H12" s="513"/>
      <c r="I12" s="494" t="str">
        <f>IF(I8="","",IF(DB!H14=TRUE,ROUNDUP(SUM(申請額算定表!I8:I10)*0.1,0),ROUNDDOWN(SUM(申請額算定表!I8:I10)*0.1,0)))</f>
        <v/>
      </c>
      <c r="J12" s="495"/>
      <c r="K12" s="495"/>
      <c r="L12" s="495"/>
      <c r="M12" s="495"/>
      <c r="N12" s="495"/>
      <c r="O12" s="144" t="s">
        <v>110</v>
      </c>
      <c r="P12" s="494" t="str">
        <f>IF(P8="","",IF(DB!H14=TRUE,ROUNDUP(SUM(申請額算定表!P8:P10)*0.1,0),ROUNDDOWN(SUM(申請額算定表!P8:P10)*0.1,0)))</f>
        <v/>
      </c>
      <c r="Q12" s="495"/>
      <c r="R12" s="495"/>
      <c r="S12" s="495"/>
      <c r="T12" s="495"/>
      <c r="U12" s="495"/>
      <c r="V12" s="241" t="s">
        <v>110</v>
      </c>
      <c r="W12" s="154"/>
      <c r="X12" s="155"/>
      <c r="Y12" s="155"/>
      <c r="Z12" s="155"/>
      <c r="AA12" s="155"/>
      <c r="AB12" s="155"/>
      <c r="AC12" s="153"/>
      <c r="AD12" s="166"/>
      <c r="AG12" s="240" t="s">
        <v>473</v>
      </c>
    </row>
    <row r="13" spans="1:33" ht="22.5" customHeight="1" x14ac:dyDescent="0.4">
      <c r="A13" s="166"/>
      <c r="B13" s="514" t="s">
        <v>472</v>
      </c>
      <c r="C13" s="515"/>
      <c r="D13" s="515"/>
      <c r="E13" s="515"/>
      <c r="F13" s="515"/>
      <c r="G13" s="515"/>
      <c r="H13" s="515"/>
      <c r="I13" s="496">
        <f t="shared" ref="I13" si="0">SUM(I8:N12)</f>
        <v>0</v>
      </c>
      <c r="J13" s="497"/>
      <c r="K13" s="497"/>
      <c r="L13" s="497"/>
      <c r="M13" s="497"/>
      <c r="N13" s="497"/>
      <c r="O13" s="146" t="s">
        <v>110</v>
      </c>
      <c r="P13" s="496">
        <f>SUM(P8:U12)</f>
        <v>0</v>
      </c>
      <c r="Q13" s="497"/>
      <c r="R13" s="497"/>
      <c r="S13" s="497"/>
      <c r="T13" s="497"/>
      <c r="U13" s="497"/>
      <c r="V13" s="147" t="s">
        <v>110</v>
      </c>
      <c r="W13" s="154"/>
      <c r="X13" s="155"/>
      <c r="Y13" s="155"/>
      <c r="Z13" s="155"/>
      <c r="AA13" s="155"/>
      <c r="AB13" s="155"/>
      <c r="AC13" s="153"/>
      <c r="AD13" s="166"/>
    </row>
    <row r="14" spans="1:33" ht="22.5" customHeight="1" x14ac:dyDescent="0.4">
      <c r="A14" s="141"/>
      <c r="B14" s="510" t="s">
        <v>402</v>
      </c>
      <c r="C14" s="511"/>
      <c r="D14" s="511"/>
      <c r="E14" s="511"/>
      <c r="F14" s="511"/>
      <c r="G14" s="511"/>
      <c r="H14" s="511"/>
      <c r="I14" s="508"/>
      <c r="J14" s="509"/>
      <c r="K14" s="509"/>
      <c r="L14" s="509"/>
      <c r="M14" s="509"/>
      <c r="N14" s="509"/>
      <c r="O14" s="142" t="s">
        <v>110</v>
      </c>
      <c r="P14" s="508"/>
      <c r="Q14" s="509"/>
      <c r="R14" s="509"/>
      <c r="S14" s="509"/>
      <c r="T14" s="509"/>
      <c r="U14" s="509"/>
      <c r="V14" s="143" t="s">
        <v>110</v>
      </c>
      <c r="W14" s="154"/>
      <c r="X14" s="155"/>
      <c r="Y14" s="155"/>
      <c r="Z14" s="155"/>
      <c r="AA14" s="155"/>
      <c r="AB14" s="155"/>
      <c r="AC14" s="153"/>
      <c r="AD14" s="141"/>
    </row>
    <row r="15" spans="1:33" ht="22.5" customHeight="1" x14ac:dyDescent="0.4">
      <c r="A15" s="141"/>
      <c r="B15" s="521" t="s">
        <v>403</v>
      </c>
      <c r="C15" s="522"/>
      <c r="D15" s="522"/>
      <c r="E15" s="522"/>
      <c r="F15" s="522"/>
      <c r="G15" s="522"/>
      <c r="H15" s="522"/>
      <c r="I15" s="498"/>
      <c r="J15" s="499"/>
      <c r="K15" s="499"/>
      <c r="L15" s="499"/>
      <c r="M15" s="499"/>
      <c r="N15" s="499"/>
      <c r="O15" s="144" t="s">
        <v>110</v>
      </c>
      <c r="P15" s="498"/>
      <c r="Q15" s="499"/>
      <c r="R15" s="499"/>
      <c r="S15" s="499"/>
      <c r="T15" s="499"/>
      <c r="U15" s="499"/>
      <c r="V15" s="145" t="s">
        <v>110</v>
      </c>
      <c r="W15" s="154"/>
      <c r="X15" s="155"/>
      <c r="Y15" s="155"/>
      <c r="Z15" s="155"/>
      <c r="AA15" s="155"/>
      <c r="AB15" s="155"/>
      <c r="AC15" s="153"/>
      <c r="AD15" s="141"/>
    </row>
    <row r="16" spans="1:33" ht="22.5" customHeight="1" x14ac:dyDescent="0.4">
      <c r="A16" s="141"/>
      <c r="B16" s="502" t="s">
        <v>404</v>
      </c>
      <c r="C16" s="503"/>
      <c r="D16" s="503"/>
      <c r="E16" s="503"/>
      <c r="F16" s="503"/>
      <c r="G16" s="503"/>
      <c r="H16" s="503"/>
      <c r="I16" s="504"/>
      <c r="J16" s="505"/>
      <c r="K16" s="505"/>
      <c r="L16" s="505"/>
      <c r="M16" s="505"/>
      <c r="N16" s="505"/>
      <c r="O16" s="146" t="s">
        <v>110</v>
      </c>
      <c r="P16" s="504"/>
      <c r="Q16" s="505"/>
      <c r="R16" s="505"/>
      <c r="S16" s="505"/>
      <c r="T16" s="505"/>
      <c r="U16" s="505"/>
      <c r="V16" s="147" t="s">
        <v>110</v>
      </c>
      <c r="W16" s="154"/>
      <c r="X16" s="155"/>
      <c r="Y16" s="155"/>
      <c r="Z16" s="155"/>
      <c r="AA16" s="155"/>
      <c r="AB16" s="155"/>
      <c r="AC16" s="153"/>
      <c r="AD16" s="141"/>
    </row>
    <row r="17" spans="1:30" ht="22.5" customHeight="1" x14ac:dyDescent="0.4">
      <c r="A17" s="141"/>
      <c r="B17" s="510" t="s">
        <v>405</v>
      </c>
      <c r="C17" s="511"/>
      <c r="D17" s="511"/>
      <c r="E17" s="511"/>
      <c r="F17" s="511"/>
      <c r="G17" s="511"/>
      <c r="H17" s="511"/>
      <c r="I17" s="519">
        <f>IF(I8="",0,I8-SUM(I14:N16))</f>
        <v>0</v>
      </c>
      <c r="J17" s="520"/>
      <c r="K17" s="520"/>
      <c r="L17" s="520"/>
      <c r="M17" s="520"/>
      <c r="N17" s="520"/>
      <c r="O17" s="142" t="s">
        <v>110</v>
      </c>
      <c r="P17" s="519">
        <f>IF(P8="",0,P8-SUM(P14:U16))</f>
        <v>0</v>
      </c>
      <c r="Q17" s="520"/>
      <c r="R17" s="520"/>
      <c r="S17" s="520"/>
      <c r="T17" s="520"/>
      <c r="U17" s="520"/>
      <c r="V17" s="143" t="s">
        <v>110</v>
      </c>
      <c r="W17" s="154"/>
      <c r="X17" s="155"/>
      <c r="Y17" s="155"/>
      <c r="Z17" s="155"/>
      <c r="AA17" s="155"/>
      <c r="AB17" s="155"/>
      <c r="AC17" s="153"/>
      <c r="AD17" s="141"/>
    </row>
    <row r="18" spans="1:30" ht="22.5" customHeight="1" x14ac:dyDescent="0.4">
      <c r="A18" s="141"/>
      <c r="B18" s="521" t="s">
        <v>406</v>
      </c>
      <c r="C18" s="522"/>
      <c r="D18" s="522"/>
      <c r="E18" s="522"/>
      <c r="F18" s="522"/>
      <c r="G18" s="522"/>
      <c r="H18" s="522"/>
      <c r="I18" s="494">
        <f>IF($E$5="乗用車",300000,500000)</f>
        <v>500000</v>
      </c>
      <c r="J18" s="495"/>
      <c r="K18" s="495"/>
      <c r="L18" s="495"/>
      <c r="M18" s="495"/>
      <c r="N18" s="495"/>
      <c r="O18" s="144" t="s">
        <v>110</v>
      </c>
      <c r="P18" s="494">
        <f>IF($E$5="乗用車",300000,500000)</f>
        <v>500000</v>
      </c>
      <c r="Q18" s="495"/>
      <c r="R18" s="495"/>
      <c r="S18" s="495"/>
      <c r="T18" s="495"/>
      <c r="U18" s="495"/>
      <c r="V18" s="145" t="s">
        <v>110</v>
      </c>
      <c r="W18" s="156"/>
      <c r="X18" s="155"/>
      <c r="Y18" s="155"/>
      <c r="Z18" s="155"/>
      <c r="AA18" s="155"/>
      <c r="AB18" s="155"/>
      <c r="AC18" s="153"/>
      <c r="AD18" s="141"/>
    </row>
    <row r="19" spans="1:30" ht="22.5" customHeight="1" thickBot="1" x14ac:dyDescent="0.45">
      <c r="A19" s="141"/>
      <c r="B19" s="528" t="s">
        <v>407</v>
      </c>
      <c r="C19" s="529"/>
      <c r="D19" s="529"/>
      <c r="E19" s="529"/>
      <c r="F19" s="529"/>
      <c r="G19" s="529"/>
      <c r="H19" s="529"/>
      <c r="I19" s="516">
        <f>IFERROR(IF(I17/5&gt;=I18,I18,ROUNDDOWN(I17/5,-3)),"")</f>
        <v>0</v>
      </c>
      <c r="J19" s="517"/>
      <c r="K19" s="517"/>
      <c r="L19" s="517"/>
      <c r="M19" s="517"/>
      <c r="N19" s="517"/>
      <c r="O19" s="148" t="s">
        <v>110</v>
      </c>
      <c r="P19" s="516">
        <f>IFERROR(IF(P17/5&gt;=P18,P18,ROUNDDOWN(P17/5,-3)),"")</f>
        <v>0</v>
      </c>
      <c r="Q19" s="517"/>
      <c r="R19" s="517"/>
      <c r="S19" s="517"/>
      <c r="T19" s="517"/>
      <c r="U19" s="517"/>
      <c r="V19" s="149" t="s">
        <v>110</v>
      </c>
      <c r="W19" s="156"/>
      <c r="X19" s="155"/>
      <c r="Y19" s="155"/>
      <c r="Z19" s="155"/>
      <c r="AA19" s="155"/>
      <c r="AB19" s="155"/>
      <c r="AC19" s="153"/>
      <c r="AD19" s="141"/>
    </row>
    <row r="20" spans="1:30" ht="18.75" customHeight="1" thickBot="1" x14ac:dyDescent="0.45">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row>
    <row r="21" spans="1:30" ht="22.5" customHeight="1" x14ac:dyDescent="0.4">
      <c r="A21" s="141"/>
      <c r="B21" s="383" t="s">
        <v>408</v>
      </c>
      <c r="C21" s="384"/>
      <c r="D21" s="384"/>
      <c r="E21" s="384"/>
      <c r="F21" s="384"/>
      <c r="G21" s="384"/>
      <c r="H21" s="384"/>
      <c r="I21" s="518" t="str">
        <f>IFERROR(IF(E5="乗用車",IF(I17+P17=0,"",I17+P17),IF(I17=0,"",I17)),"")</f>
        <v/>
      </c>
      <c r="J21" s="356"/>
      <c r="K21" s="356"/>
      <c r="L21" s="356"/>
      <c r="M21" s="356"/>
      <c r="N21" s="356"/>
      <c r="O21" s="150" t="s">
        <v>110</v>
      </c>
      <c r="P21" s="141"/>
      <c r="Q21" s="141"/>
      <c r="R21" s="141"/>
      <c r="S21" s="141"/>
      <c r="T21" s="141"/>
      <c r="U21" s="141"/>
      <c r="V21" s="141"/>
      <c r="W21" s="141"/>
      <c r="X21" s="141"/>
      <c r="Y21" s="141"/>
      <c r="Z21" s="141"/>
      <c r="AA21" s="141"/>
      <c r="AB21" s="141"/>
      <c r="AC21" s="141"/>
      <c r="AD21" s="141"/>
    </row>
    <row r="22" spans="1:30" ht="22.5" customHeight="1" thickBot="1" x14ac:dyDescent="0.45">
      <c r="A22" s="141"/>
      <c r="B22" s="360" t="s">
        <v>409</v>
      </c>
      <c r="C22" s="361"/>
      <c r="D22" s="361"/>
      <c r="E22" s="361"/>
      <c r="F22" s="361"/>
      <c r="G22" s="361"/>
      <c r="H22" s="361"/>
      <c r="I22" s="523" t="str">
        <f>IFERROR(IF(E5="乗用車",IF(I19+P19=0,"",I19+P19),IF(I19=0,"",I19)),"")</f>
        <v/>
      </c>
      <c r="J22" s="524"/>
      <c r="K22" s="524"/>
      <c r="L22" s="524"/>
      <c r="M22" s="524"/>
      <c r="N22" s="524"/>
      <c r="O22" s="151" t="s">
        <v>110</v>
      </c>
      <c r="P22" s="141"/>
      <c r="Q22" s="141"/>
      <c r="R22" s="141"/>
      <c r="S22" s="141"/>
      <c r="T22" s="141"/>
      <c r="U22" s="141"/>
      <c r="V22" s="141"/>
      <c r="W22" s="141"/>
      <c r="X22" s="141"/>
      <c r="Y22" s="141"/>
      <c r="Z22" s="141"/>
      <c r="AA22" s="141"/>
      <c r="AB22" s="141"/>
      <c r="AC22" s="141"/>
      <c r="AD22" s="141"/>
    </row>
    <row r="23" spans="1:30" ht="18.75" customHeight="1" x14ac:dyDescent="0.4">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row>
  </sheetData>
  <sheetProtection password="CC6D" sheet="1" selectLockedCells="1"/>
  <mergeCells count="46">
    <mergeCell ref="B22:H22"/>
    <mergeCell ref="I22:N22"/>
    <mergeCell ref="E5:J5"/>
    <mergeCell ref="B19:H19"/>
    <mergeCell ref="I19:N19"/>
    <mergeCell ref="B15:H15"/>
    <mergeCell ref="I15:N15"/>
    <mergeCell ref="P19:U19"/>
    <mergeCell ref="B21:H21"/>
    <mergeCell ref="I21:N21"/>
    <mergeCell ref="B17:H17"/>
    <mergeCell ref="I17:N17"/>
    <mergeCell ref="P17:U17"/>
    <mergeCell ref="B18:H18"/>
    <mergeCell ref="I18:N18"/>
    <mergeCell ref="P18:U18"/>
    <mergeCell ref="P15:U15"/>
    <mergeCell ref="B16:H16"/>
    <mergeCell ref="I16:N16"/>
    <mergeCell ref="P16:U16"/>
    <mergeCell ref="B8:H8"/>
    <mergeCell ref="I8:N8"/>
    <mergeCell ref="P8:U8"/>
    <mergeCell ref="B14:H14"/>
    <mergeCell ref="I14:N14"/>
    <mergeCell ref="P14:U14"/>
    <mergeCell ref="B9:H9"/>
    <mergeCell ref="B10:H10"/>
    <mergeCell ref="B11:H11"/>
    <mergeCell ref="B12:H12"/>
    <mergeCell ref="B13:H13"/>
    <mergeCell ref="I12:N12"/>
    <mergeCell ref="A3:AD3"/>
    <mergeCell ref="B5:D5"/>
    <mergeCell ref="B7:H7"/>
    <mergeCell ref="I7:O7"/>
    <mergeCell ref="P7:V7"/>
    <mergeCell ref="P12:U12"/>
    <mergeCell ref="I13:N13"/>
    <mergeCell ref="P13:U13"/>
    <mergeCell ref="I9:N9"/>
    <mergeCell ref="P9:U9"/>
    <mergeCell ref="I10:N10"/>
    <mergeCell ref="P10:U10"/>
    <mergeCell ref="I11:N11"/>
    <mergeCell ref="P11:U11"/>
  </mergeCells>
  <phoneticPr fontId="4"/>
  <conditionalFormatting sqref="P8:U11 P14:U16">
    <cfRule type="expression" dxfId="0" priority="1">
      <formula>OR($E$5="貨物自動車等",$E$5="乗合自動車等")</formula>
    </cfRule>
  </conditionalFormatting>
  <dataValidations count="1">
    <dataValidation type="list" allowBlank="1" showInputMessage="1" showErrorMessage="1" sqref="E5:J5">
      <formula1>"乗用車,貨物自動車等,乗合自動車等"</formula1>
    </dataValidation>
  </dataValidations>
  <pageMargins left="0.78740157480314965" right="0.39370078740157483" top="0.59055118110236227" bottom="0.59055118110236227" header="0.31496062992125984" footer="0.31496062992125984"/>
  <pageSetup paperSize="9" scale="88" orientation="portrait" blackAndWhite="1" r:id="rId1"/>
  <rowBreaks count="1" manualBreakCount="1">
    <brk id="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31</xdr:col>
                    <xdr:colOff>0</xdr:colOff>
                    <xdr:row>10</xdr:row>
                    <xdr:rowOff>285750</xdr:rowOff>
                  </from>
                  <to>
                    <xdr:col>32</xdr:col>
                    <xdr:colOff>0</xdr:colOff>
                    <xdr:row>12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249977111117893"/>
  </sheetPr>
  <dimension ref="A1:AB68"/>
  <sheetViews>
    <sheetView view="pageBreakPreview" zoomScaleNormal="100" zoomScaleSheetLayoutView="100" workbookViewId="0">
      <pane ySplit="3" topLeftCell="A4" activePane="bottomLeft" state="frozen"/>
      <selection pane="bottomLeft" activeCell="Q39" sqref="Q39:Z39"/>
    </sheetView>
  </sheetViews>
  <sheetFormatPr defaultColWidth="3.125" defaultRowHeight="18.75" customHeight="1" x14ac:dyDescent="0.4"/>
  <cols>
    <col min="1" max="16384" width="3.125" style="1"/>
  </cols>
  <sheetData>
    <row r="1" spans="1:26" ht="18.75" customHeight="1" x14ac:dyDescent="0.4">
      <c r="A1" s="39" t="s">
        <v>125</v>
      </c>
      <c r="B1" s="39"/>
      <c r="C1" s="39"/>
      <c r="D1" s="39"/>
      <c r="E1" s="39"/>
      <c r="F1" s="39"/>
      <c r="G1" s="39"/>
      <c r="H1" s="39"/>
      <c r="I1" s="39"/>
      <c r="J1" s="39"/>
      <c r="K1" s="39"/>
      <c r="L1" s="39"/>
      <c r="M1" s="39"/>
      <c r="N1" s="39"/>
      <c r="O1" s="39"/>
      <c r="P1" s="39"/>
      <c r="Q1" s="39"/>
      <c r="R1" s="39"/>
      <c r="S1" s="39"/>
      <c r="T1" s="39"/>
      <c r="U1" s="39"/>
      <c r="V1" s="39"/>
      <c r="W1" s="39"/>
      <c r="X1" s="39"/>
      <c r="Y1" s="39"/>
      <c r="Z1" s="39"/>
    </row>
    <row r="2" spans="1:26" ht="7.5" customHeight="1" x14ac:dyDescent="0.4">
      <c r="A2" s="39"/>
      <c r="B2" s="39"/>
      <c r="C2" s="39"/>
      <c r="D2" s="39"/>
      <c r="E2" s="39"/>
      <c r="F2" s="39"/>
      <c r="G2" s="39"/>
      <c r="H2" s="39"/>
      <c r="I2" s="39"/>
      <c r="J2" s="39"/>
      <c r="K2" s="39"/>
      <c r="L2" s="39"/>
      <c r="M2" s="39"/>
      <c r="N2" s="39"/>
      <c r="O2" s="39"/>
      <c r="P2" s="39"/>
      <c r="Q2" s="39"/>
      <c r="R2" s="39"/>
      <c r="S2" s="39"/>
      <c r="T2" s="39"/>
      <c r="U2" s="39"/>
      <c r="V2" s="39"/>
      <c r="W2" s="39"/>
      <c r="X2" s="39"/>
      <c r="Y2" s="39"/>
      <c r="Z2" s="39"/>
    </row>
    <row r="3" spans="1:26" ht="37.5" customHeight="1" x14ac:dyDescent="0.4">
      <c r="A3" s="532" t="s">
        <v>127</v>
      </c>
      <c r="B3" s="532"/>
      <c r="C3" s="532"/>
      <c r="D3" s="532"/>
      <c r="E3" s="532"/>
      <c r="F3" s="532"/>
      <c r="G3" s="532"/>
      <c r="H3" s="532"/>
      <c r="I3" s="532"/>
      <c r="J3" s="532"/>
      <c r="K3" s="532"/>
      <c r="L3" s="532"/>
      <c r="M3" s="532"/>
      <c r="N3" s="532"/>
      <c r="O3" s="532"/>
      <c r="P3" s="532"/>
      <c r="Q3" s="532"/>
      <c r="R3" s="532"/>
      <c r="S3" s="532"/>
      <c r="T3" s="532"/>
      <c r="U3" s="532"/>
      <c r="V3" s="532"/>
      <c r="W3" s="532"/>
      <c r="X3" s="532"/>
      <c r="Y3" s="532"/>
      <c r="Z3" s="532"/>
    </row>
    <row r="4" spans="1:26" ht="18.75" customHeight="1" x14ac:dyDescent="0.4">
      <c r="A4" s="39"/>
      <c r="B4" s="39"/>
      <c r="C4" s="39"/>
      <c r="D4" s="39"/>
      <c r="E4" s="39"/>
      <c r="F4" s="39"/>
      <c r="G4" s="39"/>
      <c r="H4" s="39"/>
      <c r="I4" s="39"/>
      <c r="J4" s="39"/>
      <c r="K4" s="39"/>
      <c r="L4" s="39"/>
      <c r="M4" s="39"/>
      <c r="N4" s="39"/>
      <c r="O4" s="39"/>
      <c r="P4" s="39"/>
      <c r="Q4" s="39"/>
      <c r="R4" s="39"/>
      <c r="S4" s="39"/>
      <c r="T4" s="39"/>
      <c r="U4" s="39"/>
      <c r="V4" s="39"/>
      <c r="W4" s="39"/>
      <c r="X4" s="39"/>
      <c r="Y4" s="39"/>
      <c r="Z4" s="39"/>
    </row>
    <row r="5" spans="1:26" ht="22.5" customHeight="1" x14ac:dyDescent="0.4">
      <c r="A5" s="39"/>
      <c r="B5" s="39"/>
      <c r="C5" s="39"/>
      <c r="D5" s="39"/>
      <c r="E5" s="39"/>
      <c r="F5" s="39"/>
      <c r="G5" s="39"/>
      <c r="H5" s="39"/>
      <c r="I5" s="39"/>
      <c r="J5" s="39"/>
      <c r="K5" s="39"/>
      <c r="L5" s="39"/>
      <c r="M5" s="39"/>
      <c r="N5" s="39"/>
      <c r="O5" s="39"/>
      <c r="P5" s="39"/>
      <c r="Q5" s="39"/>
      <c r="R5" s="39"/>
      <c r="S5" s="533" t="str">
        <f>IF(第１号!Y5="","令和    年    月    日",DATE(第１号!U5+2018,第１号!W5,第１号!Y5))</f>
        <v>令和    年    月    日</v>
      </c>
      <c r="T5" s="533"/>
      <c r="U5" s="533"/>
      <c r="V5" s="533"/>
      <c r="W5" s="533"/>
      <c r="X5" s="533"/>
      <c r="Y5" s="533"/>
      <c r="Z5" s="533"/>
    </row>
    <row r="6" spans="1:26" ht="18.75" customHeight="1" x14ac:dyDescent="0.4">
      <c r="A6" s="39"/>
      <c r="B6" s="39"/>
      <c r="C6" s="39"/>
      <c r="D6" s="39"/>
      <c r="E6" s="39"/>
      <c r="F6" s="39"/>
      <c r="G6" s="39"/>
      <c r="H6" s="39"/>
      <c r="I6" s="39"/>
      <c r="J6" s="39"/>
      <c r="K6" s="39"/>
      <c r="L6" s="39"/>
      <c r="M6" s="39"/>
      <c r="N6" s="39"/>
      <c r="O6" s="39"/>
      <c r="P6" s="39"/>
      <c r="Q6" s="39"/>
      <c r="R6" s="39"/>
      <c r="S6" s="39"/>
      <c r="T6" s="39"/>
      <c r="U6" s="39"/>
      <c r="V6" s="39"/>
      <c r="W6" s="39"/>
      <c r="X6" s="39"/>
      <c r="Y6" s="39"/>
      <c r="Z6" s="39"/>
    </row>
    <row r="7" spans="1:26" ht="18.75" customHeight="1" x14ac:dyDescent="0.4">
      <c r="A7" s="39" t="s">
        <v>128</v>
      </c>
      <c r="B7" s="39"/>
      <c r="C7" s="39"/>
      <c r="D7" s="39"/>
      <c r="E7" s="39"/>
      <c r="F7" s="39"/>
      <c r="G7" s="39"/>
      <c r="H7" s="39"/>
      <c r="I7" s="39"/>
      <c r="J7" s="39"/>
      <c r="K7" s="39"/>
      <c r="L7" s="39"/>
      <c r="M7" s="39"/>
      <c r="N7" s="39"/>
      <c r="O7" s="39"/>
      <c r="P7" s="39"/>
      <c r="Q7" s="39"/>
      <c r="R7" s="39"/>
      <c r="S7" s="39"/>
      <c r="T7" s="39"/>
      <c r="U7" s="39"/>
      <c r="V7" s="39"/>
      <c r="W7" s="39"/>
      <c r="X7" s="39"/>
      <c r="Y7" s="39"/>
      <c r="Z7" s="39"/>
    </row>
    <row r="8" spans="1:26" ht="18.75" customHeight="1" x14ac:dyDescent="0.4">
      <c r="A8" s="39"/>
      <c r="B8" s="39"/>
      <c r="C8" s="39"/>
      <c r="D8" s="39"/>
      <c r="E8" s="39"/>
      <c r="F8" s="39"/>
      <c r="G8" s="39"/>
      <c r="H8" s="39"/>
      <c r="I8" s="39"/>
      <c r="J8" s="39"/>
      <c r="K8" s="39"/>
      <c r="L8" s="39"/>
      <c r="M8" s="39"/>
      <c r="N8" s="39"/>
      <c r="O8" s="39"/>
      <c r="P8" s="39"/>
      <c r="Q8" s="39"/>
      <c r="R8" s="39"/>
      <c r="S8" s="39"/>
      <c r="T8" s="39"/>
      <c r="U8" s="39"/>
      <c r="V8" s="39"/>
      <c r="W8" s="39"/>
      <c r="X8" s="39"/>
      <c r="Y8" s="39"/>
      <c r="Z8" s="39"/>
    </row>
    <row r="9" spans="1:26" ht="26.25" customHeight="1" x14ac:dyDescent="0.4">
      <c r="A9" s="39"/>
      <c r="B9" s="39"/>
      <c r="C9" s="39"/>
      <c r="D9" s="39"/>
      <c r="E9" s="39"/>
      <c r="F9" s="39"/>
      <c r="G9" s="39"/>
      <c r="H9" s="39"/>
      <c r="I9" s="39"/>
      <c r="J9" s="39"/>
      <c r="K9" s="39"/>
      <c r="L9" s="39"/>
      <c r="M9" s="39"/>
      <c r="N9" s="39"/>
      <c r="O9" s="39"/>
      <c r="P9" s="4" t="s">
        <v>129</v>
      </c>
      <c r="Q9" s="531" t="str">
        <f>IF(第１号!Q8="","",第１号!Q8)</f>
        <v/>
      </c>
      <c r="R9" s="531"/>
      <c r="S9" s="531"/>
      <c r="T9" s="531"/>
      <c r="U9" s="531"/>
      <c r="V9" s="531"/>
      <c r="W9" s="531"/>
      <c r="X9" s="531"/>
      <c r="Y9" s="531"/>
      <c r="Z9" s="531"/>
    </row>
    <row r="10" spans="1:26" ht="26.25" customHeight="1" x14ac:dyDescent="0.15">
      <c r="A10" s="39"/>
      <c r="B10" s="39"/>
      <c r="C10" s="39"/>
      <c r="D10" s="39"/>
      <c r="E10" s="39"/>
      <c r="F10" s="39"/>
      <c r="G10" s="39"/>
      <c r="H10" s="39"/>
      <c r="I10" s="39"/>
      <c r="J10" s="39"/>
      <c r="K10" s="39"/>
      <c r="L10" s="39"/>
      <c r="M10" s="39"/>
      <c r="N10" s="39"/>
      <c r="O10" s="39"/>
      <c r="P10" s="4" t="s">
        <v>130</v>
      </c>
      <c r="Q10" s="531" t="str">
        <f>IF(第１号!Q9="","",第１号!Q9)</f>
        <v/>
      </c>
      <c r="R10" s="531" ph="1"/>
      <c r="S10" s="531" ph="1"/>
      <c r="T10" s="531" ph="1"/>
      <c r="U10" s="531" ph="1"/>
      <c r="V10" s="531" ph="1"/>
      <c r="W10" s="531" ph="1"/>
      <c r="X10" s="531" ph="1"/>
      <c r="Y10" s="531" ph="1"/>
      <c r="Z10" s="531" ph="1"/>
    </row>
    <row r="11" spans="1:26" ht="26.25" customHeight="1" x14ac:dyDescent="0.15">
      <c r="A11" s="39"/>
      <c r="B11" s="39"/>
      <c r="C11" s="39"/>
      <c r="D11" s="39"/>
      <c r="E11" s="39"/>
      <c r="F11" s="39"/>
      <c r="G11" s="39"/>
      <c r="H11" s="39"/>
      <c r="I11" s="39"/>
      <c r="J11" s="39"/>
      <c r="K11" s="39"/>
      <c r="L11" s="39"/>
      <c r="M11" s="39"/>
      <c r="N11" s="39"/>
      <c r="O11" s="39"/>
      <c r="P11" s="39"/>
      <c r="Q11" s="531" t="str">
        <f>IF(第１号!Q10="","",第１号!Q10)</f>
        <v/>
      </c>
      <c r="R11" s="531" ph="1"/>
      <c r="S11" s="531" ph="1"/>
      <c r="T11" s="531" ph="1"/>
      <c r="U11" s="531" ph="1"/>
      <c r="V11" s="531" ph="1"/>
      <c r="W11" s="531" ph="1"/>
      <c r="X11" s="531" ph="1"/>
      <c r="Y11" s="531" ph="1"/>
      <c r="Z11" s="39"/>
    </row>
    <row r="12" spans="1:26" ht="18.75" customHeight="1" x14ac:dyDescent="0.4">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ht="18.75" customHeight="1" x14ac:dyDescent="0.4">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18.75" customHeight="1" x14ac:dyDescent="0.4">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8.75" customHeight="1" x14ac:dyDescent="0.4">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22.5" customHeight="1" x14ac:dyDescent="0.4">
      <c r="A16" s="530" t="str">
        <f>"　仙台市補助金等交付規則施行要領"&amp;DB!H16&amp;"の規定に基づき、暴力団等と"</f>
        <v>　仙台市補助金等交付規則施行要領第３条第２項の規定に基づき、暴力団等と</v>
      </c>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row>
    <row r="17" spans="1:26" ht="22.5" customHeight="1" x14ac:dyDescent="0.4">
      <c r="A17" s="530" t="s">
        <v>131</v>
      </c>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row>
    <row r="18" spans="1:26" ht="22.5" customHeight="1" x14ac:dyDescent="0.4">
      <c r="A18" s="530" t="s">
        <v>132</v>
      </c>
      <c r="B18" s="530"/>
      <c r="C18" s="530"/>
      <c r="D18" s="530"/>
      <c r="E18" s="530"/>
      <c r="F18" s="530"/>
      <c r="G18" s="530"/>
      <c r="H18" s="530"/>
      <c r="I18" s="530"/>
      <c r="J18" s="530"/>
      <c r="K18" s="530"/>
      <c r="L18" s="530"/>
      <c r="M18" s="530"/>
      <c r="N18" s="530"/>
      <c r="O18" s="530"/>
      <c r="P18" s="530"/>
      <c r="Q18" s="530"/>
      <c r="R18" s="530"/>
      <c r="S18" s="530"/>
      <c r="T18" s="530"/>
      <c r="U18" s="530"/>
      <c r="V18" s="530"/>
      <c r="W18" s="530"/>
      <c r="X18" s="530"/>
      <c r="Y18" s="530"/>
      <c r="Z18" s="530"/>
    </row>
    <row r="19" spans="1:26" ht="18.75" customHeight="1" x14ac:dyDescent="0.4">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ht="18.75" customHeight="1" x14ac:dyDescent="0.4">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ht="18.75" customHeight="1" x14ac:dyDescent="0.4">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18.75" customHeight="1" x14ac:dyDescent="0.4">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8.75" customHeight="1" x14ac:dyDescent="0.4">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18.75" customHeight="1" x14ac:dyDescent="0.4">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ht="18.75" customHeight="1" x14ac:dyDescent="0.4">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8.75" customHeight="1" x14ac:dyDescent="0.4">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ht="18.75" customHeight="1" x14ac:dyDescent="0.4">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ht="18.75" customHeight="1" x14ac:dyDescent="0.4">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8.75" customHeight="1" x14ac:dyDescent="0.4">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8.75" customHeight="1" x14ac:dyDescent="0.4">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18.75" customHeight="1" x14ac:dyDescent="0.4">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18.75" customHeight="1" x14ac:dyDescent="0.4">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8" ht="18.75" customHeight="1" x14ac:dyDescent="0.4">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8" ht="18.75" customHeight="1" x14ac:dyDescent="0.4">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8" ht="18.75" customHeight="1" x14ac:dyDescent="0.4">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8" ht="18.75" customHeight="1" x14ac:dyDescent="0.4">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8" ht="18.75" customHeight="1" x14ac:dyDescent="0.4">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8" ht="18.75" customHeight="1" x14ac:dyDescent="0.4">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8" ht="26.25" customHeight="1" x14ac:dyDescent="0.4">
      <c r="A39" s="166"/>
      <c r="B39" s="166"/>
      <c r="C39" s="166"/>
      <c r="D39" s="166"/>
      <c r="E39" s="166"/>
      <c r="F39" s="166"/>
      <c r="G39" s="166"/>
      <c r="H39" s="166"/>
      <c r="I39" s="166"/>
      <c r="J39" s="166"/>
      <c r="K39" s="166"/>
      <c r="L39" s="166"/>
      <c r="M39" s="166"/>
      <c r="N39" s="166"/>
      <c r="O39" s="166"/>
      <c r="P39" s="96" t="s">
        <v>521</v>
      </c>
      <c r="Q39" s="326" t="str">
        <f>IF(第２号!E10="","",第２号!E10)</f>
        <v/>
      </c>
      <c r="R39" s="326"/>
      <c r="S39" s="326"/>
      <c r="T39" s="326"/>
      <c r="U39" s="326"/>
      <c r="V39" s="326"/>
      <c r="W39" s="326"/>
      <c r="X39" s="326"/>
      <c r="Y39" s="326"/>
      <c r="Z39" s="326"/>
      <c r="AB39" s="240" t="s">
        <v>523</v>
      </c>
    </row>
    <row r="40" spans="1:28" ht="26.25" customHeight="1" x14ac:dyDescent="0.15">
      <c r="A40" s="166"/>
      <c r="B40" s="166"/>
      <c r="C40" s="166"/>
      <c r="D40" s="166"/>
      <c r="E40" s="166"/>
      <c r="F40" s="166"/>
      <c r="G40" s="166"/>
      <c r="H40" s="166"/>
      <c r="I40" s="166"/>
      <c r="J40" s="166"/>
      <c r="K40" s="166"/>
      <c r="L40" s="166"/>
      <c r="M40" s="166"/>
      <c r="N40" s="166"/>
      <c r="O40" s="166"/>
      <c r="P40" s="96" t="s">
        <v>522</v>
      </c>
      <c r="Q40" s="326" t="str">
        <f>IF(第２号!E8="","",第２号!E8)</f>
        <v/>
      </c>
      <c r="R40" s="326" ph="1"/>
      <c r="S40" s="326" ph="1"/>
      <c r="T40" s="326" ph="1"/>
      <c r="U40" s="326" ph="1"/>
      <c r="V40" s="326" ph="1"/>
      <c r="W40" s="326" ph="1"/>
      <c r="X40" s="326" ph="1"/>
      <c r="Y40" s="326" ph="1"/>
      <c r="Z40" s="326" ph="1"/>
    </row>
    <row r="41" spans="1:28" ht="26.25" customHeight="1" x14ac:dyDescent="0.15">
      <c r="A41" s="166"/>
      <c r="B41" s="166"/>
      <c r="C41" s="166"/>
      <c r="D41" s="166"/>
      <c r="E41" s="166"/>
      <c r="F41" s="166"/>
      <c r="G41" s="166"/>
      <c r="H41" s="166"/>
      <c r="I41" s="166"/>
      <c r="J41" s="166"/>
      <c r="K41" s="166"/>
      <c r="L41" s="166"/>
      <c r="M41" s="166"/>
      <c r="N41" s="166"/>
      <c r="O41" s="166"/>
      <c r="P41" s="166"/>
      <c r="Q41" s="326" t="str">
        <f>IF(第２号!E9="","",第２号!E9)</f>
        <v/>
      </c>
      <c r="R41" s="326" ph="1"/>
      <c r="S41" s="326" ph="1"/>
      <c r="T41" s="326" ph="1"/>
      <c r="U41" s="326" ph="1"/>
      <c r="V41" s="326" ph="1"/>
      <c r="W41" s="326" ph="1"/>
      <c r="X41" s="326" ph="1"/>
      <c r="Y41" s="326" ph="1"/>
      <c r="Z41" s="166"/>
    </row>
    <row r="42" spans="1:28" ht="18.75" customHeight="1" x14ac:dyDescent="0.4">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row>
    <row r="43" spans="1:28" ht="18.75" customHeight="1" x14ac:dyDescent="0.4">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row>
    <row r="44" spans="1:28" ht="18.75" customHeight="1" x14ac:dyDescent="0.4">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row>
    <row r="45" spans="1:28" ht="18.75" customHeight="1" x14ac:dyDescent="0.4">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row>
    <row r="46" spans="1:28" ht="22.5" customHeight="1" x14ac:dyDescent="0.4">
      <c r="A46" s="530" t="str">
        <f>"　仙台市補助金等交付規則施行要領"&amp;DB!H16&amp;"の規定に基づき、暴力団等と"</f>
        <v>　仙台市補助金等交付規則施行要領第３条第２項の規定に基づき、暴力団等と</v>
      </c>
      <c r="B46" s="530"/>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row>
    <row r="47" spans="1:28" ht="22.5" customHeight="1" x14ac:dyDescent="0.4">
      <c r="A47" s="530" t="s">
        <v>131</v>
      </c>
      <c r="B47" s="530"/>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row>
    <row r="48" spans="1:28" ht="22.5" customHeight="1" x14ac:dyDescent="0.4">
      <c r="A48" s="530" t="s">
        <v>132</v>
      </c>
      <c r="B48" s="530"/>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row>
    <row r="49" spans="1:26" ht="18.75" customHeight="1" x14ac:dyDescent="0.4">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row>
    <row r="50" spans="1:26" ht="18.75" customHeight="1" x14ac:dyDescent="0.4">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row>
    <row r="51" spans="1:26" ht="18.75" customHeight="1" x14ac:dyDescent="0.4">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row>
    <row r="52" spans="1:26" ht="18.75" customHeight="1" x14ac:dyDescent="0.4">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row>
    <row r="53" spans="1:26" ht="18.75" customHeight="1" x14ac:dyDescent="0.4">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row>
    <row r="54" spans="1:26" ht="18.75" customHeight="1" x14ac:dyDescent="0.4">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row>
    <row r="55" spans="1:26" ht="18.75" customHeight="1" x14ac:dyDescent="0.4">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row>
    <row r="56" spans="1:26" ht="18.75" customHeight="1" x14ac:dyDescent="0.4">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row>
    <row r="57" spans="1:26" ht="18.75" customHeight="1" x14ac:dyDescent="0.4">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row>
    <row r="58" spans="1:26" ht="18.75" customHeight="1" x14ac:dyDescent="0.4">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row>
    <row r="59" spans="1:26" ht="18.75" customHeight="1" x14ac:dyDescent="0.4">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row>
    <row r="60" spans="1:26" ht="18.75" customHeight="1" x14ac:dyDescent="0.4">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row>
    <row r="61" spans="1:26" ht="18.75" customHeight="1" x14ac:dyDescent="0.4">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row>
    <row r="62" spans="1:26" ht="18.75" customHeight="1" x14ac:dyDescent="0.4">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row>
    <row r="63" spans="1:26" ht="18.75" customHeight="1" x14ac:dyDescent="0.4">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row>
    <row r="64" spans="1:26" ht="18.75" customHeight="1" x14ac:dyDescent="0.4">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row>
    <row r="65" spans="1:26" ht="18.75" customHeight="1" x14ac:dyDescent="0.4">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row>
    <row r="66" spans="1:26" ht="18.75" customHeight="1" x14ac:dyDescent="0.4">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row>
    <row r="67" spans="1:26" ht="18.75" customHeight="1" x14ac:dyDescent="0.4">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row>
    <row r="68" spans="1:26" ht="18.75" customHeight="1" x14ac:dyDescent="0.4">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row>
  </sheetData>
  <sheetProtection password="CC6D" sheet="1" selectLockedCells="1"/>
  <mergeCells count="14">
    <mergeCell ref="Q11:Y11"/>
    <mergeCell ref="A16:Z16"/>
    <mergeCell ref="A17:Z17"/>
    <mergeCell ref="A18:Z18"/>
    <mergeCell ref="A3:Z3"/>
    <mergeCell ref="S5:Z5"/>
    <mergeCell ref="Q9:Z9"/>
    <mergeCell ref="Q10:Z10"/>
    <mergeCell ref="A46:Z46"/>
    <mergeCell ref="A47:Z47"/>
    <mergeCell ref="A48:Z48"/>
    <mergeCell ref="Q39:Z39"/>
    <mergeCell ref="Q40:Z40"/>
    <mergeCell ref="Q41:Y41"/>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38" max="2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W63"/>
  <sheetViews>
    <sheetView showGridLines="0" view="pageBreakPreview" zoomScaleNormal="100" zoomScaleSheetLayoutView="100" workbookViewId="0">
      <pane ySplit="2" topLeftCell="A3" activePane="bottomLeft" state="frozen"/>
      <selection pane="bottomLeft" activeCell="E4" sqref="E4:O5"/>
    </sheetView>
  </sheetViews>
  <sheetFormatPr defaultRowHeight="13.5" x14ac:dyDescent="0.4"/>
  <cols>
    <col min="1" max="33" width="2.625" style="104" customWidth="1"/>
    <col min="34" max="34" width="2.125" style="104" customWidth="1"/>
    <col min="35" max="36" width="2.625" style="104" customWidth="1"/>
    <col min="37" max="37" width="11.625" style="104" customWidth="1"/>
    <col min="38" max="38" width="6.375" style="104" customWidth="1"/>
    <col min="39" max="39" width="5.375" style="104" customWidth="1"/>
    <col min="40" max="41" width="2.625" style="104" customWidth="1"/>
    <col min="42" max="42" width="5.375" style="104" customWidth="1"/>
    <col min="43" max="43" width="6.625" style="104" customWidth="1"/>
    <col min="44" max="95" width="2.625" style="104" customWidth="1"/>
    <col min="96" max="16384" width="9" style="104"/>
  </cols>
  <sheetData>
    <row r="1" spans="1:40" ht="18.75" customHeight="1" x14ac:dyDescent="0.4">
      <c r="A1" s="104" t="s">
        <v>352</v>
      </c>
    </row>
    <row r="2" spans="1:40" ht="17.25" x14ac:dyDescent="0.4">
      <c r="A2" s="636" t="s">
        <v>318</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row>
    <row r="3" spans="1:40" ht="18" thickBot="1" x14ac:dyDescent="0.45">
      <c r="A3" s="636" t="s">
        <v>319</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105" t="s">
        <v>320</v>
      </c>
    </row>
    <row r="4" spans="1:40" ht="13.5" customHeight="1" x14ac:dyDescent="0.4">
      <c r="B4" s="637" t="s">
        <v>321</v>
      </c>
      <c r="C4" s="638"/>
      <c r="D4" s="638"/>
      <c r="E4" s="641"/>
      <c r="F4" s="642"/>
      <c r="G4" s="642"/>
      <c r="H4" s="642"/>
      <c r="I4" s="642"/>
      <c r="J4" s="642"/>
      <c r="K4" s="642"/>
      <c r="L4" s="642"/>
      <c r="M4" s="642"/>
      <c r="N4" s="642"/>
      <c r="O4" s="643"/>
      <c r="Y4" s="637" t="s">
        <v>322</v>
      </c>
      <c r="Z4" s="638"/>
      <c r="AA4" s="638"/>
      <c r="AB4" s="638"/>
      <c r="AC4" s="638"/>
      <c r="AD4" s="638"/>
      <c r="AE4" s="638"/>
      <c r="AF4" s="638"/>
      <c r="AG4" s="647"/>
      <c r="AH4" s="106"/>
    </row>
    <row r="5" spans="1:40" ht="14.25" thickBot="1" x14ac:dyDescent="0.45">
      <c r="B5" s="639"/>
      <c r="C5" s="640"/>
      <c r="D5" s="640"/>
      <c r="E5" s="644"/>
      <c r="F5" s="645"/>
      <c r="G5" s="645"/>
      <c r="H5" s="645"/>
      <c r="I5" s="645"/>
      <c r="J5" s="645"/>
      <c r="K5" s="645"/>
      <c r="L5" s="645"/>
      <c r="M5" s="645"/>
      <c r="N5" s="645"/>
      <c r="O5" s="646"/>
      <c r="Y5" s="639"/>
      <c r="Z5" s="640"/>
      <c r="AA5" s="640"/>
      <c r="AB5" s="640"/>
      <c r="AC5" s="640"/>
      <c r="AD5" s="640"/>
      <c r="AE5" s="640"/>
      <c r="AF5" s="640"/>
      <c r="AG5" s="648"/>
      <c r="AH5" s="106"/>
    </row>
    <row r="6" spans="1:40" ht="13.5" customHeight="1" thickBot="1" x14ac:dyDescent="0.45"/>
    <row r="7" spans="1:40" ht="13.5" customHeight="1" x14ac:dyDescent="0.4">
      <c r="D7" s="107"/>
      <c r="E7" s="632" t="s">
        <v>323</v>
      </c>
      <c r="F7" s="633"/>
      <c r="G7" s="633"/>
      <c r="H7" s="633"/>
      <c r="I7" s="633"/>
      <c r="J7" s="633"/>
      <c r="K7" s="633"/>
      <c r="L7" s="633"/>
      <c r="M7" s="633"/>
      <c r="N7" s="634" t="s">
        <v>324</v>
      </c>
      <c r="O7" s="634"/>
      <c r="P7" s="634"/>
      <c r="Q7" s="634"/>
      <c r="R7" s="634"/>
      <c r="S7" s="634"/>
      <c r="T7" s="634"/>
      <c r="U7" s="634"/>
      <c r="V7" s="634"/>
      <c r="W7" s="634"/>
      <c r="X7" s="634"/>
      <c r="Y7" s="634"/>
      <c r="Z7" s="634"/>
      <c r="AA7" s="634"/>
      <c r="AB7" s="634"/>
      <c r="AC7" s="634"/>
      <c r="AD7" s="635"/>
      <c r="AF7" s="107"/>
      <c r="AG7" s="107"/>
    </row>
    <row r="8" spans="1:40" ht="13.5" customHeight="1" x14ac:dyDescent="0.4">
      <c r="D8" s="107"/>
      <c r="E8" s="619"/>
      <c r="F8" s="620"/>
      <c r="G8" s="620"/>
      <c r="H8" s="620"/>
      <c r="I8" s="620"/>
      <c r="J8" s="620"/>
      <c r="K8" s="620"/>
      <c r="L8" s="620"/>
      <c r="M8" s="620"/>
      <c r="N8" s="623"/>
      <c r="O8" s="623"/>
      <c r="P8" s="623"/>
      <c r="Q8" s="623"/>
      <c r="R8" s="623"/>
      <c r="S8" s="623"/>
      <c r="T8" s="623"/>
      <c r="U8" s="623"/>
      <c r="V8" s="623"/>
      <c r="W8" s="623"/>
      <c r="X8" s="623"/>
      <c r="Y8" s="623"/>
      <c r="Z8" s="623"/>
      <c r="AA8" s="623"/>
      <c r="AB8" s="623"/>
      <c r="AC8" s="623"/>
      <c r="AD8" s="624"/>
      <c r="AF8" s="107"/>
      <c r="AG8" s="107"/>
    </row>
    <row r="9" spans="1:40" x14ac:dyDescent="0.4">
      <c r="D9" s="107"/>
      <c r="E9" s="606" t="s">
        <v>325</v>
      </c>
      <c r="F9" s="607"/>
      <c r="G9" s="607"/>
      <c r="H9" s="607"/>
      <c r="I9" s="607"/>
      <c r="J9" s="607"/>
      <c r="K9" s="607"/>
      <c r="L9" s="607"/>
      <c r="M9" s="607"/>
      <c r="N9" s="607"/>
      <c r="O9" s="607"/>
      <c r="P9" s="607"/>
      <c r="Q9" s="607"/>
      <c r="R9" s="607"/>
      <c r="S9" s="607"/>
      <c r="T9" s="607"/>
      <c r="U9" s="607"/>
      <c r="V9" s="607"/>
      <c r="W9" s="607"/>
      <c r="X9" s="607"/>
      <c r="Y9" s="607"/>
      <c r="Z9" s="607"/>
      <c r="AA9" s="607"/>
      <c r="AB9" s="607"/>
      <c r="AC9" s="607"/>
      <c r="AD9" s="608"/>
      <c r="AF9" s="107"/>
      <c r="AG9" s="107"/>
    </row>
    <row r="10" spans="1:40" x14ac:dyDescent="0.4">
      <c r="D10" s="107"/>
      <c r="E10" s="609"/>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1"/>
      <c r="AF10" s="107"/>
      <c r="AG10" s="107"/>
    </row>
    <row r="11" spans="1:40" x14ac:dyDescent="0.4">
      <c r="D11" s="107"/>
      <c r="E11" s="609"/>
      <c r="F11" s="610"/>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1"/>
      <c r="AF11" s="107"/>
      <c r="AG11" s="107"/>
    </row>
    <row r="12" spans="1:40" x14ac:dyDescent="0.4">
      <c r="D12" s="107"/>
      <c r="E12" s="609"/>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1"/>
      <c r="AF12" s="107"/>
      <c r="AG12" s="107"/>
      <c r="AN12" s="106"/>
    </row>
    <row r="13" spans="1:40" x14ac:dyDescent="0.4">
      <c r="D13" s="107"/>
      <c r="E13" s="609"/>
      <c r="F13" s="610"/>
      <c r="G13" s="610"/>
      <c r="H13" s="610"/>
      <c r="I13" s="610"/>
      <c r="J13" s="610"/>
      <c r="K13" s="610"/>
      <c r="L13" s="610"/>
      <c r="M13" s="610"/>
      <c r="N13" s="610"/>
      <c r="O13" s="610"/>
      <c r="P13" s="610"/>
      <c r="Q13" s="610"/>
      <c r="R13" s="610"/>
      <c r="S13" s="610"/>
      <c r="T13" s="610"/>
      <c r="U13" s="610"/>
      <c r="V13" s="610"/>
      <c r="W13" s="610"/>
      <c r="X13" s="610"/>
      <c r="Y13" s="610"/>
      <c r="Z13" s="610"/>
      <c r="AA13" s="610"/>
      <c r="AB13" s="610"/>
      <c r="AC13" s="610"/>
      <c r="AD13" s="611"/>
      <c r="AF13" s="107"/>
      <c r="AG13" s="107"/>
    </row>
    <row r="14" spans="1:40" x14ac:dyDescent="0.4">
      <c r="D14" s="107"/>
      <c r="E14" s="609"/>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1"/>
      <c r="AF14" s="107"/>
      <c r="AG14" s="107"/>
    </row>
    <row r="15" spans="1:40" x14ac:dyDescent="0.4">
      <c r="D15" s="107"/>
      <c r="E15" s="609"/>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1"/>
      <c r="AF15" s="107"/>
      <c r="AG15" s="107"/>
    </row>
    <row r="16" spans="1:40" x14ac:dyDescent="0.4">
      <c r="D16" s="107"/>
      <c r="E16" s="609"/>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1"/>
      <c r="AF16" s="107"/>
      <c r="AG16" s="107"/>
    </row>
    <row r="17" spans="4:49" x14ac:dyDescent="0.4">
      <c r="D17" s="107"/>
      <c r="E17" s="609"/>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1"/>
      <c r="AF17" s="107"/>
      <c r="AG17" s="107"/>
    </row>
    <row r="18" spans="4:49" x14ac:dyDescent="0.4">
      <c r="D18" s="107"/>
      <c r="E18" s="609"/>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1"/>
      <c r="AF18" s="107"/>
      <c r="AG18" s="107"/>
    </row>
    <row r="19" spans="4:49" x14ac:dyDescent="0.4">
      <c r="D19" s="107"/>
      <c r="E19" s="609"/>
      <c r="F19" s="610"/>
      <c r="G19" s="610"/>
      <c r="H19" s="610"/>
      <c r="I19" s="610"/>
      <c r="J19" s="610"/>
      <c r="K19" s="610"/>
      <c r="L19" s="610"/>
      <c r="M19" s="610"/>
      <c r="N19" s="610"/>
      <c r="O19" s="610"/>
      <c r="P19" s="610"/>
      <c r="Q19" s="610"/>
      <c r="R19" s="610"/>
      <c r="S19" s="610"/>
      <c r="T19" s="610"/>
      <c r="U19" s="610"/>
      <c r="V19" s="610"/>
      <c r="W19" s="610"/>
      <c r="X19" s="610"/>
      <c r="Y19" s="610"/>
      <c r="Z19" s="610"/>
      <c r="AA19" s="610"/>
      <c r="AB19" s="610"/>
      <c r="AC19" s="610"/>
      <c r="AD19" s="611"/>
      <c r="AF19" s="107"/>
      <c r="AG19" s="107"/>
    </row>
    <row r="20" spans="4:49" x14ac:dyDescent="0.4">
      <c r="D20" s="107"/>
      <c r="E20" s="609"/>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1"/>
      <c r="AF20" s="107"/>
      <c r="AG20" s="107"/>
    </row>
    <row r="21" spans="4:49" x14ac:dyDescent="0.4">
      <c r="D21" s="107"/>
      <c r="E21" s="609"/>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1"/>
      <c r="AF21" s="107"/>
      <c r="AG21" s="107"/>
    </row>
    <row r="22" spans="4:49" x14ac:dyDescent="0.4">
      <c r="D22" s="107"/>
      <c r="E22" s="609"/>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1"/>
      <c r="AF22" s="107"/>
      <c r="AG22" s="107"/>
    </row>
    <row r="23" spans="4:49" x14ac:dyDescent="0.4">
      <c r="D23" s="107"/>
      <c r="E23" s="609"/>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c r="AD23" s="611"/>
      <c r="AF23" s="107"/>
      <c r="AG23" s="107"/>
    </row>
    <row r="24" spans="4:49" x14ac:dyDescent="0.4">
      <c r="D24" s="107"/>
      <c r="E24" s="609"/>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1"/>
      <c r="AF24" s="107"/>
      <c r="AG24" s="107"/>
    </row>
    <row r="25" spans="4:49" x14ac:dyDescent="0.4">
      <c r="D25" s="107"/>
      <c r="E25" s="609"/>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1"/>
      <c r="AF25" s="107"/>
      <c r="AG25" s="107"/>
      <c r="AK25" s="108" t="s">
        <v>326</v>
      </c>
      <c r="AL25" s="109"/>
      <c r="AM25" s="109"/>
    </row>
    <row r="26" spans="4:49" x14ac:dyDescent="0.4">
      <c r="D26" s="107"/>
      <c r="E26" s="609"/>
      <c r="F26" s="610"/>
      <c r="G26" s="610"/>
      <c r="H26" s="610"/>
      <c r="I26" s="610"/>
      <c r="J26" s="610"/>
      <c r="K26" s="610"/>
      <c r="L26" s="610"/>
      <c r="M26" s="610"/>
      <c r="N26" s="610"/>
      <c r="O26" s="610"/>
      <c r="P26" s="610"/>
      <c r="Q26" s="610"/>
      <c r="R26" s="610"/>
      <c r="S26" s="610"/>
      <c r="T26" s="610"/>
      <c r="U26" s="610"/>
      <c r="V26" s="610"/>
      <c r="W26" s="610"/>
      <c r="X26" s="610"/>
      <c r="Y26" s="610"/>
      <c r="Z26" s="610"/>
      <c r="AA26" s="610"/>
      <c r="AB26" s="610"/>
      <c r="AC26" s="610"/>
      <c r="AD26" s="611"/>
      <c r="AF26" s="107"/>
      <c r="AG26" s="107"/>
      <c r="AK26" s="538" t="s">
        <v>327</v>
      </c>
      <c r="AL26" s="538"/>
      <c r="AM26" s="538"/>
      <c r="AN26" s="538"/>
      <c r="AO26" s="538"/>
      <c r="AP26" s="615">
        <v>41164</v>
      </c>
      <c r="AQ26" s="615"/>
      <c r="AR26" s="616" t="s">
        <v>328</v>
      </c>
      <c r="AS26" s="617"/>
      <c r="AT26" s="617"/>
      <c r="AU26" s="617"/>
      <c r="AV26" s="617"/>
      <c r="AW26" s="617"/>
    </row>
    <row r="27" spans="4:49" x14ac:dyDescent="0.4">
      <c r="D27" s="107"/>
      <c r="E27" s="609"/>
      <c r="F27" s="610"/>
      <c r="G27" s="610"/>
      <c r="H27" s="610"/>
      <c r="I27" s="610"/>
      <c r="J27" s="610"/>
      <c r="K27" s="610"/>
      <c r="L27" s="610"/>
      <c r="M27" s="610"/>
      <c r="N27" s="610"/>
      <c r="O27" s="610"/>
      <c r="P27" s="610"/>
      <c r="Q27" s="610"/>
      <c r="R27" s="610"/>
      <c r="S27" s="610"/>
      <c r="T27" s="610"/>
      <c r="U27" s="610"/>
      <c r="V27" s="610"/>
      <c r="W27" s="610"/>
      <c r="X27" s="610"/>
      <c r="Y27" s="610"/>
      <c r="Z27" s="610"/>
      <c r="AA27" s="610"/>
      <c r="AB27" s="610"/>
      <c r="AC27" s="610"/>
      <c r="AD27" s="611"/>
      <c r="AF27" s="107"/>
      <c r="AG27" s="107"/>
      <c r="AK27" s="538"/>
      <c r="AL27" s="538"/>
      <c r="AM27" s="538"/>
      <c r="AN27" s="538"/>
      <c r="AO27" s="538"/>
      <c r="AP27" s="615"/>
      <c r="AQ27" s="615"/>
      <c r="AR27" s="616"/>
      <c r="AS27" s="617"/>
      <c r="AT27" s="617"/>
      <c r="AU27" s="617"/>
      <c r="AV27" s="617"/>
      <c r="AW27" s="617"/>
    </row>
    <row r="28" spans="4:49" x14ac:dyDescent="0.4">
      <c r="D28" s="107"/>
      <c r="E28" s="609"/>
      <c r="F28" s="610"/>
      <c r="G28" s="610"/>
      <c r="H28" s="610"/>
      <c r="I28" s="610"/>
      <c r="J28" s="610"/>
      <c r="K28" s="610"/>
      <c r="L28" s="610"/>
      <c r="M28" s="610"/>
      <c r="N28" s="610"/>
      <c r="O28" s="610"/>
      <c r="P28" s="610"/>
      <c r="Q28" s="610"/>
      <c r="R28" s="610"/>
      <c r="S28" s="610"/>
      <c r="T28" s="610"/>
      <c r="U28" s="610"/>
      <c r="V28" s="610"/>
      <c r="W28" s="610"/>
      <c r="X28" s="610"/>
      <c r="Y28" s="610"/>
      <c r="Z28" s="610"/>
      <c r="AA28" s="610"/>
      <c r="AB28" s="610"/>
      <c r="AC28" s="610"/>
      <c r="AD28" s="611"/>
      <c r="AF28" s="107"/>
      <c r="AG28" s="107"/>
      <c r="AK28" s="538" t="s">
        <v>329</v>
      </c>
      <c r="AL28" s="538"/>
      <c r="AM28" s="538"/>
      <c r="AN28" s="538"/>
      <c r="AO28" s="538"/>
      <c r="AP28" s="615">
        <v>45027</v>
      </c>
      <c r="AQ28" s="615"/>
      <c r="AR28" s="616" t="s">
        <v>328</v>
      </c>
      <c r="AS28" s="617"/>
      <c r="AT28" s="617"/>
      <c r="AU28" s="617"/>
      <c r="AV28" s="617"/>
      <c r="AW28" s="617"/>
    </row>
    <row r="29" spans="4:49" ht="14.25" thickBot="1" x14ac:dyDescent="0.45">
      <c r="D29" s="107"/>
      <c r="E29" s="612"/>
      <c r="F29" s="613"/>
      <c r="G29" s="613"/>
      <c r="H29" s="613"/>
      <c r="I29" s="613"/>
      <c r="J29" s="613"/>
      <c r="K29" s="613"/>
      <c r="L29" s="613"/>
      <c r="M29" s="613"/>
      <c r="N29" s="613"/>
      <c r="O29" s="613"/>
      <c r="P29" s="613"/>
      <c r="Q29" s="613"/>
      <c r="R29" s="613"/>
      <c r="S29" s="613"/>
      <c r="T29" s="613"/>
      <c r="U29" s="613"/>
      <c r="V29" s="613"/>
      <c r="W29" s="613"/>
      <c r="X29" s="613"/>
      <c r="Y29" s="613"/>
      <c r="Z29" s="613"/>
      <c r="AA29" s="613"/>
      <c r="AB29" s="613"/>
      <c r="AC29" s="613"/>
      <c r="AD29" s="614"/>
      <c r="AF29" s="107"/>
      <c r="AG29" s="107"/>
      <c r="AK29" s="538"/>
      <c r="AL29" s="538"/>
      <c r="AM29" s="538"/>
      <c r="AN29" s="538"/>
      <c r="AO29" s="538"/>
      <c r="AP29" s="618"/>
      <c r="AQ29" s="618"/>
      <c r="AR29" s="616"/>
      <c r="AS29" s="617"/>
      <c r="AT29" s="617"/>
      <c r="AU29" s="617"/>
      <c r="AV29" s="617"/>
      <c r="AW29" s="617"/>
    </row>
    <row r="30" spans="4:49" ht="13.5" customHeight="1" thickTop="1" x14ac:dyDescent="0.4">
      <c r="D30" s="107"/>
      <c r="E30" s="619" t="s">
        <v>329</v>
      </c>
      <c r="F30" s="620"/>
      <c r="G30" s="620"/>
      <c r="H30" s="620"/>
      <c r="I30" s="620"/>
      <c r="J30" s="620"/>
      <c r="K30" s="620"/>
      <c r="L30" s="620"/>
      <c r="M30" s="620"/>
      <c r="N30" s="623" t="s">
        <v>330</v>
      </c>
      <c r="O30" s="623"/>
      <c r="P30" s="623"/>
      <c r="Q30" s="623"/>
      <c r="R30" s="623"/>
      <c r="S30" s="623"/>
      <c r="T30" s="623"/>
      <c r="U30" s="623"/>
      <c r="V30" s="623"/>
      <c r="W30" s="623"/>
      <c r="X30" s="623"/>
      <c r="Y30" s="623"/>
      <c r="Z30" s="623"/>
      <c r="AA30" s="623"/>
      <c r="AB30" s="623"/>
      <c r="AC30" s="623"/>
      <c r="AD30" s="624"/>
      <c r="AF30" s="107"/>
      <c r="AG30" s="107"/>
      <c r="AK30" s="538" t="s">
        <v>331</v>
      </c>
      <c r="AL30" s="538"/>
      <c r="AM30" s="538"/>
      <c r="AN30" s="538"/>
      <c r="AO30" s="627"/>
      <c r="AP30" s="628">
        <f>DATEDIF(AP26,AP28,"M")</f>
        <v>126</v>
      </c>
      <c r="AQ30" s="630" t="s">
        <v>332</v>
      </c>
      <c r="AR30" s="605" t="s">
        <v>333</v>
      </c>
      <c r="AS30" s="605"/>
      <c r="AT30" s="605"/>
      <c r="AU30" s="605"/>
      <c r="AV30" s="605"/>
      <c r="AW30" s="605"/>
    </row>
    <row r="31" spans="4:49" ht="13.5" customHeight="1" thickBot="1" x14ac:dyDescent="0.45">
      <c r="D31" s="107"/>
      <c r="E31" s="621"/>
      <c r="F31" s="622"/>
      <c r="G31" s="622"/>
      <c r="H31" s="622"/>
      <c r="I31" s="622"/>
      <c r="J31" s="622"/>
      <c r="K31" s="622"/>
      <c r="L31" s="622"/>
      <c r="M31" s="622"/>
      <c r="N31" s="625"/>
      <c r="O31" s="625"/>
      <c r="P31" s="625"/>
      <c r="Q31" s="625"/>
      <c r="R31" s="625"/>
      <c r="S31" s="625"/>
      <c r="T31" s="625"/>
      <c r="U31" s="625"/>
      <c r="V31" s="625"/>
      <c r="W31" s="625"/>
      <c r="X31" s="625"/>
      <c r="Y31" s="625"/>
      <c r="Z31" s="625"/>
      <c r="AA31" s="625"/>
      <c r="AB31" s="625"/>
      <c r="AC31" s="625"/>
      <c r="AD31" s="626"/>
      <c r="AF31" s="107"/>
      <c r="AG31" s="107"/>
      <c r="AK31" s="538"/>
      <c r="AL31" s="538"/>
      <c r="AM31" s="538"/>
      <c r="AN31" s="538"/>
      <c r="AO31" s="627"/>
      <c r="AP31" s="629"/>
      <c r="AQ31" s="631"/>
      <c r="AR31" s="605"/>
      <c r="AS31" s="605"/>
      <c r="AT31" s="605"/>
      <c r="AU31" s="605"/>
      <c r="AV31" s="605"/>
      <c r="AW31" s="605"/>
    </row>
    <row r="32" spans="4:49" ht="13.5" customHeight="1" thickBot="1" x14ac:dyDescent="0.45">
      <c r="D32" s="107"/>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F32" s="107"/>
      <c r="AG32" s="107"/>
    </row>
    <row r="33" spans="1:47" x14ac:dyDescent="0.4">
      <c r="A33" s="133" t="s">
        <v>334</v>
      </c>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6"/>
      <c r="AL33" s="112"/>
      <c r="AM33" s="112"/>
    </row>
    <row r="34" spans="1:47" ht="13.5" customHeight="1" thickBot="1" x14ac:dyDescent="0.45">
      <c r="A34" s="128"/>
      <c r="B34" s="107"/>
      <c r="C34" s="107"/>
      <c r="D34" s="107"/>
      <c r="E34" s="113"/>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07"/>
      <c r="AF34" s="107"/>
      <c r="AG34" s="107"/>
      <c r="AH34" s="129"/>
    </row>
    <row r="35" spans="1:47" ht="13.5" customHeight="1" thickTop="1" x14ac:dyDescent="0.4">
      <c r="A35" s="128"/>
      <c r="B35" s="588" t="s">
        <v>335</v>
      </c>
      <c r="C35" s="589"/>
      <c r="D35" s="589"/>
      <c r="E35" s="589"/>
      <c r="F35" s="589"/>
      <c r="G35" s="589"/>
      <c r="H35" s="590"/>
      <c r="I35" s="115"/>
      <c r="J35" s="116"/>
      <c r="K35" s="116"/>
      <c r="L35" s="565" t="s">
        <v>336</v>
      </c>
      <c r="M35" s="566"/>
      <c r="N35" s="566"/>
      <c r="O35" s="566"/>
      <c r="P35" s="566"/>
      <c r="Q35" s="566"/>
      <c r="R35" s="567"/>
      <c r="S35" s="116"/>
      <c r="T35" s="116"/>
      <c r="U35" s="116"/>
      <c r="V35" s="107"/>
      <c r="W35" s="107"/>
      <c r="X35" s="107"/>
      <c r="Y35" s="107"/>
      <c r="Z35" s="107"/>
      <c r="AA35" s="574" t="s">
        <v>337</v>
      </c>
      <c r="AB35" s="575"/>
      <c r="AC35" s="575"/>
      <c r="AD35" s="575"/>
      <c r="AE35" s="575"/>
      <c r="AF35" s="575"/>
      <c r="AG35" s="576"/>
      <c r="AH35" s="129"/>
      <c r="AK35" s="581" t="s">
        <v>338</v>
      </c>
      <c r="AL35" s="581"/>
      <c r="AM35" s="117"/>
      <c r="AN35" s="117"/>
      <c r="AO35" s="117"/>
      <c r="AP35" s="117"/>
      <c r="AQ35" s="117"/>
      <c r="AR35" s="117"/>
      <c r="AS35" s="117"/>
      <c r="AT35" s="117"/>
      <c r="AU35" s="117"/>
    </row>
    <row r="36" spans="1:47" ht="13.5" customHeight="1" x14ac:dyDescent="0.4">
      <c r="A36" s="128"/>
      <c r="B36" s="591"/>
      <c r="C36" s="592"/>
      <c r="D36" s="592"/>
      <c r="E36" s="592"/>
      <c r="F36" s="592"/>
      <c r="G36" s="592"/>
      <c r="H36" s="593"/>
      <c r="I36" s="115"/>
      <c r="J36" s="116"/>
      <c r="K36" s="116"/>
      <c r="L36" s="568"/>
      <c r="M36" s="569"/>
      <c r="N36" s="569"/>
      <c r="O36" s="569"/>
      <c r="P36" s="569"/>
      <c r="Q36" s="569"/>
      <c r="R36" s="570"/>
      <c r="S36" s="116"/>
      <c r="T36" s="116"/>
      <c r="U36" s="116"/>
      <c r="V36" s="107"/>
      <c r="W36" s="107"/>
      <c r="X36" s="107"/>
      <c r="Y36" s="107"/>
      <c r="Z36" s="107"/>
      <c r="AA36" s="577"/>
      <c r="AB36" s="569"/>
      <c r="AC36" s="569"/>
      <c r="AD36" s="569"/>
      <c r="AE36" s="569"/>
      <c r="AF36" s="569"/>
      <c r="AG36" s="578"/>
      <c r="AH36" s="129"/>
      <c r="AK36" s="581"/>
      <c r="AL36" s="581"/>
      <c r="AM36" s="117"/>
      <c r="AO36" s="118"/>
      <c r="AP36" s="118"/>
      <c r="AQ36" s="118"/>
      <c r="AR36" s="118"/>
      <c r="AS36" s="118"/>
      <c r="AT36" s="118"/>
      <c r="AU36" s="118"/>
    </row>
    <row r="37" spans="1:47" ht="13.5" customHeight="1" x14ac:dyDescent="0.4">
      <c r="A37" s="128"/>
      <c r="B37" s="594"/>
      <c r="C37" s="595"/>
      <c r="D37" s="595"/>
      <c r="E37" s="595"/>
      <c r="F37" s="595"/>
      <c r="G37" s="595"/>
      <c r="H37" s="596"/>
      <c r="I37" s="115"/>
      <c r="J37" s="119" t="s">
        <v>339</v>
      </c>
      <c r="K37" s="116"/>
      <c r="L37" s="571"/>
      <c r="M37" s="572"/>
      <c r="N37" s="572"/>
      <c r="O37" s="572"/>
      <c r="P37" s="572"/>
      <c r="Q37" s="572"/>
      <c r="R37" s="573"/>
      <c r="S37" s="116"/>
      <c r="T37" s="107" t="s">
        <v>340</v>
      </c>
      <c r="U37" s="582">
        <v>12</v>
      </c>
      <c r="V37" s="582"/>
      <c r="W37" s="582"/>
      <c r="X37" s="582"/>
      <c r="Y37" s="119" t="s">
        <v>341</v>
      </c>
      <c r="Z37" s="107"/>
      <c r="AA37" s="579"/>
      <c r="AB37" s="572"/>
      <c r="AC37" s="572"/>
      <c r="AD37" s="572"/>
      <c r="AE37" s="572"/>
      <c r="AF37" s="572"/>
      <c r="AG37" s="580"/>
      <c r="AH37" s="129"/>
      <c r="AK37" s="581"/>
      <c r="AL37" s="581"/>
    </row>
    <row r="38" spans="1:47" ht="13.5" customHeight="1" x14ac:dyDescent="0.4">
      <c r="A38" s="128"/>
      <c r="B38" s="554"/>
      <c r="C38" s="554"/>
      <c r="D38" s="554"/>
      <c r="E38" s="554"/>
      <c r="F38" s="554"/>
      <c r="G38" s="538" t="s">
        <v>342</v>
      </c>
      <c r="H38" s="538"/>
      <c r="I38" s="114"/>
      <c r="J38" s="116"/>
      <c r="K38" s="116"/>
      <c r="L38" s="554"/>
      <c r="M38" s="554"/>
      <c r="N38" s="554"/>
      <c r="O38" s="554"/>
      <c r="P38" s="554"/>
      <c r="Q38" s="538" t="s">
        <v>332</v>
      </c>
      <c r="R38" s="538"/>
      <c r="S38" s="116"/>
      <c r="T38" s="116"/>
      <c r="U38" s="116"/>
      <c r="V38" s="107"/>
      <c r="W38" s="107"/>
      <c r="X38" s="107"/>
      <c r="Y38" s="107"/>
      <c r="Z38" s="107"/>
      <c r="AA38" s="555" t="str">
        <f>IF(B38="","",IF(L38="","",B38/L38*U37))</f>
        <v/>
      </c>
      <c r="AB38" s="556"/>
      <c r="AC38" s="556"/>
      <c r="AD38" s="556"/>
      <c r="AE38" s="557"/>
      <c r="AF38" s="534" t="s">
        <v>343</v>
      </c>
      <c r="AG38" s="535"/>
      <c r="AH38" s="129"/>
      <c r="AK38" s="538" t="str">
        <f>IF(AA38="","",IF(AA38&gt;=3600,"○","×"))</f>
        <v/>
      </c>
      <c r="AL38" s="538"/>
      <c r="AM38" s="120" t="s">
        <v>344</v>
      </c>
    </row>
    <row r="39" spans="1:47" ht="13.5" customHeight="1" thickBot="1" x14ac:dyDescent="0.45">
      <c r="A39" s="128"/>
      <c r="B39" s="554"/>
      <c r="C39" s="554"/>
      <c r="D39" s="554"/>
      <c r="E39" s="554"/>
      <c r="F39" s="554"/>
      <c r="G39" s="538"/>
      <c r="H39" s="538"/>
      <c r="I39" s="114"/>
      <c r="J39" s="116"/>
      <c r="K39" s="116"/>
      <c r="L39" s="554"/>
      <c r="M39" s="554"/>
      <c r="N39" s="554"/>
      <c r="O39" s="554"/>
      <c r="P39" s="554"/>
      <c r="Q39" s="538"/>
      <c r="R39" s="538"/>
      <c r="S39" s="116"/>
      <c r="T39" s="116"/>
      <c r="U39" s="116"/>
      <c r="V39" s="107"/>
      <c r="W39" s="107"/>
      <c r="X39" s="107"/>
      <c r="Y39" s="107"/>
      <c r="Z39" s="107"/>
      <c r="AA39" s="558"/>
      <c r="AB39" s="559"/>
      <c r="AC39" s="559"/>
      <c r="AD39" s="559"/>
      <c r="AE39" s="560"/>
      <c r="AF39" s="536"/>
      <c r="AG39" s="537"/>
      <c r="AH39" s="129"/>
      <c r="AK39" s="538"/>
      <c r="AL39" s="538"/>
    </row>
    <row r="40" spans="1:47" ht="13.5" customHeight="1" thickTop="1" x14ac:dyDescent="0.4">
      <c r="A40" s="137"/>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38"/>
    </row>
    <row r="41" spans="1:47" ht="13.5" customHeight="1" x14ac:dyDescent="0.4">
      <c r="A41" s="139" t="s">
        <v>345</v>
      </c>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40"/>
      <c r="AQ41" s="107"/>
      <c r="AR41" s="107"/>
      <c r="AS41" s="107"/>
    </row>
    <row r="42" spans="1:47" ht="13.5" customHeight="1" x14ac:dyDescent="0.4">
      <c r="A42" s="128"/>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29"/>
      <c r="AP42" s="107"/>
      <c r="AQ42" s="107"/>
      <c r="AR42" s="107"/>
      <c r="AS42" s="116"/>
    </row>
    <row r="43" spans="1:47" ht="13.5" customHeight="1" x14ac:dyDescent="0.4">
      <c r="A43" s="128"/>
      <c r="B43" s="588" t="s">
        <v>335</v>
      </c>
      <c r="C43" s="589"/>
      <c r="D43" s="589"/>
      <c r="E43" s="589"/>
      <c r="F43" s="589"/>
      <c r="G43" s="589"/>
      <c r="H43" s="590"/>
      <c r="I43" s="115"/>
      <c r="J43" s="116"/>
      <c r="K43" s="116"/>
      <c r="L43" s="588" t="s">
        <v>346</v>
      </c>
      <c r="M43" s="589"/>
      <c r="N43" s="589"/>
      <c r="O43" s="589"/>
      <c r="P43" s="589"/>
      <c r="Q43" s="589"/>
      <c r="R43" s="590"/>
      <c r="S43" s="107"/>
      <c r="T43" s="107"/>
      <c r="U43" s="107"/>
      <c r="V43" s="107"/>
      <c r="W43" s="107"/>
      <c r="X43" s="107"/>
      <c r="Y43" s="107"/>
      <c r="Z43" s="107"/>
      <c r="AA43" s="565" t="s">
        <v>347</v>
      </c>
      <c r="AB43" s="597"/>
      <c r="AC43" s="597"/>
      <c r="AD43" s="597"/>
      <c r="AE43" s="597"/>
      <c r="AF43" s="597"/>
      <c r="AG43" s="598"/>
      <c r="AH43" s="129"/>
      <c r="AP43" s="107"/>
      <c r="AQ43" s="116"/>
      <c r="AR43" s="107"/>
      <c r="AS43" s="116"/>
    </row>
    <row r="44" spans="1:47" ht="13.5" customHeight="1" x14ac:dyDescent="0.4">
      <c r="A44" s="128"/>
      <c r="B44" s="591"/>
      <c r="C44" s="592"/>
      <c r="D44" s="592"/>
      <c r="E44" s="592"/>
      <c r="F44" s="592"/>
      <c r="G44" s="592"/>
      <c r="H44" s="593"/>
      <c r="I44" s="115"/>
      <c r="J44" s="116"/>
      <c r="K44" s="116"/>
      <c r="L44" s="591"/>
      <c r="M44" s="592"/>
      <c r="N44" s="592"/>
      <c r="O44" s="592"/>
      <c r="P44" s="592"/>
      <c r="Q44" s="592"/>
      <c r="R44" s="593"/>
      <c r="S44" s="114"/>
      <c r="T44" s="114"/>
      <c r="U44" s="114"/>
      <c r="V44" s="114"/>
      <c r="W44" s="114"/>
      <c r="X44" s="114"/>
      <c r="Y44" s="114"/>
      <c r="Z44" s="107"/>
      <c r="AA44" s="599"/>
      <c r="AB44" s="600"/>
      <c r="AC44" s="600"/>
      <c r="AD44" s="600"/>
      <c r="AE44" s="600"/>
      <c r="AF44" s="600"/>
      <c r="AG44" s="601"/>
      <c r="AH44" s="129"/>
      <c r="AP44" s="107"/>
      <c r="AQ44" s="116"/>
      <c r="AR44" s="107"/>
      <c r="AS44" s="116"/>
    </row>
    <row r="45" spans="1:47" ht="13.5" customHeight="1" x14ac:dyDescent="0.4">
      <c r="A45" s="128"/>
      <c r="B45" s="594"/>
      <c r="C45" s="595"/>
      <c r="D45" s="595"/>
      <c r="E45" s="595"/>
      <c r="F45" s="595"/>
      <c r="G45" s="595"/>
      <c r="H45" s="596"/>
      <c r="I45" s="115"/>
      <c r="J45" s="119" t="s">
        <v>348</v>
      </c>
      <c r="K45" s="116"/>
      <c r="L45" s="594"/>
      <c r="M45" s="595"/>
      <c r="N45" s="595"/>
      <c r="O45" s="595"/>
      <c r="P45" s="595"/>
      <c r="Q45" s="595"/>
      <c r="R45" s="596"/>
      <c r="S45" s="114"/>
      <c r="T45" s="107"/>
      <c r="U45" s="114"/>
      <c r="V45" s="569" t="s">
        <v>341</v>
      </c>
      <c r="W45" s="569"/>
      <c r="X45" s="107"/>
      <c r="Y45" s="114"/>
      <c r="Z45" s="107"/>
      <c r="AA45" s="602"/>
      <c r="AB45" s="603"/>
      <c r="AC45" s="603"/>
      <c r="AD45" s="603"/>
      <c r="AE45" s="603"/>
      <c r="AF45" s="603"/>
      <c r="AG45" s="604"/>
      <c r="AH45" s="129"/>
      <c r="AP45" s="107"/>
      <c r="AQ45" s="116"/>
      <c r="AR45" s="107"/>
      <c r="AS45" s="109"/>
    </row>
    <row r="46" spans="1:47" ht="13.5" customHeight="1" x14ac:dyDescent="0.4">
      <c r="A46" s="128"/>
      <c r="B46" s="554"/>
      <c r="C46" s="554"/>
      <c r="D46" s="554"/>
      <c r="E46" s="554"/>
      <c r="F46" s="554"/>
      <c r="G46" s="538" t="s">
        <v>342</v>
      </c>
      <c r="H46" s="538"/>
      <c r="I46" s="114"/>
      <c r="J46" s="116"/>
      <c r="K46" s="116"/>
      <c r="L46" s="554"/>
      <c r="M46" s="554"/>
      <c r="N46" s="554"/>
      <c r="O46" s="554"/>
      <c r="P46" s="554"/>
      <c r="Q46" s="538" t="s">
        <v>342</v>
      </c>
      <c r="R46" s="538"/>
      <c r="S46" s="114"/>
      <c r="T46" s="114"/>
      <c r="U46" s="114"/>
      <c r="V46" s="114"/>
      <c r="W46" s="114"/>
      <c r="X46" s="114"/>
      <c r="Y46" s="114"/>
      <c r="Z46" s="107"/>
      <c r="AA46" s="561" t="str">
        <f>IF(B46="","",IF(L46="","",B46-L46))</f>
        <v/>
      </c>
      <c r="AB46" s="556"/>
      <c r="AC46" s="556"/>
      <c r="AD46" s="557"/>
      <c r="AE46" s="534" t="s">
        <v>342</v>
      </c>
      <c r="AF46" s="583"/>
      <c r="AG46" s="584"/>
      <c r="AH46" s="129"/>
      <c r="AP46" s="107"/>
      <c r="AQ46" s="109"/>
      <c r="AR46" s="107"/>
      <c r="AS46" s="109"/>
    </row>
    <row r="47" spans="1:47" ht="13.5" customHeight="1" x14ac:dyDescent="0.4">
      <c r="A47" s="128"/>
      <c r="B47" s="554"/>
      <c r="C47" s="554"/>
      <c r="D47" s="554"/>
      <c r="E47" s="554"/>
      <c r="F47" s="554"/>
      <c r="G47" s="538"/>
      <c r="H47" s="538"/>
      <c r="I47" s="114"/>
      <c r="J47" s="116"/>
      <c r="K47" s="116"/>
      <c r="L47" s="554"/>
      <c r="M47" s="554"/>
      <c r="N47" s="554"/>
      <c r="O47" s="554"/>
      <c r="P47" s="554"/>
      <c r="Q47" s="538"/>
      <c r="R47" s="538"/>
      <c r="S47" s="114"/>
      <c r="T47" s="114"/>
      <c r="U47" s="114"/>
      <c r="V47" s="114"/>
      <c r="W47" s="114"/>
      <c r="X47" s="114"/>
      <c r="Y47" s="114"/>
      <c r="Z47" s="107"/>
      <c r="AA47" s="562"/>
      <c r="AB47" s="563"/>
      <c r="AC47" s="563"/>
      <c r="AD47" s="564"/>
      <c r="AE47" s="585"/>
      <c r="AF47" s="586"/>
      <c r="AG47" s="587"/>
      <c r="AH47" s="129"/>
      <c r="AP47" s="107"/>
      <c r="AQ47" s="109"/>
      <c r="AR47" s="107"/>
      <c r="AS47" s="107"/>
    </row>
    <row r="48" spans="1:47" ht="13.5" customHeight="1" thickBot="1" x14ac:dyDescent="0.45">
      <c r="A48" s="128"/>
      <c r="B48" s="107"/>
      <c r="C48" s="107"/>
      <c r="D48" s="107"/>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07"/>
      <c r="AF48" s="107"/>
      <c r="AG48" s="107"/>
      <c r="AH48" s="129"/>
      <c r="AP48" s="107"/>
      <c r="AQ48" s="107"/>
      <c r="AR48" s="107"/>
      <c r="AS48" s="107"/>
    </row>
    <row r="49" spans="1:39" ht="13.5" customHeight="1" thickTop="1" x14ac:dyDescent="0.4">
      <c r="A49" s="128"/>
      <c r="B49" s="565" t="s">
        <v>347</v>
      </c>
      <c r="C49" s="566"/>
      <c r="D49" s="566"/>
      <c r="E49" s="566"/>
      <c r="F49" s="566"/>
      <c r="G49" s="566"/>
      <c r="H49" s="567"/>
      <c r="I49" s="115"/>
      <c r="J49" s="116"/>
      <c r="K49" s="116"/>
      <c r="L49" s="565" t="s">
        <v>336</v>
      </c>
      <c r="M49" s="566"/>
      <c r="N49" s="566"/>
      <c r="O49" s="566"/>
      <c r="P49" s="566"/>
      <c r="Q49" s="566"/>
      <c r="R49" s="567"/>
      <c r="S49" s="116"/>
      <c r="T49" s="116"/>
      <c r="U49" s="116"/>
      <c r="V49" s="107"/>
      <c r="W49" s="107"/>
      <c r="X49" s="107"/>
      <c r="Y49" s="107"/>
      <c r="Z49" s="107"/>
      <c r="AA49" s="574" t="s">
        <v>337</v>
      </c>
      <c r="AB49" s="575"/>
      <c r="AC49" s="575"/>
      <c r="AD49" s="575"/>
      <c r="AE49" s="575"/>
      <c r="AF49" s="575"/>
      <c r="AG49" s="576"/>
      <c r="AH49" s="129"/>
      <c r="AK49" s="581" t="s">
        <v>338</v>
      </c>
      <c r="AL49" s="581"/>
      <c r="AM49" s="117"/>
    </row>
    <row r="50" spans="1:39" ht="13.5" customHeight="1" x14ac:dyDescent="0.4">
      <c r="A50" s="128"/>
      <c r="B50" s="568"/>
      <c r="C50" s="569"/>
      <c r="D50" s="569"/>
      <c r="E50" s="569"/>
      <c r="F50" s="569"/>
      <c r="G50" s="569"/>
      <c r="H50" s="570"/>
      <c r="I50" s="115"/>
      <c r="J50" s="116"/>
      <c r="K50" s="116"/>
      <c r="L50" s="568"/>
      <c r="M50" s="569"/>
      <c r="N50" s="569"/>
      <c r="O50" s="569"/>
      <c r="P50" s="569"/>
      <c r="Q50" s="569"/>
      <c r="R50" s="570"/>
      <c r="S50" s="116"/>
      <c r="T50" s="116"/>
      <c r="U50" s="116"/>
      <c r="V50" s="107"/>
      <c r="W50" s="107"/>
      <c r="X50" s="107"/>
      <c r="Y50" s="107"/>
      <c r="Z50" s="107"/>
      <c r="AA50" s="577"/>
      <c r="AB50" s="569"/>
      <c r="AC50" s="569"/>
      <c r="AD50" s="569"/>
      <c r="AE50" s="569"/>
      <c r="AF50" s="569"/>
      <c r="AG50" s="578"/>
      <c r="AH50" s="129"/>
      <c r="AK50" s="581"/>
      <c r="AL50" s="581"/>
      <c r="AM50" s="117"/>
    </row>
    <row r="51" spans="1:39" ht="13.5" customHeight="1" x14ac:dyDescent="0.4">
      <c r="A51" s="128"/>
      <c r="B51" s="571"/>
      <c r="C51" s="572"/>
      <c r="D51" s="572"/>
      <c r="E51" s="572"/>
      <c r="F51" s="572"/>
      <c r="G51" s="572"/>
      <c r="H51" s="573"/>
      <c r="I51" s="115"/>
      <c r="J51" s="119" t="s">
        <v>339</v>
      </c>
      <c r="K51" s="116"/>
      <c r="L51" s="571"/>
      <c r="M51" s="572"/>
      <c r="N51" s="572"/>
      <c r="O51" s="572"/>
      <c r="P51" s="572"/>
      <c r="Q51" s="572"/>
      <c r="R51" s="573"/>
      <c r="S51" s="116"/>
      <c r="T51" s="107" t="s">
        <v>340</v>
      </c>
      <c r="U51" s="582">
        <v>12</v>
      </c>
      <c r="V51" s="582"/>
      <c r="W51" s="582"/>
      <c r="X51" s="582"/>
      <c r="Y51" s="119" t="s">
        <v>341</v>
      </c>
      <c r="Z51" s="107"/>
      <c r="AA51" s="579"/>
      <c r="AB51" s="572"/>
      <c r="AC51" s="572"/>
      <c r="AD51" s="572"/>
      <c r="AE51" s="572"/>
      <c r="AF51" s="572"/>
      <c r="AG51" s="580"/>
      <c r="AH51" s="129"/>
      <c r="AK51" s="581"/>
      <c r="AL51" s="581"/>
    </row>
    <row r="52" spans="1:39" ht="13.5" customHeight="1" x14ac:dyDescent="0.4">
      <c r="A52" s="128"/>
      <c r="B52" s="553" t="str">
        <f>AA46</f>
        <v/>
      </c>
      <c r="C52" s="553"/>
      <c r="D52" s="553"/>
      <c r="E52" s="553"/>
      <c r="F52" s="553"/>
      <c r="G52" s="538" t="s">
        <v>342</v>
      </c>
      <c r="H52" s="538"/>
      <c r="I52" s="114"/>
      <c r="J52" s="116"/>
      <c r="K52" s="116"/>
      <c r="L52" s="554"/>
      <c r="M52" s="554"/>
      <c r="N52" s="554"/>
      <c r="O52" s="554"/>
      <c r="P52" s="554"/>
      <c r="Q52" s="538" t="s">
        <v>332</v>
      </c>
      <c r="R52" s="538"/>
      <c r="S52" s="116"/>
      <c r="T52" s="116"/>
      <c r="U52" s="116"/>
      <c r="V52" s="107"/>
      <c r="W52" s="107"/>
      <c r="X52" s="107"/>
      <c r="Y52" s="107"/>
      <c r="Z52" s="107"/>
      <c r="AA52" s="555" t="str">
        <f>IF(B52="","",IF(L52="","",B52/L52*U51))</f>
        <v/>
      </c>
      <c r="AB52" s="556"/>
      <c r="AC52" s="556"/>
      <c r="AD52" s="556"/>
      <c r="AE52" s="557"/>
      <c r="AF52" s="534" t="s">
        <v>343</v>
      </c>
      <c r="AG52" s="535"/>
      <c r="AH52" s="129"/>
      <c r="AK52" s="538" t="str">
        <f>IF(AA52="","",IF(AA52&gt;=3600,"○","×"))</f>
        <v/>
      </c>
      <c r="AL52" s="538"/>
      <c r="AM52" s="120" t="s">
        <v>344</v>
      </c>
    </row>
    <row r="53" spans="1:39" ht="13.5" customHeight="1" thickBot="1" x14ac:dyDescent="0.45">
      <c r="A53" s="128"/>
      <c r="B53" s="553"/>
      <c r="C53" s="553"/>
      <c r="D53" s="553"/>
      <c r="E53" s="553"/>
      <c r="F53" s="553"/>
      <c r="G53" s="538"/>
      <c r="H53" s="538"/>
      <c r="I53" s="114"/>
      <c r="J53" s="116"/>
      <c r="K53" s="116"/>
      <c r="L53" s="554"/>
      <c r="M53" s="554"/>
      <c r="N53" s="554"/>
      <c r="O53" s="554"/>
      <c r="P53" s="554"/>
      <c r="Q53" s="538"/>
      <c r="R53" s="538"/>
      <c r="S53" s="116"/>
      <c r="T53" s="116"/>
      <c r="U53" s="116"/>
      <c r="V53" s="107"/>
      <c r="W53" s="107"/>
      <c r="X53" s="107"/>
      <c r="Y53" s="107"/>
      <c r="Z53" s="107"/>
      <c r="AA53" s="558"/>
      <c r="AB53" s="559"/>
      <c r="AC53" s="559"/>
      <c r="AD53" s="559"/>
      <c r="AE53" s="560"/>
      <c r="AF53" s="536"/>
      <c r="AG53" s="537"/>
      <c r="AH53" s="129"/>
      <c r="AK53" s="538"/>
      <c r="AL53" s="538"/>
    </row>
    <row r="54" spans="1:39" ht="13.5" customHeight="1" thickTop="1" x14ac:dyDescent="0.4">
      <c r="A54" s="128"/>
      <c r="B54" s="107"/>
      <c r="C54" s="107"/>
      <c r="D54" s="107"/>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07"/>
      <c r="AF54" s="107"/>
      <c r="AG54" s="107"/>
      <c r="AH54" s="129"/>
    </row>
    <row r="55" spans="1:39" ht="13.5" customHeight="1" x14ac:dyDescent="0.4">
      <c r="A55" s="128"/>
      <c r="B55" s="539" t="s">
        <v>349</v>
      </c>
      <c r="C55" s="540"/>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109"/>
      <c r="AH55" s="129"/>
    </row>
    <row r="56" spans="1:39" ht="13.5" customHeight="1" thickBot="1" x14ac:dyDescent="0.45">
      <c r="A56" s="130"/>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131"/>
      <c r="AH56" s="132"/>
    </row>
    <row r="57" spans="1:39" ht="13.5" customHeight="1" thickBot="1" x14ac:dyDescent="0.45">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07"/>
    </row>
    <row r="58" spans="1:39" ht="13.5" customHeight="1" x14ac:dyDescent="0.4">
      <c r="A58" s="542" t="s">
        <v>350</v>
      </c>
      <c r="B58" s="543"/>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C58" s="544" t="s">
        <v>351</v>
      </c>
      <c r="AD58" s="545"/>
      <c r="AE58" s="545"/>
      <c r="AF58" s="546"/>
      <c r="AG58" s="122"/>
      <c r="AH58" s="123"/>
    </row>
    <row r="59" spans="1:39" ht="13.5" customHeight="1" x14ac:dyDescent="0.4">
      <c r="A59" s="543"/>
      <c r="B59" s="543"/>
      <c r="C59" s="543"/>
      <c r="D59" s="543"/>
      <c r="E59" s="543"/>
      <c r="F59" s="543"/>
      <c r="G59" s="543"/>
      <c r="H59" s="543"/>
      <c r="I59" s="543"/>
      <c r="J59" s="543"/>
      <c r="K59" s="543"/>
      <c r="L59" s="543"/>
      <c r="M59" s="543"/>
      <c r="N59" s="543"/>
      <c r="O59" s="543"/>
      <c r="P59" s="543"/>
      <c r="Q59" s="543"/>
      <c r="R59" s="543"/>
      <c r="S59" s="543"/>
      <c r="T59" s="543"/>
      <c r="U59" s="543"/>
      <c r="V59" s="543"/>
      <c r="W59" s="543"/>
      <c r="X59" s="543"/>
      <c r="Y59" s="543"/>
      <c r="Z59" s="543"/>
      <c r="AA59" s="543"/>
      <c r="AC59" s="547"/>
      <c r="AD59" s="548"/>
      <c r="AE59" s="548"/>
      <c r="AF59" s="549"/>
      <c r="AG59" s="124"/>
      <c r="AH59" s="125"/>
    </row>
    <row r="60" spans="1:39" ht="13.5" customHeight="1" thickBot="1" x14ac:dyDescent="0.45">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C60" s="550"/>
      <c r="AD60" s="551"/>
      <c r="AE60" s="551"/>
      <c r="AF60" s="552"/>
      <c r="AG60" s="124"/>
      <c r="AH60" s="125"/>
    </row>
    <row r="61" spans="1:39" ht="13.5" customHeight="1" x14ac:dyDescent="0.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07"/>
    </row>
    <row r="62" spans="1:39" ht="13.5" customHeight="1" x14ac:dyDescent="0.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07"/>
    </row>
    <row r="63" spans="1:39" ht="13.5" customHeight="1" x14ac:dyDescent="0.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07"/>
    </row>
  </sheetData>
  <sheetProtection password="CC6D" sheet="1" selectLockedCells="1"/>
  <mergeCells count="58">
    <mergeCell ref="E7:M8"/>
    <mergeCell ref="N7:AD8"/>
    <mergeCell ref="A2:AH2"/>
    <mergeCell ref="A3:AH3"/>
    <mergeCell ref="B4:D5"/>
    <mergeCell ref="E4:O5"/>
    <mergeCell ref="Y4:AG5"/>
    <mergeCell ref="AR30:AW31"/>
    <mergeCell ref="E9:AD29"/>
    <mergeCell ref="AK26:AO27"/>
    <mergeCell ref="AP26:AQ27"/>
    <mergeCell ref="AR26:AW27"/>
    <mergeCell ref="AK28:AO29"/>
    <mergeCell ref="AP28:AQ29"/>
    <mergeCell ref="AR28:AW29"/>
    <mergeCell ref="E30:M31"/>
    <mergeCell ref="N30:AD31"/>
    <mergeCell ref="AK30:AO31"/>
    <mergeCell ref="AP30:AP31"/>
    <mergeCell ref="AQ30:AQ31"/>
    <mergeCell ref="B35:H37"/>
    <mergeCell ref="L35:R37"/>
    <mergeCell ref="AA35:AG37"/>
    <mergeCell ref="AK35:AL37"/>
    <mergeCell ref="U37:X37"/>
    <mergeCell ref="AF38:AG39"/>
    <mergeCell ref="AK38:AL39"/>
    <mergeCell ref="B43:H45"/>
    <mergeCell ref="L43:R45"/>
    <mergeCell ref="AA43:AG45"/>
    <mergeCell ref="V45:W45"/>
    <mergeCell ref="B38:F39"/>
    <mergeCell ref="G38:H39"/>
    <mergeCell ref="L38:P39"/>
    <mergeCell ref="Q38:R39"/>
    <mergeCell ref="AA38:AE39"/>
    <mergeCell ref="AA46:AD47"/>
    <mergeCell ref="B49:H51"/>
    <mergeCell ref="L49:R51"/>
    <mergeCell ref="AA49:AG51"/>
    <mergeCell ref="AK49:AL51"/>
    <mergeCell ref="U51:X51"/>
    <mergeCell ref="AE46:AG47"/>
    <mergeCell ref="B46:F47"/>
    <mergeCell ref="G46:H47"/>
    <mergeCell ref="L46:P47"/>
    <mergeCell ref="Q46:R47"/>
    <mergeCell ref="AF52:AG53"/>
    <mergeCell ref="AK52:AL53"/>
    <mergeCell ref="B55:AF56"/>
    <mergeCell ref="A58:AA59"/>
    <mergeCell ref="AC58:AF58"/>
    <mergeCell ref="AC59:AF60"/>
    <mergeCell ref="B52:F53"/>
    <mergeCell ref="G52:H53"/>
    <mergeCell ref="L52:P53"/>
    <mergeCell ref="Q52:R53"/>
    <mergeCell ref="AA52:AE53"/>
  </mergeCells>
  <phoneticPr fontId="4"/>
  <dataValidations count="1">
    <dataValidation allowBlank="1" showInputMessage="1" showErrorMessage="1" prompt="申請者名をフルネームで記入してください。_x000a_「様」などは記入しないでください。" sqref="E4:O5"/>
  </dataValidations>
  <pageMargins left="0.70866141732283472" right="0.70866141732283472" top="0.74803149606299213" bottom="0.74803149606299213" header="0.31496062992125984" footer="0.31496062992125984"/>
  <pageSetup paperSize="9" scale="88" orientation="portrait" r:id="rId1"/>
  <rowBreaks count="1" manualBreakCount="1">
    <brk id="6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29</xdr:col>
                    <xdr:colOff>95250</xdr:colOff>
                    <xdr:row>58</xdr:row>
                    <xdr:rowOff>57150</xdr:rowOff>
                  </from>
                  <to>
                    <xdr:col>30</xdr:col>
                    <xdr:colOff>133350</xdr:colOff>
                    <xdr:row>59</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249977111117893"/>
  </sheetPr>
  <dimension ref="A1:AB52"/>
  <sheetViews>
    <sheetView view="pageBreakPreview" zoomScaleNormal="100" zoomScaleSheetLayoutView="100" workbookViewId="0">
      <pane ySplit="3" topLeftCell="A4" activePane="bottomLeft" state="frozen"/>
      <selection pane="bottomLeft" activeCell="R14" sqref="R14:T14"/>
    </sheetView>
  </sheetViews>
  <sheetFormatPr defaultColWidth="3.125" defaultRowHeight="18.75" customHeight="1" x14ac:dyDescent="0.4"/>
  <cols>
    <col min="1" max="16384" width="3.125" style="1"/>
  </cols>
  <sheetData>
    <row r="1" spans="1:28" ht="18.75" customHeight="1" x14ac:dyDescent="0.4">
      <c r="A1" s="39" t="s">
        <v>317</v>
      </c>
      <c r="B1" s="39"/>
      <c r="C1" s="39"/>
      <c r="D1" s="39"/>
      <c r="E1" s="39"/>
      <c r="F1" s="39"/>
      <c r="G1" s="39"/>
      <c r="H1" s="39"/>
      <c r="I1" s="39"/>
      <c r="J1" s="39"/>
      <c r="K1" s="39"/>
      <c r="L1" s="39"/>
      <c r="M1" s="39"/>
      <c r="N1" s="39"/>
      <c r="O1" s="39"/>
      <c r="P1" s="39"/>
      <c r="Q1" s="39"/>
      <c r="R1" s="39"/>
      <c r="S1" s="39"/>
      <c r="T1" s="39"/>
      <c r="U1" s="39"/>
      <c r="V1" s="39"/>
      <c r="W1" s="39"/>
      <c r="X1" s="39"/>
      <c r="Y1" s="39"/>
      <c r="Z1" s="39"/>
    </row>
    <row r="2" spans="1:28" ht="7.5" customHeight="1" x14ac:dyDescent="0.4">
      <c r="A2" s="39"/>
      <c r="B2" s="39"/>
      <c r="C2" s="39"/>
      <c r="D2" s="39"/>
      <c r="E2" s="39"/>
      <c r="F2" s="39"/>
      <c r="G2" s="39"/>
      <c r="H2" s="39"/>
      <c r="I2" s="39"/>
      <c r="J2" s="39"/>
      <c r="K2" s="39"/>
      <c r="L2" s="39"/>
      <c r="M2" s="39"/>
      <c r="N2" s="39"/>
      <c r="O2" s="39"/>
      <c r="P2" s="39"/>
      <c r="Q2" s="39"/>
      <c r="R2" s="39"/>
      <c r="S2" s="39"/>
      <c r="T2" s="39"/>
      <c r="U2" s="39"/>
      <c r="V2" s="39"/>
      <c r="W2" s="39"/>
      <c r="X2" s="39"/>
      <c r="Y2" s="39"/>
      <c r="Z2" s="39"/>
    </row>
    <row r="3" spans="1:28" ht="18.75" customHeight="1" x14ac:dyDescent="0.4">
      <c r="A3" s="342" t="s">
        <v>316</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B3" s="240" t="s">
        <v>475</v>
      </c>
    </row>
    <row r="4" spans="1:28" ht="7.5" customHeight="1" x14ac:dyDescent="0.4">
      <c r="A4" s="39"/>
      <c r="B4" s="39"/>
      <c r="C4" s="39"/>
      <c r="D4" s="39"/>
      <c r="E4" s="39"/>
      <c r="F4" s="39"/>
      <c r="G4" s="39"/>
      <c r="H4" s="39"/>
      <c r="I4" s="39"/>
      <c r="J4" s="39"/>
      <c r="K4" s="39"/>
      <c r="L4" s="39"/>
      <c r="M4" s="39"/>
      <c r="N4" s="39"/>
      <c r="O4" s="39"/>
      <c r="P4" s="39"/>
      <c r="Q4" s="39"/>
      <c r="R4" s="39"/>
      <c r="S4" s="39"/>
      <c r="T4" s="39"/>
      <c r="U4" s="39"/>
      <c r="V4" s="39"/>
      <c r="W4" s="39"/>
      <c r="X4" s="39"/>
      <c r="Y4" s="39"/>
      <c r="Z4" s="39"/>
    </row>
    <row r="5" spans="1:28" ht="22.5" customHeight="1" x14ac:dyDescent="0.4">
      <c r="A5" s="39"/>
      <c r="B5" s="39"/>
      <c r="C5" s="39"/>
      <c r="D5" s="39"/>
      <c r="E5" s="39"/>
      <c r="F5" s="39"/>
      <c r="G5" s="39"/>
      <c r="H5" s="39"/>
      <c r="I5" s="39"/>
      <c r="J5" s="39"/>
      <c r="K5" s="39"/>
      <c r="L5" s="39"/>
      <c r="M5" s="39"/>
      <c r="N5" s="39"/>
      <c r="O5" s="39"/>
      <c r="P5" s="39"/>
      <c r="Q5" s="39"/>
      <c r="R5" s="39"/>
      <c r="S5" s="533" t="str">
        <f>IF(第１号!Y5="","令和    年    月    日",DATE(第１号!U5+2018,第１号!W5,第１号!Y5))</f>
        <v>令和    年    月    日</v>
      </c>
      <c r="T5" s="533"/>
      <c r="U5" s="533"/>
      <c r="V5" s="533"/>
      <c r="W5" s="533"/>
      <c r="X5" s="533"/>
      <c r="Y5" s="533"/>
      <c r="Z5" s="533"/>
    </row>
    <row r="6" spans="1:28" ht="7.5" customHeight="1" x14ac:dyDescent="0.4">
      <c r="A6" s="39"/>
      <c r="B6" s="39"/>
      <c r="C6" s="39"/>
      <c r="D6" s="39"/>
      <c r="E6" s="39"/>
      <c r="F6" s="39"/>
      <c r="G6" s="39"/>
      <c r="H6" s="39"/>
      <c r="I6" s="39"/>
      <c r="J6" s="39"/>
      <c r="K6" s="39"/>
      <c r="L6" s="39"/>
      <c r="M6" s="39"/>
      <c r="N6" s="39"/>
      <c r="O6" s="39"/>
      <c r="P6" s="39"/>
      <c r="Q6" s="39"/>
      <c r="R6" s="39"/>
      <c r="S6" s="39"/>
      <c r="T6" s="39"/>
      <c r="U6" s="39"/>
      <c r="V6" s="39"/>
      <c r="W6" s="39"/>
      <c r="X6" s="39"/>
      <c r="Y6" s="39"/>
      <c r="Z6" s="39"/>
    </row>
    <row r="7" spans="1:28" ht="22.5" customHeight="1" x14ac:dyDescent="0.4">
      <c r="A7" s="39"/>
      <c r="B7" s="39"/>
      <c r="C7" s="39"/>
      <c r="D7" s="39"/>
      <c r="E7" s="39"/>
      <c r="F7" s="39"/>
      <c r="G7" s="39"/>
      <c r="H7" s="39"/>
      <c r="I7" s="39"/>
      <c r="J7" s="39"/>
      <c r="K7" s="39"/>
      <c r="L7" s="39"/>
      <c r="M7" s="39" t="s">
        <v>182</v>
      </c>
      <c r="N7" s="39"/>
      <c r="O7" s="39"/>
      <c r="P7" s="39"/>
      <c r="Q7" s="39"/>
      <c r="R7" s="39"/>
      <c r="S7" s="39"/>
      <c r="T7" s="39"/>
      <c r="U7" s="39"/>
      <c r="V7" s="39"/>
      <c r="W7" s="39"/>
      <c r="X7" s="39"/>
      <c r="Y7" s="39"/>
      <c r="Z7" s="39"/>
    </row>
    <row r="8" spans="1:28" ht="22.5" customHeight="1" x14ac:dyDescent="0.4">
      <c r="A8" s="39"/>
      <c r="B8" s="39"/>
      <c r="C8" s="39"/>
      <c r="D8" s="39"/>
      <c r="E8" s="39"/>
      <c r="F8" s="39"/>
      <c r="G8" s="39"/>
      <c r="H8" s="39"/>
      <c r="I8" s="39"/>
      <c r="J8" s="39"/>
      <c r="K8" s="39"/>
      <c r="L8" s="39"/>
      <c r="M8" s="325" t="s">
        <v>2</v>
      </c>
      <c r="N8" s="325"/>
      <c r="O8" s="325"/>
      <c r="P8" s="325"/>
      <c r="Q8" s="34" t="s">
        <v>8</v>
      </c>
      <c r="R8" s="688" t="str">
        <f>IF(DB!$H$6=TRUE,第１号!R7,"")</f>
        <v/>
      </c>
      <c r="S8" s="688"/>
      <c r="T8" s="688"/>
      <c r="U8" s="34" t="s">
        <v>9</v>
      </c>
      <c r="V8" s="689" t="str">
        <f>IF(DB!$H$6=TRUE,第１号!V7,"")</f>
        <v/>
      </c>
      <c r="W8" s="689"/>
      <c r="X8" s="689"/>
      <c r="Y8" s="689"/>
      <c r="Z8" s="39"/>
    </row>
    <row r="9" spans="1:28" ht="26.25" customHeight="1" x14ac:dyDescent="0.4">
      <c r="A9" s="39"/>
      <c r="B9" s="39"/>
      <c r="C9" s="39"/>
      <c r="D9" s="39"/>
      <c r="E9" s="39"/>
      <c r="F9" s="39"/>
      <c r="G9" s="39"/>
      <c r="H9" s="39"/>
      <c r="I9" s="39"/>
      <c r="J9" s="39"/>
      <c r="K9" s="39"/>
      <c r="L9" s="39"/>
      <c r="M9" s="325" t="s">
        <v>3</v>
      </c>
      <c r="N9" s="325"/>
      <c r="O9" s="325"/>
      <c r="P9" s="325"/>
      <c r="Q9" s="531" t="str">
        <f>IF(DB!$H$6=TRUE,第１号!Q8,"")</f>
        <v/>
      </c>
      <c r="R9" s="531"/>
      <c r="S9" s="531"/>
      <c r="T9" s="531"/>
      <c r="U9" s="531"/>
      <c r="V9" s="531"/>
      <c r="W9" s="531"/>
      <c r="X9" s="531"/>
      <c r="Y9" s="531"/>
      <c r="Z9" s="531"/>
    </row>
    <row r="10" spans="1:28" ht="26.25" customHeight="1" x14ac:dyDescent="0.15">
      <c r="A10" s="39"/>
      <c r="B10" s="39"/>
      <c r="C10" s="39"/>
      <c r="D10" s="39"/>
      <c r="E10" s="39"/>
      <c r="F10" s="39"/>
      <c r="G10" s="39"/>
      <c r="H10" s="39"/>
      <c r="I10" s="39"/>
      <c r="J10" s="39"/>
      <c r="K10" s="39"/>
      <c r="L10" s="4" t="s">
        <v>6</v>
      </c>
      <c r="M10" s="325" t="s">
        <v>4</v>
      </c>
      <c r="N10" s="325"/>
      <c r="O10" s="325"/>
      <c r="P10" s="325"/>
      <c r="Q10" s="531" t="str">
        <f>IF(DB!$H$6=TRUE,第１号!Q9,"")</f>
        <v/>
      </c>
      <c r="R10" s="531" ph="1"/>
      <c r="S10" s="531" ph="1"/>
      <c r="T10" s="531" ph="1"/>
      <c r="U10" s="531" ph="1"/>
      <c r="V10" s="531" ph="1"/>
      <c r="W10" s="531" ph="1"/>
      <c r="X10" s="531" ph="1"/>
      <c r="Y10" s="531" ph="1"/>
      <c r="Z10" s="531" ph="1"/>
    </row>
    <row r="11" spans="1:28" ht="26.25" customHeight="1" x14ac:dyDescent="0.15">
      <c r="A11" s="39"/>
      <c r="B11" s="39"/>
      <c r="C11" s="39"/>
      <c r="D11" s="39"/>
      <c r="E11" s="39"/>
      <c r="F11" s="39"/>
      <c r="G11" s="39"/>
      <c r="H11" s="39"/>
      <c r="I11" s="39"/>
      <c r="J11" s="39"/>
      <c r="K11" s="39"/>
      <c r="L11" s="39"/>
      <c r="M11" s="325" t="s">
        <v>5</v>
      </c>
      <c r="N11" s="325"/>
      <c r="O11" s="325"/>
      <c r="P11" s="325"/>
      <c r="Q11" s="531" t="str">
        <f>IF(DB!$H$6=TRUE,第１号!Q10,"")</f>
        <v/>
      </c>
      <c r="R11" s="531" ph="1"/>
      <c r="S11" s="531" ph="1"/>
      <c r="T11" s="531" ph="1"/>
      <c r="U11" s="531" ph="1"/>
      <c r="V11" s="531" ph="1"/>
      <c r="W11" s="531" ph="1"/>
      <c r="X11" s="531" ph="1"/>
      <c r="Y11" s="531" ph="1"/>
      <c r="Z11" s="39"/>
    </row>
    <row r="12" spans="1:28" ht="18.75" customHeight="1" x14ac:dyDescent="0.4">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8" ht="22.5" customHeight="1" x14ac:dyDescent="0.4">
      <c r="A13" s="39"/>
      <c r="B13" s="39"/>
      <c r="C13" s="39"/>
      <c r="D13" s="39"/>
      <c r="E13" s="39"/>
      <c r="F13" s="39"/>
      <c r="G13" s="39"/>
      <c r="H13" s="39"/>
      <c r="I13" s="39"/>
      <c r="J13" s="39"/>
      <c r="K13" s="39"/>
      <c r="L13" s="39"/>
      <c r="M13" s="39" t="s">
        <v>183</v>
      </c>
      <c r="N13" s="39"/>
      <c r="O13" s="39"/>
      <c r="P13" s="39"/>
      <c r="Q13" s="39"/>
      <c r="R13" s="39"/>
      <c r="S13" s="39"/>
      <c r="T13" s="39"/>
      <c r="U13" s="39"/>
      <c r="V13" s="39"/>
      <c r="W13" s="39"/>
      <c r="X13" s="39"/>
      <c r="Y13" s="39"/>
      <c r="Z13" s="39"/>
    </row>
    <row r="14" spans="1:28" ht="22.5" customHeight="1" x14ac:dyDescent="0.4">
      <c r="A14" s="39"/>
      <c r="B14" s="39"/>
      <c r="C14" s="39"/>
      <c r="D14" s="39"/>
      <c r="E14" s="39"/>
      <c r="F14" s="39"/>
      <c r="G14" s="39"/>
      <c r="H14" s="39"/>
      <c r="I14" s="39"/>
      <c r="J14" s="39"/>
      <c r="K14" s="39"/>
      <c r="L14" s="39"/>
      <c r="M14" s="325" t="s">
        <v>2</v>
      </c>
      <c r="N14" s="325"/>
      <c r="O14" s="325"/>
      <c r="P14" s="325"/>
      <c r="Q14" s="34" t="s">
        <v>8</v>
      </c>
      <c r="R14" s="328"/>
      <c r="S14" s="328"/>
      <c r="T14" s="328"/>
      <c r="U14" s="34" t="s">
        <v>9</v>
      </c>
      <c r="V14" s="329"/>
      <c r="W14" s="329"/>
      <c r="X14" s="329"/>
      <c r="Y14" s="329"/>
      <c r="Z14" s="39"/>
    </row>
    <row r="15" spans="1:28" ht="26.25" customHeight="1" x14ac:dyDescent="0.4">
      <c r="A15" s="39"/>
      <c r="B15" s="39"/>
      <c r="C15" s="39"/>
      <c r="D15" s="39"/>
      <c r="E15" s="39"/>
      <c r="F15" s="39"/>
      <c r="G15" s="39"/>
      <c r="H15" s="39"/>
      <c r="I15" s="39"/>
      <c r="J15" s="39"/>
      <c r="K15" s="39"/>
      <c r="L15" s="39"/>
      <c r="M15" s="325" t="s">
        <v>3</v>
      </c>
      <c r="N15" s="325"/>
      <c r="O15" s="325"/>
      <c r="P15" s="325"/>
      <c r="Q15" s="531" t="str">
        <f>IF(第２号!E10="","",第２号!E10)</f>
        <v/>
      </c>
      <c r="R15" s="531"/>
      <c r="S15" s="531"/>
      <c r="T15" s="531"/>
      <c r="U15" s="531"/>
      <c r="V15" s="531"/>
      <c r="W15" s="531"/>
      <c r="X15" s="531"/>
      <c r="Y15" s="531"/>
      <c r="Z15" s="531"/>
    </row>
    <row r="16" spans="1:28" ht="26.25" customHeight="1" x14ac:dyDescent="0.15">
      <c r="A16" s="39"/>
      <c r="B16" s="39"/>
      <c r="C16" s="39"/>
      <c r="D16" s="39"/>
      <c r="E16" s="39"/>
      <c r="F16" s="39"/>
      <c r="G16" s="39"/>
      <c r="H16" s="39"/>
      <c r="I16" s="39"/>
      <c r="J16" s="39"/>
      <c r="K16" s="39"/>
      <c r="L16" s="4" t="s">
        <v>6</v>
      </c>
      <c r="M16" s="325" t="s">
        <v>4</v>
      </c>
      <c r="N16" s="325"/>
      <c r="O16" s="325"/>
      <c r="P16" s="325"/>
      <c r="Q16" s="531" t="str">
        <f>IF(第２号!E8="","",第２号!E8)</f>
        <v/>
      </c>
      <c r="R16" s="531" ph="1"/>
      <c r="S16" s="531" ph="1"/>
      <c r="T16" s="531" ph="1"/>
      <c r="U16" s="531" ph="1"/>
      <c r="V16" s="531" ph="1"/>
      <c r="W16" s="531" ph="1"/>
      <c r="X16" s="531" ph="1"/>
      <c r="Y16" s="531" ph="1"/>
      <c r="Z16" s="531" ph="1"/>
    </row>
    <row r="17" spans="1:26" ht="26.25" customHeight="1" x14ac:dyDescent="0.15">
      <c r="A17" s="39"/>
      <c r="B17" s="39"/>
      <c r="C17" s="39"/>
      <c r="D17" s="39"/>
      <c r="E17" s="39"/>
      <c r="F17" s="39"/>
      <c r="G17" s="39"/>
      <c r="H17" s="39"/>
      <c r="I17" s="39"/>
      <c r="J17" s="39"/>
      <c r="K17" s="39"/>
      <c r="L17" s="39"/>
      <c r="M17" s="325" t="s">
        <v>5</v>
      </c>
      <c r="N17" s="325"/>
      <c r="O17" s="325"/>
      <c r="P17" s="325"/>
      <c r="Q17" s="531" t="str">
        <f>IF(第２号!E9="","",第２号!E9)</f>
        <v/>
      </c>
      <c r="R17" s="531" ph="1"/>
      <c r="S17" s="531" ph="1"/>
      <c r="T17" s="531" ph="1"/>
      <c r="U17" s="531" ph="1"/>
      <c r="V17" s="531" ph="1"/>
      <c r="W17" s="531" ph="1"/>
      <c r="X17" s="531" ph="1"/>
      <c r="Y17" s="531" ph="1"/>
      <c r="Z17" s="39"/>
    </row>
    <row r="18" spans="1:26" ht="7.5" customHeight="1" x14ac:dyDescent="0.4">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22.5" customHeight="1" x14ac:dyDescent="0.4">
      <c r="A19" s="690" t="s">
        <v>185</v>
      </c>
      <c r="B19" s="690"/>
      <c r="C19" s="690"/>
      <c r="D19" s="690"/>
      <c r="E19" s="691" t="str">
        <f>IF(第２号!O18="","",第２号!O18)</f>
        <v/>
      </c>
      <c r="F19" s="691"/>
      <c r="G19" s="691"/>
      <c r="H19" s="691"/>
      <c r="I19" s="691"/>
      <c r="J19" s="691"/>
      <c r="K19" s="691"/>
      <c r="L19" s="691"/>
      <c r="M19" s="691"/>
      <c r="N19" s="691"/>
      <c r="O19" s="75"/>
      <c r="P19" s="75"/>
      <c r="Q19" s="75"/>
      <c r="R19" s="75"/>
      <c r="S19" s="75"/>
      <c r="T19" s="75"/>
      <c r="U19" s="75"/>
      <c r="V19" s="75"/>
      <c r="W19" s="75"/>
      <c r="X19" s="75"/>
      <c r="Y19" s="75"/>
      <c r="Z19" s="75"/>
    </row>
    <row r="20" spans="1:26" ht="22.5" customHeight="1" x14ac:dyDescent="0.4">
      <c r="A20" s="690" t="s">
        <v>186</v>
      </c>
      <c r="B20" s="690"/>
      <c r="C20" s="690"/>
      <c r="D20" s="690"/>
      <c r="E20" s="691" t="str">
        <f>IF(第２号!O19="","",第２号!O19)</f>
        <v/>
      </c>
      <c r="F20" s="691"/>
      <c r="G20" s="691"/>
      <c r="H20" s="691"/>
      <c r="I20" s="691"/>
      <c r="J20" s="691"/>
      <c r="K20" s="691"/>
      <c r="L20" s="691"/>
      <c r="M20" s="691"/>
      <c r="N20" s="691"/>
      <c r="O20" s="75"/>
      <c r="P20" s="75"/>
      <c r="Q20" s="76"/>
      <c r="R20" s="76"/>
      <c r="S20" s="76"/>
      <c r="T20" s="76"/>
      <c r="U20" s="76"/>
      <c r="V20" s="76"/>
      <c r="W20" s="76"/>
      <c r="X20" s="76"/>
      <c r="Y20" s="76"/>
      <c r="Z20" s="76"/>
    </row>
    <row r="21" spans="1:26" ht="22.5" customHeight="1" x14ac:dyDescent="0.4">
      <c r="A21" s="690" t="s">
        <v>184</v>
      </c>
      <c r="B21" s="690"/>
      <c r="C21" s="690"/>
      <c r="D21" s="690"/>
      <c r="E21" s="692"/>
      <c r="F21" s="692"/>
      <c r="G21" s="691" t="s">
        <v>187</v>
      </c>
      <c r="H21" s="691"/>
      <c r="I21" s="76"/>
      <c r="J21" s="76"/>
      <c r="K21" s="76"/>
      <c r="L21" s="76"/>
      <c r="M21" s="76"/>
      <c r="N21" s="76"/>
      <c r="O21" s="75"/>
      <c r="P21" s="75"/>
      <c r="Q21" s="75"/>
      <c r="R21" s="75"/>
      <c r="S21" s="75"/>
      <c r="T21" s="75"/>
      <c r="U21" s="75"/>
      <c r="V21" s="75"/>
      <c r="W21" s="75"/>
      <c r="X21" s="75"/>
      <c r="Y21" s="75"/>
      <c r="Z21" s="75"/>
    </row>
    <row r="22" spans="1:26" ht="7.5" customHeight="1" x14ac:dyDescent="0.4">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22.5" customHeight="1" thickBot="1" x14ac:dyDescent="0.4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74" t="s">
        <v>214</v>
      </c>
    </row>
    <row r="24" spans="1:26" ht="22.5" customHeight="1" x14ac:dyDescent="0.4">
      <c r="A24" s="676" t="s">
        <v>210</v>
      </c>
      <c r="B24" s="677"/>
      <c r="C24" s="677"/>
      <c r="D24" s="677"/>
      <c r="E24" s="677"/>
      <c r="F24" s="677"/>
      <c r="G24" s="677"/>
      <c r="H24" s="677"/>
      <c r="I24" s="677"/>
      <c r="J24" s="677"/>
      <c r="K24" s="677"/>
      <c r="L24" s="677" t="s">
        <v>211</v>
      </c>
      <c r="M24" s="677"/>
      <c r="N24" s="677"/>
      <c r="O24" s="677"/>
      <c r="P24" s="677"/>
      <c r="Q24" s="677"/>
      <c r="R24" s="677" t="s">
        <v>212</v>
      </c>
      <c r="S24" s="677"/>
      <c r="T24" s="677"/>
      <c r="U24" s="677"/>
      <c r="V24" s="677"/>
      <c r="W24" s="677"/>
      <c r="X24" s="677" t="s">
        <v>111</v>
      </c>
      <c r="Y24" s="677"/>
      <c r="Z24" s="678"/>
    </row>
    <row r="25" spans="1:26" ht="22.5" customHeight="1" x14ac:dyDescent="0.4">
      <c r="A25" s="77" t="s">
        <v>188</v>
      </c>
      <c r="B25" s="669" t="s">
        <v>199</v>
      </c>
      <c r="C25" s="669"/>
      <c r="D25" s="669"/>
      <c r="E25" s="669"/>
      <c r="F25" s="669"/>
      <c r="G25" s="669"/>
      <c r="H25" s="669"/>
      <c r="I25" s="669"/>
      <c r="J25" s="669"/>
      <c r="K25" s="670"/>
      <c r="L25" s="674" t="str">
        <f>IF(申請額算定表!I8="","",申請額算定表!I8)</f>
        <v/>
      </c>
      <c r="M25" s="674"/>
      <c r="N25" s="674"/>
      <c r="O25" s="674"/>
      <c r="P25" s="674"/>
      <c r="Q25" s="674"/>
      <c r="R25" s="679"/>
      <c r="S25" s="680"/>
      <c r="T25" s="680"/>
      <c r="U25" s="680"/>
      <c r="V25" s="680"/>
      <c r="W25" s="681"/>
      <c r="X25" s="672"/>
      <c r="Y25" s="672"/>
      <c r="Z25" s="673"/>
    </row>
    <row r="26" spans="1:26" ht="22.5" customHeight="1" x14ac:dyDescent="0.4">
      <c r="A26" s="77" t="s">
        <v>189</v>
      </c>
      <c r="B26" s="669" t="s">
        <v>200</v>
      </c>
      <c r="C26" s="669"/>
      <c r="D26" s="669"/>
      <c r="E26" s="669"/>
      <c r="F26" s="669"/>
      <c r="G26" s="669"/>
      <c r="H26" s="669"/>
      <c r="I26" s="669"/>
      <c r="J26" s="669"/>
      <c r="K26" s="670"/>
      <c r="L26" s="674" t="str">
        <f>IF(申請額算定表!I9="","",申請額算定表!I9)</f>
        <v/>
      </c>
      <c r="M26" s="674"/>
      <c r="N26" s="674"/>
      <c r="O26" s="674"/>
      <c r="P26" s="674"/>
      <c r="Q26" s="674"/>
      <c r="R26" s="682"/>
      <c r="S26" s="683"/>
      <c r="T26" s="683"/>
      <c r="U26" s="683"/>
      <c r="V26" s="683"/>
      <c r="W26" s="684"/>
      <c r="X26" s="672"/>
      <c r="Y26" s="672"/>
      <c r="Z26" s="673"/>
    </row>
    <row r="27" spans="1:26" ht="22.5" customHeight="1" x14ac:dyDescent="0.4">
      <c r="A27" s="77" t="s">
        <v>190</v>
      </c>
      <c r="B27" s="669" t="s">
        <v>201</v>
      </c>
      <c r="C27" s="669"/>
      <c r="D27" s="669"/>
      <c r="E27" s="669"/>
      <c r="F27" s="669"/>
      <c r="G27" s="669"/>
      <c r="H27" s="669"/>
      <c r="I27" s="669"/>
      <c r="J27" s="669"/>
      <c r="K27" s="670"/>
      <c r="L27" s="674" t="str">
        <f>IF(申請額算定表!I10="","",申請額算定表!I10)</f>
        <v/>
      </c>
      <c r="M27" s="674"/>
      <c r="N27" s="674"/>
      <c r="O27" s="674"/>
      <c r="P27" s="674"/>
      <c r="Q27" s="674"/>
      <c r="R27" s="682"/>
      <c r="S27" s="683"/>
      <c r="T27" s="683"/>
      <c r="U27" s="683"/>
      <c r="V27" s="683"/>
      <c r="W27" s="684"/>
      <c r="X27" s="672"/>
      <c r="Y27" s="672"/>
      <c r="Z27" s="673"/>
    </row>
    <row r="28" spans="1:26" ht="22.5" customHeight="1" x14ac:dyDescent="0.4">
      <c r="A28" s="77" t="s">
        <v>191</v>
      </c>
      <c r="B28" s="669" t="s">
        <v>202</v>
      </c>
      <c r="C28" s="669"/>
      <c r="D28" s="669"/>
      <c r="E28" s="669"/>
      <c r="F28" s="669"/>
      <c r="G28" s="669"/>
      <c r="H28" s="669"/>
      <c r="I28" s="669"/>
      <c r="J28" s="669"/>
      <c r="K28" s="670"/>
      <c r="L28" s="674" t="str">
        <f>IF(申請額算定表!I11="","",申請額算定表!I11)</f>
        <v/>
      </c>
      <c r="M28" s="674"/>
      <c r="N28" s="674"/>
      <c r="O28" s="674"/>
      <c r="P28" s="674"/>
      <c r="Q28" s="674"/>
      <c r="R28" s="682"/>
      <c r="S28" s="683"/>
      <c r="T28" s="683"/>
      <c r="U28" s="683"/>
      <c r="V28" s="683"/>
      <c r="W28" s="684"/>
      <c r="X28" s="672"/>
      <c r="Y28" s="672"/>
      <c r="Z28" s="673"/>
    </row>
    <row r="29" spans="1:26" ht="22.5" customHeight="1" x14ac:dyDescent="0.4">
      <c r="A29" s="77" t="s">
        <v>192</v>
      </c>
      <c r="B29" s="669" t="s">
        <v>203</v>
      </c>
      <c r="C29" s="669"/>
      <c r="D29" s="669"/>
      <c r="E29" s="669"/>
      <c r="F29" s="669"/>
      <c r="G29" s="669"/>
      <c r="H29" s="669"/>
      <c r="I29" s="669"/>
      <c r="J29" s="669"/>
      <c r="K29" s="670"/>
      <c r="L29" s="674" t="str">
        <f>IF(L25="","",(L25+L26+L27)*0.1)</f>
        <v/>
      </c>
      <c r="M29" s="674"/>
      <c r="N29" s="674"/>
      <c r="O29" s="674"/>
      <c r="P29" s="674"/>
      <c r="Q29" s="674"/>
      <c r="R29" s="685"/>
      <c r="S29" s="686"/>
      <c r="T29" s="686"/>
      <c r="U29" s="686"/>
      <c r="V29" s="686"/>
      <c r="W29" s="687"/>
      <c r="X29" s="672"/>
      <c r="Y29" s="672"/>
      <c r="Z29" s="673"/>
    </row>
    <row r="30" spans="1:26" ht="22.5" customHeight="1" thickBot="1" x14ac:dyDescent="0.45">
      <c r="A30" s="78" t="s">
        <v>193</v>
      </c>
      <c r="B30" s="654" t="s">
        <v>204</v>
      </c>
      <c r="C30" s="654"/>
      <c r="D30" s="654"/>
      <c r="E30" s="654"/>
      <c r="F30" s="654"/>
      <c r="G30" s="654"/>
      <c r="H30" s="654"/>
      <c r="I30" s="654"/>
      <c r="J30" s="654"/>
      <c r="K30" s="655"/>
      <c r="L30" s="675" t="str">
        <f>IF(L25="","",SUM(L25:Q29))</f>
        <v/>
      </c>
      <c r="M30" s="675"/>
      <c r="N30" s="675"/>
      <c r="O30" s="675"/>
      <c r="P30" s="675"/>
      <c r="Q30" s="675"/>
      <c r="R30" s="675" t="str">
        <f>L30</f>
        <v/>
      </c>
      <c r="S30" s="675"/>
      <c r="T30" s="675"/>
      <c r="U30" s="675"/>
      <c r="V30" s="675"/>
      <c r="W30" s="675"/>
      <c r="X30" s="657"/>
      <c r="Y30" s="657"/>
      <c r="Z30" s="658"/>
    </row>
    <row r="31" spans="1:26" ht="22.5" customHeight="1" thickTop="1" x14ac:dyDescent="0.4">
      <c r="A31" s="79" t="s">
        <v>194</v>
      </c>
      <c r="B31" s="664" t="s">
        <v>205</v>
      </c>
      <c r="C31" s="664"/>
      <c r="D31" s="664"/>
      <c r="E31" s="664"/>
      <c r="F31" s="664"/>
      <c r="G31" s="664"/>
      <c r="H31" s="664"/>
      <c r="I31" s="664"/>
      <c r="J31" s="664"/>
      <c r="K31" s="665"/>
      <c r="L31" s="666"/>
      <c r="M31" s="666"/>
      <c r="N31" s="666"/>
      <c r="O31" s="666"/>
      <c r="P31" s="666"/>
      <c r="Q31" s="666"/>
      <c r="R31" s="666"/>
      <c r="S31" s="666"/>
      <c r="T31" s="666"/>
      <c r="U31" s="666"/>
      <c r="V31" s="666"/>
      <c r="W31" s="666"/>
      <c r="X31" s="667"/>
      <c r="Y31" s="667"/>
      <c r="Z31" s="668"/>
    </row>
    <row r="32" spans="1:26" ht="22.5" customHeight="1" x14ac:dyDescent="0.4">
      <c r="A32" s="77" t="s">
        <v>195</v>
      </c>
      <c r="B32" s="669" t="s">
        <v>206</v>
      </c>
      <c r="C32" s="669"/>
      <c r="D32" s="669"/>
      <c r="E32" s="669"/>
      <c r="F32" s="669"/>
      <c r="G32" s="669"/>
      <c r="H32" s="669"/>
      <c r="I32" s="669"/>
      <c r="J32" s="669"/>
      <c r="K32" s="670"/>
      <c r="L32" s="671"/>
      <c r="M32" s="671"/>
      <c r="N32" s="671"/>
      <c r="O32" s="671"/>
      <c r="P32" s="671"/>
      <c r="Q32" s="671"/>
      <c r="R32" s="671"/>
      <c r="S32" s="671"/>
      <c r="T32" s="671"/>
      <c r="U32" s="671"/>
      <c r="V32" s="671"/>
      <c r="W32" s="671"/>
      <c r="X32" s="672"/>
      <c r="Y32" s="672"/>
      <c r="Z32" s="673"/>
    </row>
    <row r="33" spans="1:26" ht="22.5" customHeight="1" thickBot="1" x14ac:dyDescent="0.45">
      <c r="A33" s="78" t="s">
        <v>196</v>
      </c>
      <c r="B33" s="654" t="s">
        <v>207</v>
      </c>
      <c r="C33" s="654"/>
      <c r="D33" s="654"/>
      <c r="E33" s="654"/>
      <c r="F33" s="654"/>
      <c r="G33" s="654"/>
      <c r="H33" s="654"/>
      <c r="I33" s="654"/>
      <c r="J33" s="654"/>
      <c r="K33" s="655"/>
      <c r="L33" s="656"/>
      <c r="M33" s="656"/>
      <c r="N33" s="656"/>
      <c r="O33" s="656"/>
      <c r="P33" s="656"/>
      <c r="Q33" s="656"/>
      <c r="R33" s="656"/>
      <c r="S33" s="656"/>
      <c r="T33" s="656"/>
      <c r="U33" s="656"/>
      <c r="V33" s="656"/>
      <c r="W33" s="656"/>
      <c r="X33" s="657" t="s">
        <v>213</v>
      </c>
      <c r="Y33" s="657"/>
      <c r="Z33" s="658"/>
    </row>
    <row r="34" spans="1:26" ht="22.5" customHeight="1" thickTop="1" thickBot="1" x14ac:dyDescent="0.45">
      <c r="A34" s="80" t="s">
        <v>197</v>
      </c>
      <c r="B34" s="659" t="s">
        <v>208</v>
      </c>
      <c r="C34" s="659"/>
      <c r="D34" s="659"/>
      <c r="E34" s="659"/>
      <c r="F34" s="659"/>
      <c r="G34" s="659"/>
      <c r="H34" s="659"/>
      <c r="I34" s="659"/>
      <c r="J34" s="659"/>
      <c r="K34" s="660"/>
      <c r="L34" s="661" t="str">
        <f>IF(L25="","",L30-L31-L32+L33)</f>
        <v/>
      </c>
      <c r="M34" s="661"/>
      <c r="N34" s="661"/>
      <c r="O34" s="661"/>
      <c r="P34" s="661"/>
      <c r="Q34" s="661"/>
      <c r="R34" s="661" t="str">
        <f>IF(L25="","",R30-R31-R32+R33)</f>
        <v/>
      </c>
      <c r="S34" s="661"/>
      <c r="T34" s="661"/>
      <c r="U34" s="661"/>
      <c r="V34" s="661"/>
      <c r="W34" s="661"/>
      <c r="X34" s="662"/>
      <c r="Y34" s="662"/>
      <c r="Z34" s="663"/>
    </row>
    <row r="35" spans="1:26" ht="22.5" customHeight="1" thickTop="1" thickBot="1" x14ac:dyDescent="0.45">
      <c r="A35" s="81" t="s">
        <v>198</v>
      </c>
      <c r="B35" s="649" t="s">
        <v>209</v>
      </c>
      <c r="C35" s="649"/>
      <c r="D35" s="649"/>
      <c r="E35" s="649"/>
      <c r="F35" s="649"/>
      <c r="G35" s="649"/>
      <c r="H35" s="649"/>
      <c r="I35" s="649"/>
      <c r="J35" s="649"/>
      <c r="K35" s="650"/>
      <c r="L35" s="651" t="str">
        <f>IF(L25="","",L34/E21)</f>
        <v/>
      </c>
      <c r="M35" s="651"/>
      <c r="N35" s="651"/>
      <c r="O35" s="651"/>
      <c r="P35" s="651"/>
      <c r="Q35" s="651"/>
      <c r="R35" s="651" t="str">
        <f>IF(L25="","",R34/E21)</f>
        <v/>
      </c>
      <c r="S35" s="651"/>
      <c r="T35" s="651"/>
      <c r="U35" s="651"/>
      <c r="V35" s="651"/>
      <c r="W35" s="651"/>
      <c r="X35" s="652"/>
      <c r="Y35" s="652"/>
      <c r="Z35" s="653"/>
    </row>
    <row r="36" spans="1:26" ht="18.75" customHeight="1" x14ac:dyDescent="0.4">
      <c r="A36" s="34"/>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8.75" customHeight="1" x14ac:dyDescent="0.4">
      <c r="A37" s="34"/>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22.5" customHeight="1" thickBot="1" x14ac:dyDescent="0.4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74" t="s">
        <v>214</v>
      </c>
    </row>
    <row r="39" spans="1:26" ht="22.5" customHeight="1" x14ac:dyDescent="0.4">
      <c r="A39" s="676" t="s">
        <v>210</v>
      </c>
      <c r="B39" s="677"/>
      <c r="C39" s="677"/>
      <c r="D39" s="677"/>
      <c r="E39" s="677"/>
      <c r="F39" s="677"/>
      <c r="G39" s="677"/>
      <c r="H39" s="677"/>
      <c r="I39" s="677"/>
      <c r="J39" s="677"/>
      <c r="K39" s="677"/>
      <c r="L39" s="677" t="s">
        <v>211</v>
      </c>
      <c r="M39" s="677"/>
      <c r="N39" s="677"/>
      <c r="O39" s="677"/>
      <c r="P39" s="677"/>
      <c r="Q39" s="677"/>
      <c r="R39" s="677" t="s">
        <v>212</v>
      </c>
      <c r="S39" s="677"/>
      <c r="T39" s="677"/>
      <c r="U39" s="677"/>
      <c r="V39" s="677"/>
      <c r="W39" s="677"/>
      <c r="X39" s="677" t="s">
        <v>111</v>
      </c>
      <c r="Y39" s="677"/>
      <c r="Z39" s="678"/>
    </row>
    <row r="40" spans="1:26" ht="22.5" customHeight="1" x14ac:dyDescent="0.4">
      <c r="A40" s="77" t="s">
        <v>142</v>
      </c>
      <c r="B40" s="669" t="s">
        <v>199</v>
      </c>
      <c r="C40" s="669"/>
      <c r="D40" s="669"/>
      <c r="E40" s="669"/>
      <c r="F40" s="669"/>
      <c r="G40" s="669"/>
      <c r="H40" s="669"/>
      <c r="I40" s="669"/>
      <c r="J40" s="669"/>
      <c r="K40" s="670"/>
      <c r="L40" s="674" t="str">
        <f>IF(申請額算定表!P8="","",申請額算定表!P8)</f>
        <v/>
      </c>
      <c r="M40" s="674"/>
      <c r="N40" s="674"/>
      <c r="O40" s="674"/>
      <c r="P40" s="674"/>
      <c r="Q40" s="674"/>
      <c r="R40" s="679"/>
      <c r="S40" s="680"/>
      <c r="T40" s="680"/>
      <c r="U40" s="680"/>
      <c r="V40" s="680"/>
      <c r="W40" s="681"/>
      <c r="X40" s="672"/>
      <c r="Y40" s="672"/>
      <c r="Z40" s="673"/>
    </row>
    <row r="41" spans="1:26" ht="22.5" customHeight="1" x14ac:dyDescent="0.4">
      <c r="A41" s="77" t="s">
        <v>143</v>
      </c>
      <c r="B41" s="669" t="s">
        <v>200</v>
      </c>
      <c r="C41" s="669"/>
      <c r="D41" s="669"/>
      <c r="E41" s="669"/>
      <c r="F41" s="669"/>
      <c r="G41" s="669"/>
      <c r="H41" s="669"/>
      <c r="I41" s="669"/>
      <c r="J41" s="669"/>
      <c r="K41" s="670"/>
      <c r="L41" s="674" t="str">
        <f>IF(申請額算定表!P9="","",申請額算定表!P9)</f>
        <v/>
      </c>
      <c r="M41" s="674"/>
      <c r="N41" s="674"/>
      <c r="O41" s="674"/>
      <c r="P41" s="674"/>
      <c r="Q41" s="674"/>
      <c r="R41" s="682"/>
      <c r="S41" s="683"/>
      <c r="T41" s="683"/>
      <c r="U41" s="683"/>
      <c r="V41" s="683"/>
      <c r="W41" s="684"/>
      <c r="X41" s="672"/>
      <c r="Y41" s="672"/>
      <c r="Z41" s="673"/>
    </row>
    <row r="42" spans="1:26" ht="22.5" customHeight="1" x14ac:dyDescent="0.4">
      <c r="A42" s="77" t="s">
        <v>144</v>
      </c>
      <c r="B42" s="669" t="s">
        <v>201</v>
      </c>
      <c r="C42" s="669"/>
      <c r="D42" s="669"/>
      <c r="E42" s="669"/>
      <c r="F42" s="669"/>
      <c r="G42" s="669"/>
      <c r="H42" s="669"/>
      <c r="I42" s="669"/>
      <c r="J42" s="669"/>
      <c r="K42" s="670"/>
      <c r="L42" s="674" t="str">
        <f>IF(申請額算定表!P10="","",申請額算定表!P10)</f>
        <v/>
      </c>
      <c r="M42" s="674"/>
      <c r="N42" s="674"/>
      <c r="O42" s="674"/>
      <c r="P42" s="674"/>
      <c r="Q42" s="674"/>
      <c r="R42" s="682"/>
      <c r="S42" s="683"/>
      <c r="T42" s="683"/>
      <c r="U42" s="683"/>
      <c r="V42" s="683"/>
      <c r="W42" s="684"/>
      <c r="X42" s="672"/>
      <c r="Y42" s="672"/>
      <c r="Z42" s="673"/>
    </row>
    <row r="43" spans="1:26" ht="22.5" customHeight="1" x14ac:dyDescent="0.4">
      <c r="A43" s="77" t="s">
        <v>145</v>
      </c>
      <c r="B43" s="669" t="s">
        <v>202</v>
      </c>
      <c r="C43" s="669"/>
      <c r="D43" s="669"/>
      <c r="E43" s="669"/>
      <c r="F43" s="669"/>
      <c r="G43" s="669"/>
      <c r="H43" s="669"/>
      <c r="I43" s="669"/>
      <c r="J43" s="669"/>
      <c r="K43" s="670"/>
      <c r="L43" s="674" t="str">
        <f>IF(申請額算定表!P11="","",申請額算定表!P11)</f>
        <v/>
      </c>
      <c r="M43" s="674"/>
      <c r="N43" s="674"/>
      <c r="O43" s="674"/>
      <c r="P43" s="674"/>
      <c r="Q43" s="674"/>
      <c r="R43" s="682"/>
      <c r="S43" s="683"/>
      <c r="T43" s="683"/>
      <c r="U43" s="683"/>
      <c r="V43" s="683"/>
      <c r="W43" s="684"/>
      <c r="X43" s="672"/>
      <c r="Y43" s="672"/>
      <c r="Z43" s="673"/>
    </row>
    <row r="44" spans="1:26" ht="22.5" customHeight="1" x14ac:dyDescent="0.4">
      <c r="A44" s="77" t="s">
        <v>146</v>
      </c>
      <c r="B44" s="669" t="s">
        <v>203</v>
      </c>
      <c r="C44" s="669"/>
      <c r="D44" s="669"/>
      <c r="E44" s="669"/>
      <c r="F44" s="669"/>
      <c r="G44" s="669"/>
      <c r="H44" s="669"/>
      <c r="I44" s="669"/>
      <c r="J44" s="669"/>
      <c r="K44" s="670"/>
      <c r="L44" s="674" t="str">
        <f>IF(L40="","",(L40+L41+L42)*0.1)</f>
        <v/>
      </c>
      <c r="M44" s="674"/>
      <c r="N44" s="674"/>
      <c r="O44" s="674"/>
      <c r="P44" s="674"/>
      <c r="Q44" s="674"/>
      <c r="R44" s="685"/>
      <c r="S44" s="686"/>
      <c r="T44" s="686"/>
      <c r="U44" s="686"/>
      <c r="V44" s="686"/>
      <c r="W44" s="687"/>
      <c r="X44" s="672"/>
      <c r="Y44" s="672"/>
      <c r="Z44" s="673"/>
    </row>
    <row r="45" spans="1:26" ht="22.5" customHeight="1" thickBot="1" x14ac:dyDescent="0.45">
      <c r="A45" s="78" t="s">
        <v>147</v>
      </c>
      <c r="B45" s="654" t="s">
        <v>204</v>
      </c>
      <c r="C45" s="654"/>
      <c r="D45" s="654"/>
      <c r="E45" s="654"/>
      <c r="F45" s="654"/>
      <c r="G45" s="654"/>
      <c r="H45" s="654"/>
      <c r="I45" s="654"/>
      <c r="J45" s="654"/>
      <c r="K45" s="655"/>
      <c r="L45" s="675" t="str">
        <f>IF(L40="","",SUM(L40:Q44))</f>
        <v/>
      </c>
      <c r="M45" s="675"/>
      <c r="N45" s="675"/>
      <c r="O45" s="675"/>
      <c r="P45" s="675"/>
      <c r="Q45" s="675"/>
      <c r="R45" s="675" t="str">
        <f>L45</f>
        <v/>
      </c>
      <c r="S45" s="675"/>
      <c r="T45" s="675"/>
      <c r="U45" s="675"/>
      <c r="V45" s="675"/>
      <c r="W45" s="675"/>
      <c r="X45" s="657"/>
      <c r="Y45" s="657"/>
      <c r="Z45" s="658"/>
    </row>
    <row r="46" spans="1:26" ht="22.5" customHeight="1" thickTop="1" x14ac:dyDescent="0.4">
      <c r="A46" s="79" t="s">
        <v>154</v>
      </c>
      <c r="B46" s="664" t="s">
        <v>205</v>
      </c>
      <c r="C46" s="664"/>
      <c r="D46" s="664"/>
      <c r="E46" s="664"/>
      <c r="F46" s="664"/>
      <c r="G46" s="664"/>
      <c r="H46" s="664"/>
      <c r="I46" s="664"/>
      <c r="J46" s="664"/>
      <c r="K46" s="665"/>
      <c r="L46" s="666"/>
      <c r="M46" s="666"/>
      <c r="N46" s="666"/>
      <c r="O46" s="666"/>
      <c r="P46" s="666"/>
      <c r="Q46" s="666"/>
      <c r="R46" s="666"/>
      <c r="S46" s="666"/>
      <c r="T46" s="666"/>
      <c r="U46" s="666"/>
      <c r="V46" s="666"/>
      <c r="W46" s="666"/>
      <c r="X46" s="667"/>
      <c r="Y46" s="667"/>
      <c r="Z46" s="668"/>
    </row>
    <row r="47" spans="1:26" ht="22.5" customHeight="1" x14ac:dyDescent="0.4">
      <c r="A47" s="77" t="s">
        <v>156</v>
      </c>
      <c r="B47" s="669" t="s">
        <v>206</v>
      </c>
      <c r="C47" s="669"/>
      <c r="D47" s="669"/>
      <c r="E47" s="669"/>
      <c r="F47" s="669"/>
      <c r="G47" s="669"/>
      <c r="H47" s="669"/>
      <c r="I47" s="669"/>
      <c r="J47" s="669"/>
      <c r="K47" s="670"/>
      <c r="L47" s="671"/>
      <c r="M47" s="671"/>
      <c r="N47" s="671"/>
      <c r="O47" s="671"/>
      <c r="P47" s="671"/>
      <c r="Q47" s="671"/>
      <c r="R47" s="671"/>
      <c r="S47" s="671"/>
      <c r="T47" s="671"/>
      <c r="U47" s="671"/>
      <c r="V47" s="671"/>
      <c r="W47" s="671"/>
      <c r="X47" s="672"/>
      <c r="Y47" s="672"/>
      <c r="Z47" s="673"/>
    </row>
    <row r="48" spans="1:26" ht="22.5" customHeight="1" thickBot="1" x14ac:dyDescent="0.45">
      <c r="A48" s="78" t="s">
        <v>196</v>
      </c>
      <c r="B48" s="654" t="s">
        <v>207</v>
      </c>
      <c r="C48" s="654"/>
      <c r="D48" s="654"/>
      <c r="E48" s="654"/>
      <c r="F48" s="654"/>
      <c r="G48" s="654"/>
      <c r="H48" s="654"/>
      <c r="I48" s="654"/>
      <c r="J48" s="654"/>
      <c r="K48" s="655"/>
      <c r="L48" s="656"/>
      <c r="M48" s="656"/>
      <c r="N48" s="656"/>
      <c r="O48" s="656"/>
      <c r="P48" s="656"/>
      <c r="Q48" s="656"/>
      <c r="R48" s="656"/>
      <c r="S48" s="656"/>
      <c r="T48" s="656"/>
      <c r="U48" s="656"/>
      <c r="V48" s="656"/>
      <c r="W48" s="656"/>
      <c r="X48" s="657" t="s">
        <v>213</v>
      </c>
      <c r="Y48" s="657"/>
      <c r="Z48" s="658"/>
    </row>
    <row r="49" spans="1:26" ht="22.5" customHeight="1" thickTop="1" thickBot="1" x14ac:dyDescent="0.45">
      <c r="A49" s="80" t="s">
        <v>197</v>
      </c>
      <c r="B49" s="659" t="s">
        <v>208</v>
      </c>
      <c r="C49" s="659"/>
      <c r="D49" s="659"/>
      <c r="E49" s="659"/>
      <c r="F49" s="659"/>
      <c r="G49" s="659"/>
      <c r="H49" s="659"/>
      <c r="I49" s="659"/>
      <c r="J49" s="659"/>
      <c r="K49" s="660"/>
      <c r="L49" s="661" t="str">
        <f>IF(L40="","",L45-L46-L47+L48)</f>
        <v/>
      </c>
      <c r="M49" s="661"/>
      <c r="N49" s="661"/>
      <c r="O49" s="661"/>
      <c r="P49" s="661"/>
      <c r="Q49" s="661"/>
      <c r="R49" s="661" t="str">
        <f>IF(L40="","",R45-R46-R47+R48)</f>
        <v/>
      </c>
      <c r="S49" s="661"/>
      <c r="T49" s="661"/>
      <c r="U49" s="661"/>
      <c r="V49" s="661"/>
      <c r="W49" s="661"/>
      <c r="X49" s="662"/>
      <c r="Y49" s="662"/>
      <c r="Z49" s="663"/>
    </row>
    <row r="50" spans="1:26" ht="22.5" customHeight="1" thickTop="1" thickBot="1" x14ac:dyDescent="0.45">
      <c r="A50" s="81" t="s">
        <v>158</v>
      </c>
      <c r="B50" s="649" t="s">
        <v>209</v>
      </c>
      <c r="C50" s="649"/>
      <c r="D50" s="649"/>
      <c r="E50" s="649"/>
      <c r="F50" s="649"/>
      <c r="G50" s="649"/>
      <c r="H50" s="649"/>
      <c r="I50" s="649"/>
      <c r="J50" s="649"/>
      <c r="K50" s="650"/>
      <c r="L50" s="651" t="str">
        <f>IF(L40="","",L49/E36)</f>
        <v/>
      </c>
      <c r="M50" s="651"/>
      <c r="N50" s="651"/>
      <c r="O50" s="651"/>
      <c r="P50" s="651"/>
      <c r="Q50" s="651"/>
      <c r="R50" s="651" t="str">
        <f>IF(L40="","",R49/E36)</f>
        <v/>
      </c>
      <c r="S50" s="651"/>
      <c r="T50" s="651"/>
      <c r="U50" s="651"/>
      <c r="V50" s="651"/>
      <c r="W50" s="651"/>
      <c r="X50" s="652"/>
      <c r="Y50" s="652"/>
      <c r="Z50" s="653"/>
    </row>
    <row r="51" spans="1:26" ht="18.75" customHeight="1" x14ac:dyDescent="0.4">
      <c r="A51" s="163"/>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row>
    <row r="52" spans="1:26" ht="18.75" customHeight="1" x14ac:dyDescent="0.4">
      <c r="A52" s="163"/>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row>
  </sheetData>
  <sheetProtection password="CC6D" sheet="1" selectLockedCells="1"/>
  <mergeCells count="115">
    <mergeCell ref="B34:K34"/>
    <mergeCell ref="B35:K35"/>
    <mergeCell ref="R25:W29"/>
    <mergeCell ref="R31:W31"/>
    <mergeCell ref="R32:W32"/>
    <mergeCell ref="R33:W33"/>
    <mergeCell ref="R34:W34"/>
    <mergeCell ref="R35:W35"/>
    <mergeCell ref="L31:Q31"/>
    <mergeCell ref="L32:Q32"/>
    <mergeCell ref="L33:Q33"/>
    <mergeCell ref="L34:Q34"/>
    <mergeCell ref="L35:Q35"/>
    <mergeCell ref="L29:Q29"/>
    <mergeCell ref="L30:Q30"/>
    <mergeCell ref="L28:Q28"/>
    <mergeCell ref="X24:Z24"/>
    <mergeCell ref="X25:Z25"/>
    <mergeCell ref="X26:Z26"/>
    <mergeCell ref="X27:Z27"/>
    <mergeCell ref="R30:W30"/>
    <mergeCell ref="R24:W24"/>
    <mergeCell ref="X34:Z34"/>
    <mergeCell ref="X35:Z35"/>
    <mergeCell ref="A24:K24"/>
    <mergeCell ref="B25:K25"/>
    <mergeCell ref="B26:K26"/>
    <mergeCell ref="B27:K27"/>
    <mergeCell ref="B28:K28"/>
    <mergeCell ref="B29:K29"/>
    <mergeCell ref="B30:K30"/>
    <mergeCell ref="B31:K31"/>
    <mergeCell ref="X28:Z28"/>
    <mergeCell ref="X29:Z29"/>
    <mergeCell ref="X30:Z30"/>
    <mergeCell ref="X31:Z31"/>
    <mergeCell ref="X32:Z32"/>
    <mergeCell ref="X33:Z33"/>
    <mergeCell ref="B32:K32"/>
    <mergeCell ref="B33:K33"/>
    <mergeCell ref="A20:D20"/>
    <mergeCell ref="E20:N20"/>
    <mergeCell ref="A21:D21"/>
    <mergeCell ref="E21:F21"/>
    <mergeCell ref="G21:H21"/>
    <mergeCell ref="L24:Q24"/>
    <mergeCell ref="L25:Q25"/>
    <mergeCell ref="L26:Q26"/>
    <mergeCell ref="L27:Q27"/>
    <mergeCell ref="M11:P11"/>
    <mergeCell ref="Q11:Y11"/>
    <mergeCell ref="M14:P14"/>
    <mergeCell ref="R14:T14"/>
    <mergeCell ref="V14:Y14"/>
    <mergeCell ref="A19:D19"/>
    <mergeCell ref="E19:N19"/>
    <mergeCell ref="M15:P15"/>
    <mergeCell ref="Q15:Z15"/>
    <mergeCell ref="M16:P16"/>
    <mergeCell ref="Q16:Z16"/>
    <mergeCell ref="M17:P17"/>
    <mergeCell ref="Q17:Y17"/>
    <mergeCell ref="M9:P9"/>
    <mergeCell ref="Q9:Z9"/>
    <mergeCell ref="A3:Z3"/>
    <mergeCell ref="S5:Z5"/>
    <mergeCell ref="M8:P8"/>
    <mergeCell ref="R8:T8"/>
    <mergeCell ref="V8:Y8"/>
    <mergeCell ref="M10:P10"/>
    <mergeCell ref="Q10:Z10"/>
    <mergeCell ref="A39:K39"/>
    <mergeCell ref="L39:Q39"/>
    <mergeCell ref="R39:W39"/>
    <mergeCell ref="X39:Z39"/>
    <mergeCell ref="B40:K40"/>
    <mergeCell ref="L40:Q40"/>
    <mergeCell ref="R40:W44"/>
    <mergeCell ref="X40:Z40"/>
    <mergeCell ref="B41:K41"/>
    <mergeCell ref="L41:Q41"/>
    <mergeCell ref="X41:Z41"/>
    <mergeCell ref="B42:K42"/>
    <mergeCell ref="L42:Q42"/>
    <mergeCell ref="X42:Z42"/>
    <mergeCell ref="B43:K43"/>
    <mergeCell ref="L43:Q43"/>
    <mergeCell ref="B46:K46"/>
    <mergeCell ref="L46:Q46"/>
    <mergeCell ref="R46:W46"/>
    <mergeCell ref="X46:Z46"/>
    <mergeCell ref="B47:K47"/>
    <mergeCell ref="L47:Q47"/>
    <mergeCell ref="R47:W47"/>
    <mergeCell ref="X47:Z47"/>
    <mergeCell ref="X43:Z43"/>
    <mergeCell ref="B44:K44"/>
    <mergeCell ref="L44:Q44"/>
    <mergeCell ref="X44:Z44"/>
    <mergeCell ref="B45:K45"/>
    <mergeCell ref="L45:Q45"/>
    <mergeCell ref="R45:W45"/>
    <mergeCell ref="X45:Z45"/>
    <mergeCell ref="B50:K50"/>
    <mergeCell ref="L50:Q50"/>
    <mergeCell ref="R50:W50"/>
    <mergeCell ref="X50:Z50"/>
    <mergeCell ref="B48:K48"/>
    <mergeCell ref="L48:Q48"/>
    <mergeCell ref="R48:W48"/>
    <mergeCell ref="X48:Z48"/>
    <mergeCell ref="B49:K49"/>
    <mergeCell ref="L49:Q49"/>
    <mergeCell ref="R49:W49"/>
    <mergeCell ref="X49:Z49"/>
  </mergeCells>
  <phoneticPr fontId="4"/>
  <pageMargins left="0.78740157480314965" right="0.39370078740157483" top="0.59055118110236227" bottom="0.59055118110236227" header="0.31496062992125984" footer="0.31496062992125984"/>
  <pageSetup paperSize="9" scale="98" orientation="portrait" blackAndWhite="1" r:id="rId1"/>
  <rowBreaks count="1" manualBreakCount="1">
    <brk id="3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DB</vt:lpstr>
      <vt:lpstr>申請目次</vt:lpstr>
      <vt:lpstr>第１号</vt:lpstr>
      <vt:lpstr>第２号</vt:lpstr>
      <vt:lpstr>第３号</vt:lpstr>
      <vt:lpstr>申請額算定表</vt:lpstr>
      <vt:lpstr>第４号</vt:lpstr>
      <vt:lpstr>第５号</vt:lpstr>
      <vt:lpstr>第６号</vt:lpstr>
      <vt:lpstr>実績目次</vt:lpstr>
      <vt:lpstr>第13号</vt:lpstr>
      <vt:lpstr>第14号</vt:lpstr>
      <vt:lpstr>請求額算定表</vt:lpstr>
      <vt:lpstr>第15号</vt:lpstr>
      <vt:lpstr>交付請求書</vt:lpstr>
      <vt:lpstr>変更等目次</vt:lpstr>
      <vt:lpstr>第９号</vt:lpstr>
      <vt:lpstr>第10号</vt:lpstr>
      <vt:lpstr>第12号</vt:lpstr>
      <vt:lpstr>第18号</vt:lpstr>
      <vt:lpstr>Sheet1 (1)</vt:lpstr>
      <vt:lpstr>交付請求書!Print_Area</vt:lpstr>
      <vt:lpstr>実績目次!Print_Area</vt:lpstr>
      <vt:lpstr>申請額算定表!Print_Area</vt:lpstr>
      <vt:lpstr>申請目次!Print_Area</vt:lpstr>
      <vt:lpstr>請求額算定表!Print_Area</vt:lpstr>
      <vt:lpstr>第10号!Print_Area</vt:lpstr>
      <vt:lpstr>第12号!Print_Area</vt:lpstr>
      <vt:lpstr>第13号!Print_Area</vt:lpstr>
      <vt:lpstr>第14号!Print_Area</vt:lpstr>
      <vt:lpstr>第15号!Print_Area</vt:lpstr>
      <vt:lpstr>第18号!Print_Area</vt:lpstr>
      <vt:lpstr>第１号!Print_Area</vt:lpstr>
      <vt:lpstr>第２号!Print_Area</vt:lpstr>
      <vt:lpstr>第３号!Print_Area</vt:lpstr>
      <vt:lpstr>第４号!Print_Area</vt:lpstr>
      <vt:lpstr>第５号!Print_Area</vt:lpstr>
      <vt:lpstr>第６号!Print_Area</vt:lpstr>
      <vt:lpstr>第９号!Print_Area</vt:lpstr>
      <vt:lpstr>変更等目次!Print_Area</vt:lpstr>
      <vt:lpstr>第４号!Print_Titles</vt:lpstr>
      <vt:lpstr>第６号!Print_Titles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2025-04-22T00:51:09Z</dcterms:modified>
</cp:coreProperties>
</file>