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defaultThemeVersion="124226"/>
  <mc:AlternateContent xmlns:mc="http://schemas.openxmlformats.org/markup-compatibility/2006">
    <mc:Choice Requires="x15">
      <x15ac:absPath xmlns:x15ac="http://schemas.microsoft.com/office/spreadsheetml/2010/11/ac" url="\\Fuknt461om\食品衛生係共有\R5以前\HP\R7\PDF等掲載ファイル\250519_年末一斉取締り\"/>
    </mc:Choice>
  </mc:AlternateContent>
  <bookViews>
    <workbookView xWindow="15" yWindow="75" windowWidth="28770" windowHeight="15585"/>
  </bookViews>
  <sheets>
    <sheet name="①許可を要する営業施設" sheetId="15" r:id="rId1"/>
    <sheet name="②届出営業施設" sheetId="13" r:id="rId2"/>
    <sheet name="③収去検査（国産品）" sheetId="5" r:id="rId3"/>
    <sheet name="④収去検査（輸入品）" sheetId="11" r:id="rId4"/>
  </sheets>
  <definedNames>
    <definedName name="①フィールド">①許可を要する営業施設!$D$11:$AF$49</definedName>
    <definedName name="②フィールド">②届出営業施設!$D$10:$AF$38</definedName>
    <definedName name="③フィールド">'③収去検査（国産品）'!$D$10:$AD$42</definedName>
    <definedName name="④フィールド">'④収去検査（輸入品）'!$D$10:$AD$42</definedName>
    <definedName name="_xlnm.Print_Area" localSheetId="0">①許可を要する営業施設!$A$1:$AF$50</definedName>
    <definedName name="_xlnm.Print_Area" localSheetId="1">②届出営業施設!$A$1:$AF$40</definedName>
    <definedName name="_xlnm.Print_Area" localSheetId="3">'④収去検査（輸入品）'!$A$1:$AD$43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13" l="1"/>
  <c r="F39" i="13"/>
  <c r="G39" i="13"/>
  <c r="H39" i="13"/>
  <c r="I39" i="13"/>
  <c r="J39" i="13"/>
  <c r="K39" i="13"/>
  <c r="L39" i="13"/>
  <c r="M39" i="13"/>
  <c r="N39" i="13"/>
  <c r="O39" i="13"/>
  <c r="P39" i="13"/>
  <c r="Q39" i="13"/>
  <c r="R39" i="13"/>
  <c r="S39" i="13"/>
  <c r="T39" i="13"/>
  <c r="U39" i="13"/>
  <c r="V39" i="13"/>
  <c r="W39" i="13"/>
  <c r="X39" i="13"/>
  <c r="Y39" i="13"/>
  <c r="Z39" i="13"/>
  <c r="AA39" i="13"/>
  <c r="AB39" i="13"/>
  <c r="AC39" i="13"/>
  <c r="AD39" i="13"/>
  <c r="AE39" i="13"/>
  <c r="AF39" i="13"/>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E43" i="11"/>
  <c r="F43" i="11"/>
  <c r="G43" i="11"/>
  <c r="H43" i="11"/>
  <c r="I43" i="11"/>
  <c r="J43" i="11"/>
  <c r="K43" i="11"/>
  <c r="L43" i="11"/>
  <c r="M43" i="11"/>
  <c r="N43" i="11"/>
  <c r="O43" i="11"/>
  <c r="P43" i="11"/>
  <c r="Q43" i="11"/>
  <c r="R43" i="11"/>
  <c r="S43" i="11"/>
  <c r="T43" i="11"/>
  <c r="U43" i="11"/>
  <c r="V43" i="11"/>
  <c r="W43" i="11"/>
  <c r="X43" i="11"/>
  <c r="Y43" i="11"/>
  <c r="Z43" i="11"/>
  <c r="AA43" i="11"/>
  <c r="AB43" i="11"/>
  <c r="AC43" i="11"/>
  <c r="AD43" i="11"/>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E43" i="5"/>
  <c r="F43" i="5"/>
  <c r="G45" i="5" s="1"/>
  <c r="G43" i="5"/>
  <c r="F45" i="5" s="1"/>
  <c r="H43" i="5"/>
  <c r="I43" i="5"/>
  <c r="J43" i="5"/>
  <c r="K43" i="5"/>
  <c r="L43" i="5"/>
  <c r="M43" i="5"/>
  <c r="N43" i="5"/>
  <c r="O43" i="5"/>
  <c r="P43" i="5"/>
  <c r="Q43" i="5"/>
  <c r="R43" i="5"/>
  <c r="S43" i="5"/>
  <c r="T43" i="5"/>
  <c r="U43" i="5"/>
  <c r="V43" i="5"/>
  <c r="W43" i="5"/>
  <c r="X43" i="5"/>
  <c r="Y43" i="5"/>
  <c r="Z43" i="5"/>
  <c r="AA43" i="5"/>
  <c r="AB43" i="5"/>
  <c r="AC43" i="5"/>
  <c r="AD43" i="5"/>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E50" i="15"/>
  <c r="F50" i="15"/>
  <c r="G50" i="15"/>
  <c r="H50" i="15"/>
  <c r="I50" i="15"/>
  <c r="J50" i="15"/>
  <c r="K50" i="15"/>
  <c r="L50" i="15"/>
  <c r="M50" i="15"/>
  <c r="N50" i="15"/>
  <c r="O50" i="15"/>
  <c r="P50" i="15"/>
  <c r="Q50" i="15"/>
  <c r="R50" i="15"/>
  <c r="S50" i="15"/>
  <c r="T50" i="15"/>
  <c r="U50" i="15"/>
  <c r="V50" i="15"/>
  <c r="W50" i="15"/>
  <c r="X50" i="15"/>
  <c r="Y50" i="15"/>
  <c r="Z50" i="15"/>
  <c r="AA50" i="15"/>
  <c r="AB50" i="15"/>
  <c r="AC50" i="15"/>
  <c r="AD50" i="15"/>
  <c r="AE50" i="15"/>
  <c r="AF50" i="15"/>
  <c r="G52" i="15" l="1"/>
  <c r="F45" i="11"/>
  <c r="G45" i="11"/>
  <c r="X52" i="15"/>
</calcChain>
</file>

<file path=xl/sharedStrings.xml><?xml version="1.0" encoding="utf-8"?>
<sst xmlns="http://schemas.openxmlformats.org/spreadsheetml/2006/main" count="306" uniqueCount="176">
  <si>
    <t>告発件数</t>
    <rPh sb="0" eb="2">
      <t>コクハツ</t>
    </rPh>
    <rPh sb="2" eb="4">
      <t>ケンスウ</t>
    </rPh>
    <phoneticPr fontId="1"/>
  </si>
  <si>
    <t>その他</t>
    <rPh sb="2" eb="3">
      <t>タ</t>
    </rPh>
    <phoneticPr fontId="1"/>
  </si>
  <si>
    <t>期限表示</t>
    <rPh sb="0" eb="2">
      <t>キゲン</t>
    </rPh>
    <rPh sb="2" eb="4">
      <t>ヒョウジ</t>
    </rPh>
    <phoneticPr fontId="1"/>
  </si>
  <si>
    <t>都道府県・保健所設置市・特別区名：</t>
    <rPh sb="0" eb="4">
      <t>トドウフケン</t>
    </rPh>
    <rPh sb="5" eb="8">
      <t>ホケンジョ</t>
    </rPh>
    <rPh sb="8" eb="10">
      <t>セッチ</t>
    </rPh>
    <rPh sb="10" eb="11">
      <t>シ</t>
    </rPh>
    <rPh sb="12" eb="15">
      <t>トクベツク</t>
    </rPh>
    <rPh sb="15" eb="16">
      <t>メイ</t>
    </rPh>
    <phoneticPr fontId="1"/>
  </si>
  <si>
    <t>区分</t>
    <rPh sb="0" eb="2">
      <t>クブン</t>
    </rPh>
    <phoneticPr fontId="1"/>
  </si>
  <si>
    <t>エラーチェック</t>
    <phoneticPr fontId="1"/>
  </si>
  <si>
    <t>無加熱摂取冷凍食品</t>
    <rPh sb="0" eb="1">
      <t>ム</t>
    </rPh>
    <rPh sb="1" eb="3">
      <t>カネツ</t>
    </rPh>
    <rPh sb="3" eb="5">
      <t>セッシュ</t>
    </rPh>
    <rPh sb="5" eb="7">
      <t>レイトウ</t>
    </rPh>
    <rPh sb="7" eb="9">
      <t>ショクヒン</t>
    </rPh>
    <phoneticPr fontId="1"/>
  </si>
  <si>
    <t>凍結前加熱加熱後摂取冷凍食品</t>
    <rPh sb="0" eb="2">
      <t>トウケツ</t>
    </rPh>
    <rPh sb="2" eb="3">
      <t>マエ</t>
    </rPh>
    <rPh sb="3" eb="5">
      <t>カネツ</t>
    </rPh>
    <rPh sb="5" eb="7">
      <t>カネツ</t>
    </rPh>
    <rPh sb="7" eb="8">
      <t>ゴ</t>
    </rPh>
    <rPh sb="8" eb="10">
      <t>セッシュ</t>
    </rPh>
    <rPh sb="10" eb="12">
      <t>レイトウ</t>
    </rPh>
    <rPh sb="12" eb="14">
      <t>ショクヒン</t>
    </rPh>
    <phoneticPr fontId="1"/>
  </si>
  <si>
    <t>凍結前未加熱加熱後摂取冷凍食品</t>
    <rPh sb="0" eb="2">
      <t>トウケツ</t>
    </rPh>
    <rPh sb="2" eb="3">
      <t>マエ</t>
    </rPh>
    <rPh sb="3" eb="4">
      <t>ミ</t>
    </rPh>
    <rPh sb="4" eb="6">
      <t>カネツ</t>
    </rPh>
    <rPh sb="6" eb="8">
      <t>カネツ</t>
    </rPh>
    <rPh sb="8" eb="9">
      <t>ゴ</t>
    </rPh>
    <rPh sb="9" eb="11">
      <t>セッシュ</t>
    </rPh>
    <rPh sb="11" eb="13">
      <t>レイトウ</t>
    </rPh>
    <rPh sb="13" eb="15">
      <t>ショクヒン</t>
    </rPh>
    <phoneticPr fontId="1"/>
  </si>
  <si>
    <t>生食用冷凍鮮魚介類</t>
    <rPh sb="0" eb="3">
      <t>セイショクヨウ</t>
    </rPh>
    <rPh sb="3" eb="5">
      <t>レイトウ</t>
    </rPh>
    <rPh sb="5" eb="6">
      <t>アラタ</t>
    </rPh>
    <rPh sb="6" eb="9">
      <t>ギョカイルイ</t>
    </rPh>
    <phoneticPr fontId="1"/>
  </si>
  <si>
    <t>区分</t>
    <rPh sb="0" eb="2">
      <t>クブン</t>
    </rPh>
    <phoneticPr fontId="1"/>
  </si>
  <si>
    <t>③食品の収去検査（国産品）</t>
    <rPh sb="1" eb="3">
      <t>ショクヒン</t>
    </rPh>
    <rPh sb="4" eb="5">
      <t>オサム</t>
    </rPh>
    <rPh sb="5" eb="6">
      <t>キョ</t>
    </rPh>
    <rPh sb="6" eb="8">
      <t>ケンサ</t>
    </rPh>
    <rPh sb="9" eb="11">
      <t>コクサン</t>
    </rPh>
    <rPh sb="11" eb="12">
      <t>ヒン</t>
    </rPh>
    <phoneticPr fontId="1"/>
  </si>
  <si>
    <t>④食品の収去検査（輸入品）</t>
    <rPh sb="1" eb="3">
      <t>ショクヒン</t>
    </rPh>
    <rPh sb="4" eb="5">
      <t>オサム</t>
    </rPh>
    <rPh sb="5" eb="6">
      <t>キョ</t>
    </rPh>
    <rPh sb="6" eb="8">
      <t>ケンサ</t>
    </rPh>
    <rPh sb="9" eb="11">
      <t>ユニュウ</t>
    </rPh>
    <rPh sb="11" eb="12">
      <t>ヒン</t>
    </rPh>
    <phoneticPr fontId="1"/>
  </si>
  <si>
    <t>口頭による
改善指導</t>
    <rPh sb="0" eb="2">
      <t>コウトウ</t>
    </rPh>
    <rPh sb="6" eb="8">
      <t>カイゼン</t>
    </rPh>
    <rPh sb="8" eb="10">
      <t>シドウ</t>
    </rPh>
    <phoneticPr fontId="1"/>
  </si>
  <si>
    <t>書面による
改善指導</t>
    <rPh sb="0" eb="2">
      <t>ショメン</t>
    </rPh>
    <rPh sb="6" eb="8">
      <t>カイゼン</t>
    </rPh>
    <rPh sb="8" eb="10">
      <t>シドウ</t>
    </rPh>
    <phoneticPr fontId="1"/>
  </si>
  <si>
    <t>違反検体数</t>
    <rPh sb="0" eb="2">
      <t>イハン</t>
    </rPh>
    <rPh sb="2" eb="5">
      <t>ケンタイスウ</t>
    </rPh>
    <phoneticPr fontId="1"/>
  </si>
  <si>
    <t>製造者
加工者</t>
    <rPh sb="0" eb="2">
      <t>セイゾウ</t>
    </rPh>
    <rPh sb="2" eb="3">
      <t>シャ</t>
    </rPh>
    <rPh sb="4" eb="6">
      <t>カコウ</t>
    </rPh>
    <rPh sb="6" eb="7">
      <t>シャ</t>
    </rPh>
    <phoneticPr fontId="1"/>
  </si>
  <si>
    <t>添加物</t>
    <rPh sb="0" eb="2">
      <t>テンカ</t>
    </rPh>
    <rPh sb="2" eb="3">
      <t>モノ</t>
    </rPh>
    <phoneticPr fontId="1"/>
  </si>
  <si>
    <t>保存方法</t>
    <rPh sb="0" eb="2">
      <t>ホゾン</t>
    </rPh>
    <rPh sb="2" eb="4">
      <t>ホウホウ</t>
    </rPh>
    <phoneticPr fontId="1"/>
  </si>
  <si>
    <t>健康増進法</t>
    <rPh sb="0" eb="2">
      <t>ケンコウ</t>
    </rPh>
    <rPh sb="2" eb="5">
      <t>ゾウシンホウ</t>
    </rPh>
    <phoneticPr fontId="1"/>
  </si>
  <si>
    <t>食品衛生法</t>
    <rPh sb="0" eb="2">
      <t>ショクヒン</t>
    </rPh>
    <rPh sb="2" eb="5">
      <t>エイセイホウ</t>
    </rPh>
    <phoneticPr fontId="1"/>
  </si>
  <si>
    <t>表示に関する調査・監視指導延べ施設数</t>
    <rPh sb="0" eb="2">
      <t>ヒョウジ</t>
    </rPh>
    <rPh sb="3" eb="4">
      <t>カン</t>
    </rPh>
    <rPh sb="6" eb="8">
      <t>チョウサ</t>
    </rPh>
    <rPh sb="9" eb="11">
      <t>カンシ</t>
    </rPh>
    <rPh sb="11" eb="13">
      <t>シドウ</t>
    </rPh>
    <rPh sb="13" eb="14">
      <t>ノ</t>
    </rPh>
    <rPh sb="15" eb="18">
      <t>シセツスウ</t>
    </rPh>
    <phoneticPr fontId="1"/>
  </si>
  <si>
    <t>その他
違反件数</t>
    <rPh sb="2" eb="3">
      <t>タ</t>
    </rPh>
    <rPh sb="4" eb="6">
      <t>イハン</t>
    </rPh>
    <rPh sb="6" eb="8">
      <t>ケンスウ</t>
    </rPh>
    <phoneticPr fontId="1"/>
  </si>
  <si>
    <t>行政処分延べ施設数</t>
    <rPh sb="0" eb="2">
      <t>ギョウセイ</t>
    </rPh>
    <rPh sb="2" eb="4">
      <t>ショブン</t>
    </rPh>
    <rPh sb="4" eb="5">
      <t>ノ</t>
    </rPh>
    <rPh sb="6" eb="9">
      <t>シセツスウ</t>
    </rPh>
    <phoneticPr fontId="1"/>
  </si>
  <si>
    <t>都道府県・保健所設置市・特別区名：</t>
    <phoneticPr fontId="1"/>
  </si>
  <si>
    <t>合計</t>
    <rPh sb="0" eb="2">
      <t>ゴウケイ</t>
    </rPh>
    <phoneticPr fontId="1"/>
  </si>
  <si>
    <t>食品表示法</t>
    <rPh sb="0" eb="2">
      <t>ショクヒン</t>
    </rPh>
    <rPh sb="2" eb="5">
      <t>ヒョウジホウ</t>
    </rPh>
    <phoneticPr fontId="1"/>
  </si>
  <si>
    <t>食品衛生法</t>
    <rPh sb="0" eb="2">
      <t>ショクヒン</t>
    </rPh>
    <rPh sb="2" eb="5">
      <t>エイセイホウ</t>
    </rPh>
    <phoneticPr fontId="1"/>
  </si>
  <si>
    <t>その他</t>
    <rPh sb="2" eb="3">
      <t>タ</t>
    </rPh>
    <phoneticPr fontId="1"/>
  </si>
  <si>
    <t>食品衛生法
20条</t>
    <rPh sb="0" eb="2">
      <t>ショクヒン</t>
    </rPh>
    <rPh sb="2" eb="5">
      <t>エイセイホウ</t>
    </rPh>
    <rPh sb="8" eb="9">
      <t>ジョウ</t>
    </rPh>
    <phoneticPr fontId="1"/>
  </si>
  <si>
    <t>アレルゲン</t>
    <phoneticPr fontId="1"/>
  </si>
  <si>
    <t>20条</t>
    <rPh sb="2" eb="3">
      <t>ジョウ</t>
    </rPh>
    <phoneticPr fontId="1"/>
  </si>
  <si>
    <t>食品表示法</t>
    <rPh sb="0" eb="2">
      <t>ショクヒン</t>
    </rPh>
    <rPh sb="2" eb="5">
      <t>ヒョウジホウ</t>
    </rPh>
    <phoneticPr fontId="1"/>
  </si>
  <si>
    <t>栄養成分</t>
    <rPh sb="0" eb="2">
      <t>エイヨウ</t>
    </rPh>
    <rPh sb="2" eb="4">
      <t>セイブン</t>
    </rPh>
    <phoneticPr fontId="1"/>
  </si>
  <si>
    <t>4条の規定に基づく表示基準違反による6条8項の処分</t>
    <rPh sb="1" eb="2">
      <t>ジョウ</t>
    </rPh>
    <rPh sb="3" eb="5">
      <t>キテイ</t>
    </rPh>
    <rPh sb="6" eb="7">
      <t>モト</t>
    </rPh>
    <rPh sb="9" eb="11">
      <t>ヒョウジ</t>
    </rPh>
    <rPh sb="11" eb="13">
      <t>キジュン</t>
    </rPh>
    <rPh sb="13" eb="15">
      <t>イハン</t>
    </rPh>
    <rPh sb="19" eb="20">
      <t>ジョウ</t>
    </rPh>
    <rPh sb="21" eb="22">
      <t>コウ</t>
    </rPh>
    <rPh sb="23" eb="25">
      <t>ショブン</t>
    </rPh>
    <phoneticPr fontId="1"/>
  </si>
  <si>
    <t>食品表示法
4条の規定に基づく表示基準</t>
    <rPh sb="0" eb="2">
      <t>ショクヒン</t>
    </rPh>
    <rPh sb="2" eb="5">
      <t>ヒョウジホウ</t>
    </rPh>
    <rPh sb="7" eb="8">
      <t>ジョウ</t>
    </rPh>
    <rPh sb="9" eb="11">
      <t>キテイ</t>
    </rPh>
    <rPh sb="12" eb="13">
      <t>モト</t>
    </rPh>
    <rPh sb="15" eb="17">
      <t>ヒョウジ</t>
    </rPh>
    <rPh sb="17" eb="19">
      <t>キジュン</t>
    </rPh>
    <phoneticPr fontId="1"/>
  </si>
  <si>
    <t>衛生事項</t>
    <rPh sb="0" eb="2">
      <t>エイセイ</t>
    </rPh>
    <rPh sb="2" eb="4">
      <t>ジコウ</t>
    </rPh>
    <phoneticPr fontId="1"/>
  </si>
  <si>
    <t>保健事項</t>
    <rPh sb="0" eb="2">
      <t>ホケン</t>
    </rPh>
    <rPh sb="2" eb="4">
      <t>ジコウ</t>
    </rPh>
    <phoneticPr fontId="1"/>
  </si>
  <si>
    <t>添加物</t>
    <rPh sb="0" eb="3">
      <t>テンカブツ</t>
    </rPh>
    <phoneticPr fontId="1"/>
  </si>
  <si>
    <t>4条の規定に基づく表示基準違反による6条5項の処分</t>
    <rPh sb="1" eb="2">
      <t>ジョウ</t>
    </rPh>
    <rPh sb="3" eb="5">
      <t>キテイ</t>
    </rPh>
    <rPh sb="6" eb="7">
      <t>モト</t>
    </rPh>
    <rPh sb="9" eb="11">
      <t>ヒョウジ</t>
    </rPh>
    <rPh sb="11" eb="13">
      <t>キジュン</t>
    </rPh>
    <rPh sb="13" eb="15">
      <t>イハン</t>
    </rPh>
    <rPh sb="19" eb="20">
      <t>ジョウ</t>
    </rPh>
    <rPh sb="21" eb="22">
      <t>コウ</t>
    </rPh>
    <rPh sb="23" eb="25">
      <t>ショブン</t>
    </rPh>
    <phoneticPr fontId="1"/>
  </si>
  <si>
    <t>4条の規定に基づく表示基準違反による6条5項の処分</t>
    <phoneticPr fontId="1"/>
  </si>
  <si>
    <t>行政処分以外の措置延べ施設数</t>
    <rPh sb="9" eb="10">
      <t>ノベ</t>
    </rPh>
    <rPh sb="11" eb="14">
      <t>シセツスウ</t>
    </rPh>
    <phoneticPr fontId="1"/>
  </si>
  <si>
    <t>品質事項
（旧ＪＡＳ法由来のもの）</t>
    <rPh sb="0" eb="2">
      <t>ヒンシツ</t>
    </rPh>
    <rPh sb="2" eb="4">
      <t>ジコウ</t>
    </rPh>
    <rPh sb="6" eb="7">
      <t>キュウ</t>
    </rPh>
    <rPh sb="10" eb="11">
      <t>ホウ</t>
    </rPh>
    <rPh sb="11" eb="13">
      <t>ユライ</t>
    </rPh>
    <phoneticPr fontId="1"/>
  </si>
  <si>
    <t>行政処分延べ件数</t>
    <rPh sb="0" eb="2">
      <t>ギョウセイ</t>
    </rPh>
    <rPh sb="2" eb="4">
      <t>ショブン</t>
    </rPh>
    <rPh sb="4" eb="5">
      <t>ノ</t>
    </rPh>
    <rPh sb="6" eb="8">
      <t>ケンスウ</t>
    </rPh>
    <phoneticPr fontId="1"/>
  </si>
  <si>
    <t>行政処分以外の措置延べ件数</t>
    <rPh sb="9" eb="10">
      <t>ノ</t>
    </rPh>
    <rPh sb="11" eb="13">
      <t>ケンスウ</t>
    </rPh>
    <phoneticPr fontId="1"/>
  </si>
  <si>
    <t>行政処分以外の措置延べ施設数</t>
    <rPh sb="9" eb="10">
      <t>ノ</t>
    </rPh>
    <rPh sb="11" eb="14">
      <t>シセツスウ</t>
    </rPh>
    <phoneticPr fontId="1"/>
  </si>
  <si>
    <t>4条の規定に基づく表示基準違反による6条5項の処分</t>
    <phoneticPr fontId="1"/>
  </si>
  <si>
    <t>魚介類販売業（包装済みの魚介類のみの販売）</t>
    <rPh sb="0" eb="3">
      <t>ギョカイルイ</t>
    </rPh>
    <rPh sb="3" eb="5">
      <t>ハンバイ</t>
    </rPh>
    <rPh sb="5" eb="6">
      <t>ギョウ</t>
    </rPh>
    <rPh sb="7" eb="9">
      <t>ホウソウ</t>
    </rPh>
    <rPh sb="9" eb="10">
      <t>スミ</t>
    </rPh>
    <rPh sb="12" eb="14">
      <t>ギョカイ</t>
    </rPh>
    <rPh sb="14" eb="15">
      <t>ルイ</t>
    </rPh>
    <rPh sb="18" eb="20">
      <t>ハンバイ</t>
    </rPh>
    <phoneticPr fontId="1"/>
  </si>
  <si>
    <t>食肉販売業（包装済みの食肉のみの販売）</t>
    <rPh sb="0" eb="2">
      <t>ショクニク</t>
    </rPh>
    <rPh sb="2" eb="4">
      <t>ハンバイ</t>
    </rPh>
    <rPh sb="4" eb="5">
      <t>ギョウ</t>
    </rPh>
    <rPh sb="6" eb="8">
      <t>ホウソウ</t>
    </rPh>
    <rPh sb="8" eb="9">
      <t>スミ</t>
    </rPh>
    <rPh sb="11" eb="13">
      <t>ショクニク</t>
    </rPh>
    <rPh sb="16" eb="18">
      <t>ハンバイ</t>
    </rPh>
    <phoneticPr fontId="1"/>
  </si>
  <si>
    <t>乳類販売業</t>
    <rPh sb="0" eb="1">
      <t>ニュウ</t>
    </rPh>
    <rPh sb="1" eb="2">
      <t>ルイ</t>
    </rPh>
    <rPh sb="2" eb="4">
      <t>ハンバイ</t>
    </rPh>
    <rPh sb="4" eb="5">
      <t>ギョウ</t>
    </rPh>
    <phoneticPr fontId="1"/>
  </si>
  <si>
    <t>氷雪販売業</t>
    <rPh sb="0" eb="2">
      <t>ヒョウセツ</t>
    </rPh>
    <rPh sb="2" eb="4">
      <t>ハンバイ</t>
    </rPh>
    <rPh sb="4" eb="5">
      <t>ギョウ</t>
    </rPh>
    <phoneticPr fontId="1"/>
  </si>
  <si>
    <t>コップ式自動販売機（自動洗浄・屋内設置）</t>
    <rPh sb="3" eb="4">
      <t>シキ</t>
    </rPh>
    <rPh sb="4" eb="6">
      <t>ジドウ</t>
    </rPh>
    <rPh sb="6" eb="8">
      <t>ハンバイ</t>
    </rPh>
    <rPh sb="8" eb="9">
      <t>キ</t>
    </rPh>
    <rPh sb="10" eb="12">
      <t>ジドウ</t>
    </rPh>
    <rPh sb="12" eb="14">
      <t>センジョウ</t>
    </rPh>
    <rPh sb="15" eb="17">
      <t>オクナイ</t>
    </rPh>
    <rPh sb="17" eb="19">
      <t>セッチ</t>
    </rPh>
    <phoneticPr fontId="1"/>
  </si>
  <si>
    <t>弁当販売業</t>
    <rPh sb="0" eb="2">
      <t>ベントウ</t>
    </rPh>
    <rPh sb="2" eb="4">
      <t>ハンバイ</t>
    </rPh>
    <rPh sb="4" eb="5">
      <t>ギョウ</t>
    </rPh>
    <phoneticPr fontId="1"/>
  </si>
  <si>
    <t>野菜果物販売業</t>
    <rPh sb="0" eb="2">
      <t>ヤサイ</t>
    </rPh>
    <rPh sb="2" eb="4">
      <t>クダモノ</t>
    </rPh>
    <rPh sb="4" eb="6">
      <t>ハンバイ</t>
    </rPh>
    <rPh sb="6" eb="7">
      <t>ギョウ</t>
    </rPh>
    <phoneticPr fontId="1"/>
  </si>
  <si>
    <t>米穀類販売業</t>
    <rPh sb="0" eb="2">
      <t>ベイコク</t>
    </rPh>
    <rPh sb="2" eb="3">
      <t>ルイ</t>
    </rPh>
    <rPh sb="3" eb="5">
      <t>ハンバイ</t>
    </rPh>
    <rPh sb="5" eb="6">
      <t>ギョウ</t>
    </rPh>
    <phoneticPr fontId="1"/>
  </si>
  <si>
    <t>通信販売・訪問販売による販売業</t>
    <rPh sb="0" eb="2">
      <t>ツウシン</t>
    </rPh>
    <rPh sb="2" eb="4">
      <t>ハンバイ</t>
    </rPh>
    <rPh sb="5" eb="7">
      <t>ホウモン</t>
    </rPh>
    <rPh sb="7" eb="9">
      <t>ハンバイ</t>
    </rPh>
    <rPh sb="12" eb="14">
      <t>ハンバイ</t>
    </rPh>
    <rPh sb="14" eb="15">
      <t>ギョウ</t>
    </rPh>
    <phoneticPr fontId="1"/>
  </si>
  <si>
    <t>コンビニエンスストア</t>
    <phoneticPr fontId="1"/>
  </si>
  <si>
    <t>百貨店、総合スーパー</t>
    <rPh sb="0" eb="3">
      <t>ヒャッカテン</t>
    </rPh>
    <rPh sb="4" eb="6">
      <t>ソウゴウ</t>
    </rPh>
    <phoneticPr fontId="1"/>
  </si>
  <si>
    <t>その他の食料・飲料販売業</t>
    <rPh sb="2" eb="3">
      <t>タ</t>
    </rPh>
    <rPh sb="4" eb="6">
      <t>ショクリョウ</t>
    </rPh>
    <rPh sb="7" eb="9">
      <t>インリョウ</t>
    </rPh>
    <rPh sb="9" eb="11">
      <t>ハンバイ</t>
    </rPh>
    <rPh sb="11" eb="12">
      <t>ギョウ</t>
    </rPh>
    <phoneticPr fontId="1"/>
  </si>
  <si>
    <t>添加物製造・加工業（法第13条第１項の規定により規格が定められた添加物の製造を除く。）</t>
    <rPh sb="0" eb="3">
      <t>テンカブツ</t>
    </rPh>
    <rPh sb="3" eb="5">
      <t>セイゾウ</t>
    </rPh>
    <rPh sb="6" eb="8">
      <t>カコウ</t>
    </rPh>
    <rPh sb="8" eb="9">
      <t>ギョウ</t>
    </rPh>
    <rPh sb="10" eb="11">
      <t>ホウ</t>
    </rPh>
    <rPh sb="11" eb="12">
      <t>ダイ</t>
    </rPh>
    <rPh sb="14" eb="15">
      <t>ジョウ</t>
    </rPh>
    <rPh sb="15" eb="16">
      <t>ダイ</t>
    </rPh>
    <rPh sb="17" eb="18">
      <t>コウ</t>
    </rPh>
    <rPh sb="19" eb="21">
      <t>キテイ</t>
    </rPh>
    <rPh sb="24" eb="26">
      <t>キカク</t>
    </rPh>
    <rPh sb="27" eb="28">
      <t>サダ</t>
    </rPh>
    <rPh sb="32" eb="35">
      <t>テンカブツ</t>
    </rPh>
    <rPh sb="36" eb="38">
      <t>セイゾウ</t>
    </rPh>
    <rPh sb="39" eb="40">
      <t>ノゾ</t>
    </rPh>
    <phoneticPr fontId="1"/>
  </si>
  <si>
    <t>コーヒー製造・加工業（飲料の製造を除く。）</t>
    <rPh sb="4" eb="6">
      <t>セイゾウ</t>
    </rPh>
    <rPh sb="7" eb="9">
      <t>カコウ</t>
    </rPh>
    <rPh sb="9" eb="10">
      <t>ギョウ</t>
    </rPh>
    <rPh sb="11" eb="13">
      <t>インリョウ</t>
    </rPh>
    <rPh sb="14" eb="16">
      <t>セイゾウ</t>
    </rPh>
    <rPh sb="17" eb="18">
      <t>ノゾ</t>
    </rPh>
    <phoneticPr fontId="1"/>
  </si>
  <si>
    <t>自動販売機による販売業（コップ式自動販売機（自動洗浄・屋内設置）を除く。）</t>
    <rPh sb="0" eb="2">
      <t>ジドウ</t>
    </rPh>
    <rPh sb="2" eb="4">
      <t>ハンバイ</t>
    </rPh>
    <rPh sb="4" eb="5">
      <t>キ</t>
    </rPh>
    <rPh sb="8" eb="10">
      <t>ハンバイ</t>
    </rPh>
    <rPh sb="10" eb="11">
      <t>ギョウ</t>
    </rPh>
    <rPh sb="15" eb="16">
      <t>シキ</t>
    </rPh>
    <rPh sb="16" eb="18">
      <t>ジドウ</t>
    </rPh>
    <rPh sb="18" eb="20">
      <t>ハンバイ</t>
    </rPh>
    <rPh sb="20" eb="21">
      <t>キ</t>
    </rPh>
    <rPh sb="22" eb="24">
      <t>ジドウ</t>
    </rPh>
    <rPh sb="24" eb="26">
      <t>センジョウ</t>
    </rPh>
    <rPh sb="27" eb="29">
      <t>オクナイ</t>
    </rPh>
    <rPh sb="29" eb="31">
      <t>セッチ</t>
    </rPh>
    <rPh sb="33" eb="34">
      <t>ノゾ</t>
    </rPh>
    <phoneticPr fontId="1"/>
  </si>
  <si>
    <t>調味料製造・加工業</t>
    <rPh sb="0" eb="3">
      <t>チョウミリョウ</t>
    </rPh>
    <rPh sb="3" eb="5">
      <t>セイゾウ</t>
    </rPh>
    <rPh sb="6" eb="8">
      <t>カコウ</t>
    </rPh>
    <rPh sb="8" eb="9">
      <t>ギョウ</t>
    </rPh>
    <phoneticPr fontId="1"/>
  </si>
  <si>
    <t>糖類製造・加工業</t>
    <rPh sb="0" eb="2">
      <t>トウルイ</t>
    </rPh>
    <rPh sb="2" eb="4">
      <t>セイゾウ</t>
    </rPh>
    <rPh sb="5" eb="7">
      <t>カコウ</t>
    </rPh>
    <rPh sb="7" eb="8">
      <t>ギョウ</t>
    </rPh>
    <phoneticPr fontId="1"/>
  </si>
  <si>
    <t>精穀・製粉業</t>
    <rPh sb="0" eb="1">
      <t>セイ</t>
    </rPh>
    <rPh sb="1" eb="2">
      <t>コク</t>
    </rPh>
    <rPh sb="3" eb="5">
      <t>セイフン</t>
    </rPh>
    <rPh sb="5" eb="6">
      <t>ギョウ</t>
    </rPh>
    <phoneticPr fontId="1"/>
  </si>
  <si>
    <t>製茶業</t>
    <rPh sb="0" eb="2">
      <t>セイチャ</t>
    </rPh>
    <rPh sb="2" eb="3">
      <t>ギョウ</t>
    </rPh>
    <phoneticPr fontId="1"/>
  </si>
  <si>
    <t>海藻製造・加工業</t>
    <rPh sb="0" eb="2">
      <t>カイソウ</t>
    </rPh>
    <rPh sb="2" eb="4">
      <t>セイゾウ</t>
    </rPh>
    <rPh sb="5" eb="7">
      <t>カコウ</t>
    </rPh>
    <rPh sb="7" eb="8">
      <t>ギョウ</t>
    </rPh>
    <phoneticPr fontId="1"/>
  </si>
  <si>
    <t>卵選別包装業</t>
    <rPh sb="0" eb="1">
      <t>ラン</t>
    </rPh>
    <rPh sb="1" eb="3">
      <t>センベツ</t>
    </rPh>
    <rPh sb="3" eb="5">
      <t>ホウソウ</t>
    </rPh>
    <rPh sb="5" eb="6">
      <t>ギョウ</t>
    </rPh>
    <phoneticPr fontId="1"/>
  </si>
  <si>
    <t>その他の食料品製造・加工業</t>
    <rPh sb="2" eb="3">
      <t>タ</t>
    </rPh>
    <rPh sb="4" eb="6">
      <t>ショクリョウ</t>
    </rPh>
    <rPh sb="6" eb="7">
      <t>ヒン</t>
    </rPh>
    <rPh sb="7" eb="9">
      <t>セイゾウ</t>
    </rPh>
    <rPh sb="10" eb="12">
      <t>カコウ</t>
    </rPh>
    <rPh sb="12" eb="13">
      <t>ギョウ</t>
    </rPh>
    <phoneticPr fontId="1"/>
  </si>
  <si>
    <t>行商</t>
    <rPh sb="0" eb="2">
      <t>ギョウショウ</t>
    </rPh>
    <phoneticPr fontId="1"/>
  </si>
  <si>
    <t>集団給食施設</t>
    <rPh sb="0" eb="2">
      <t>シュウダン</t>
    </rPh>
    <rPh sb="2" eb="4">
      <t>キュウショク</t>
    </rPh>
    <rPh sb="4" eb="6">
      <t>シセツ</t>
    </rPh>
    <phoneticPr fontId="1"/>
  </si>
  <si>
    <t>露店、仮設店舗等における飲食の提供のうち、営業とみなされないもの</t>
    <rPh sb="0" eb="2">
      <t>ロテン</t>
    </rPh>
    <rPh sb="3" eb="5">
      <t>カセツ</t>
    </rPh>
    <rPh sb="5" eb="7">
      <t>テンポ</t>
    </rPh>
    <rPh sb="7" eb="8">
      <t>トウ</t>
    </rPh>
    <rPh sb="12" eb="14">
      <t>インショク</t>
    </rPh>
    <rPh sb="15" eb="17">
      <t>テイキョウ</t>
    </rPh>
    <rPh sb="21" eb="23">
      <t>エイギョウ</t>
    </rPh>
    <phoneticPr fontId="1"/>
  </si>
  <si>
    <t>①許可を要する食品関係営業施設</t>
    <rPh sb="1" eb="3">
      <t>キョカ</t>
    </rPh>
    <rPh sb="4" eb="5">
      <t>ヨウ</t>
    </rPh>
    <rPh sb="7" eb="9">
      <t>ショクヒン</t>
    </rPh>
    <rPh sb="9" eb="11">
      <t>カンケイ</t>
    </rPh>
    <rPh sb="11" eb="13">
      <t>エイギョウ</t>
    </rPh>
    <rPh sb="13" eb="15">
      <t>シセツ</t>
    </rPh>
    <phoneticPr fontId="1"/>
  </si>
  <si>
    <t>②届出を要する食品関係営業施設</t>
    <rPh sb="1" eb="3">
      <t>トドケデ</t>
    </rPh>
    <rPh sb="4" eb="5">
      <t>ヨウ</t>
    </rPh>
    <rPh sb="7" eb="9">
      <t>ショクヒン</t>
    </rPh>
    <rPh sb="9" eb="11">
      <t>カンケイ</t>
    </rPh>
    <rPh sb="11" eb="13">
      <t>エイギョウ</t>
    </rPh>
    <rPh sb="13" eb="15">
      <t>シセツ</t>
    </rPh>
    <phoneticPr fontId="1"/>
  </si>
  <si>
    <t>区　　　　　　　　　　分</t>
    <rPh sb="0" eb="1">
      <t>ク</t>
    </rPh>
    <rPh sb="11" eb="12">
      <t>ブン</t>
    </rPh>
    <phoneticPr fontId="1"/>
  </si>
  <si>
    <t>健康増進法
65条1項</t>
    <rPh sb="0" eb="2">
      <t>ケンコウ</t>
    </rPh>
    <rPh sb="2" eb="5">
      <t>ゾウシンホウ</t>
    </rPh>
    <rPh sb="8" eb="9">
      <t>ジョウ</t>
    </rPh>
    <rPh sb="10" eb="11">
      <t>コウ</t>
    </rPh>
    <phoneticPr fontId="1"/>
  </si>
  <si>
    <t>65条1項</t>
    <rPh sb="2" eb="3">
      <t>ジョウ</t>
    </rPh>
    <rPh sb="4" eb="5">
      <t>コウ</t>
    </rPh>
    <phoneticPr fontId="1"/>
  </si>
  <si>
    <t>※１～５は旧許可業種であった営業、６～１３は販売業、１４～２４は製造・加工業、２５～２９は上記以外のもの（改正法による改正後の法第６８条第３項において準用されるものを含む。）</t>
    <rPh sb="5" eb="6">
      <t>キュウ</t>
    </rPh>
    <rPh sb="6" eb="8">
      <t>キョカ</t>
    </rPh>
    <rPh sb="8" eb="10">
      <t>ギョウシュ</t>
    </rPh>
    <rPh sb="14" eb="16">
      <t>エイギョウ</t>
    </rPh>
    <rPh sb="22" eb="24">
      <t>ハンバイ</t>
    </rPh>
    <rPh sb="24" eb="25">
      <t>ギョウ</t>
    </rPh>
    <rPh sb="32" eb="34">
      <t>セイゾウ</t>
    </rPh>
    <rPh sb="35" eb="37">
      <t>カコウ</t>
    </rPh>
    <rPh sb="37" eb="38">
      <t>ギョウ</t>
    </rPh>
    <rPh sb="45" eb="47">
      <t>ジョウキ</t>
    </rPh>
    <rPh sb="47" eb="49">
      <t>イガイ</t>
    </rPh>
    <rPh sb="53" eb="55">
      <t>カイセイ</t>
    </rPh>
    <rPh sb="55" eb="56">
      <t>ホウ</t>
    </rPh>
    <rPh sb="59" eb="61">
      <t>カイセイ</t>
    </rPh>
    <rPh sb="61" eb="62">
      <t>ゴ</t>
    </rPh>
    <rPh sb="63" eb="64">
      <t>ホウ</t>
    </rPh>
    <rPh sb="64" eb="65">
      <t>ダイ</t>
    </rPh>
    <rPh sb="67" eb="68">
      <t>ジョウ</t>
    </rPh>
    <rPh sb="68" eb="69">
      <t>ダイ</t>
    </rPh>
    <rPh sb="70" eb="71">
      <t>コウ</t>
    </rPh>
    <rPh sb="75" eb="77">
      <t>ジュンヨウ</t>
    </rPh>
    <rPh sb="83" eb="84">
      <t>フク</t>
    </rPh>
    <phoneticPr fontId="1"/>
  </si>
  <si>
    <t>衛生事項
（府令11号7条1項（2項を除く。））</t>
    <rPh sb="14" eb="15">
      <t>コウ</t>
    </rPh>
    <rPh sb="17" eb="18">
      <t>コウ</t>
    </rPh>
    <rPh sb="19" eb="20">
      <t>ノゾ</t>
    </rPh>
    <phoneticPr fontId="1"/>
  </si>
  <si>
    <t>20条違反による60条の処分</t>
    <rPh sb="2" eb="3">
      <t>ジョウ</t>
    </rPh>
    <rPh sb="3" eb="5">
      <t>イハン</t>
    </rPh>
    <rPh sb="10" eb="11">
      <t>ジョウ</t>
    </rPh>
    <rPh sb="12" eb="14">
      <t>ショブン</t>
    </rPh>
    <phoneticPr fontId="1"/>
  </si>
  <si>
    <t>20条違反による59条の処分</t>
    <rPh sb="2" eb="3">
      <t>ジョウ</t>
    </rPh>
    <rPh sb="3" eb="5">
      <t>イハン</t>
    </rPh>
    <rPh sb="10" eb="11">
      <t>ジョウ</t>
    </rPh>
    <rPh sb="12" eb="14">
      <t>ショブン</t>
    </rPh>
    <phoneticPr fontId="1"/>
  </si>
  <si>
    <t>農産保存食料品製造・加工業</t>
    <rPh sb="0" eb="2">
      <t>ノウサン</t>
    </rPh>
    <rPh sb="2" eb="4">
      <t>ホゾン</t>
    </rPh>
    <rPh sb="4" eb="6">
      <t>ショクリョウ</t>
    </rPh>
    <rPh sb="6" eb="7">
      <t>ヒン</t>
    </rPh>
    <rPh sb="7" eb="9">
      <t>セイゾウ</t>
    </rPh>
    <rPh sb="10" eb="12">
      <t>カコウ</t>
    </rPh>
    <rPh sb="12" eb="13">
      <t>ギョウ</t>
    </rPh>
    <phoneticPr fontId="1"/>
  </si>
  <si>
    <t>器具、容器包装の製造・加工業（合成樹脂が使用された器具又は容器包装の製造、加工に限る。）</t>
    <rPh sb="0" eb="2">
      <t>キグ</t>
    </rPh>
    <rPh sb="3" eb="5">
      <t>ヨウキ</t>
    </rPh>
    <rPh sb="5" eb="7">
      <t>ホウソウ</t>
    </rPh>
    <rPh sb="8" eb="10">
      <t>セイゾウ</t>
    </rPh>
    <rPh sb="11" eb="13">
      <t>カコウ</t>
    </rPh>
    <rPh sb="13" eb="14">
      <t>ギョウ</t>
    </rPh>
    <rPh sb="15" eb="17">
      <t>ゴウセイ</t>
    </rPh>
    <rPh sb="17" eb="19">
      <t>ジュシ</t>
    </rPh>
    <rPh sb="20" eb="22">
      <t>シヨウ</t>
    </rPh>
    <rPh sb="25" eb="27">
      <t>キグ</t>
    </rPh>
    <rPh sb="27" eb="28">
      <t>マタ</t>
    </rPh>
    <rPh sb="29" eb="31">
      <t>ヨウキ</t>
    </rPh>
    <rPh sb="31" eb="33">
      <t>ホウソウ</t>
    </rPh>
    <rPh sb="34" eb="36">
      <t>セイゾウ</t>
    </rPh>
    <rPh sb="37" eb="39">
      <t>カコウ</t>
    </rPh>
    <rPh sb="40" eb="41">
      <t>カギ</t>
    </rPh>
    <phoneticPr fontId="1"/>
  </si>
  <si>
    <t>一般食堂・レストラン・料理店</t>
    <rPh sb="0" eb="2">
      <t>イッパン</t>
    </rPh>
    <rPh sb="2" eb="4">
      <t>ショクドウ</t>
    </rPh>
    <rPh sb="11" eb="13">
      <t>リョウリ</t>
    </rPh>
    <rPh sb="13" eb="14">
      <t>テン</t>
    </rPh>
    <phoneticPr fontId="1"/>
  </si>
  <si>
    <t>すし屋</t>
    <rPh sb="2" eb="3">
      <t>ヤ</t>
    </rPh>
    <phoneticPr fontId="1"/>
  </si>
  <si>
    <t>そば・うどん屋</t>
    <rPh sb="6" eb="7">
      <t>ヤ</t>
    </rPh>
    <phoneticPr fontId="1"/>
  </si>
  <si>
    <t>旅館</t>
    <rPh sb="0" eb="2">
      <t>リョカン</t>
    </rPh>
    <phoneticPr fontId="1"/>
  </si>
  <si>
    <t>仕出し屋・弁当屋</t>
    <rPh sb="0" eb="2">
      <t>シダ</t>
    </rPh>
    <rPh sb="3" eb="4">
      <t>ヤ</t>
    </rPh>
    <rPh sb="5" eb="7">
      <t>ベントウ</t>
    </rPh>
    <rPh sb="7" eb="8">
      <t>ヤ</t>
    </rPh>
    <phoneticPr fontId="1"/>
  </si>
  <si>
    <t>カフェ・バー・キャバレー</t>
  </si>
  <si>
    <t>喫茶店</t>
    <rPh sb="0" eb="3">
      <t>キッサテン</t>
    </rPh>
    <phoneticPr fontId="1"/>
  </si>
  <si>
    <t>飲食店営業</t>
    <rPh sb="0" eb="2">
      <t>インショク</t>
    </rPh>
    <rPh sb="2" eb="3">
      <t>テン</t>
    </rPh>
    <rPh sb="3" eb="5">
      <t>エイギョウ</t>
    </rPh>
    <phoneticPr fontId="1"/>
  </si>
  <si>
    <t>調理の機能を有する自動販売機</t>
    <rPh sb="0" eb="2">
      <t>チョウリ</t>
    </rPh>
    <rPh sb="3" eb="5">
      <t>キノウ</t>
    </rPh>
    <rPh sb="6" eb="7">
      <t>ユウ</t>
    </rPh>
    <rPh sb="9" eb="11">
      <t>ジドウ</t>
    </rPh>
    <rPh sb="11" eb="14">
      <t>ハンバイキ</t>
    </rPh>
    <phoneticPr fontId="1"/>
  </si>
  <si>
    <t>食肉販売業</t>
    <rPh sb="0" eb="2">
      <t>ショクニク</t>
    </rPh>
    <rPh sb="2" eb="4">
      <t>ハンバイ</t>
    </rPh>
    <rPh sb="4" eb="5">
      <t>ギョウ</t>
    </rPh>
    <phoneticPr fontId="1"/>
  </si>
  <si>
    <t>魚介類販売業</t>
    <rPh sb="0" eb="3">
      <t>ギョカイルイ</t>
    </rPh>
    <rPh sb="3" eb="5">
      <t>ハンバイ</t>
    </rPh>
    <rPh sb="5" eb="6">
      <t>ギョウ</t>
    </rPh>
    <phoneticPr fontId="1"/>
  </si>
  <si>
    <t>魚介類競り売り営業</t>
    <rPh sb="0" eb="3">
      <t>ギョカイルイ</t>
    </rPh>
    <rPh sb="3" eb="4">
      <t>セ</t>
    </rPh>
    <rPh sb="5" eb="6">
      <t>ウ</t>
    </rPh>
    <rPh sb="7" eb="9">
      <t>エイギョウ</t>
    </rPh>
    <phoneticPr fontId="1"/>
  </si>
  <si>
    <t>集乳業</t>
    <rPh sb="0" eb="1">
      <t>シュウ</t>
    </rPh>
    <rPh sb="1" eb="2">
      <t>ニュウ</t>
    </rPh>
    <rPh sb="2" eb="3">
      <t>ギョウ</t>
    </rPh>
    <phoneticPr fontId="1"/>
  </si>
  <si>
    <t>乳処理業</t>
    <rPh sb="0" eb="1">
      <t>ニュウ</t>
    </rPh>
    <rPh sb="1" eb="3">
      <t>ショリ</t>
    </rPh>
    <rPh sb="3" eb="4">
      <t>ギョウ</t>
    </rPh>
    <phoneticPr fontId="1"/>
  </si>
  <si>
    <t>特別牛乳搾取処理業</t>
    <rPh sb="0" eb="2">
      <t>トクベツ</t>
    </rPh>
    <rPh sb="2" eb="4">
      <t>ギュウニュウ</t>
    </rPh>
    <rPh sb="4" eb="6">
      <t>サクシュ</t>
    </rPh>
    <rPh sb="6" eb="8">
      <t>ショリ</t>
    </rPh>
    <rPh sb="8" eb="9">
      <t>ギョウ</t>
    </rPh>
    <phoneticPr fontId="1"/>
  </si>
  <si>
    <t>食肉処理業</t>
    <rPh sb="0" eb="2">
      <t>ショクニク</t>
    </rPh>
    <rPh sb="2" eb="4">
      <t>ショリ</t>
    </rPh>
    <rPh sb="4" eb="5">
      <t>ギョウ</t>
    </rPh>
    <phoneticPr fontId="1"/>
  </si>
  <si>
    <t>食品の放射線照射業</t>
    <rPh sb="0" eb="2">
      <t>ショクヒン</t>
    </rPh>
    <rPh sb="3" eb="6">
      <t>ホウシャセン</t>
    </rPh>
    <rPh sb="6" eb="8">
      <t>ショウシャ</t>
    </rPh>
    <rPh sb="8" eb="9">
      <t>ギョウ</t>
    </rPh>
    <phoneticPr fontId="1"/>
  </si>
  <si>
    <t>菓子製造業</t>
    <rPh sb="0" eb="2">
      <t>カシ</t>
    </rPh>
    <rPh sb="2" eb="5">
      <t>セイゾウギョウ</t>
    </rPh>
    <phoneticPr fontId="1"/>
  </si>
  <si>
    <t>アイスクリーム類製造業</t>
    <rPh sb="7" eb="8">
      <t>ルイ</t>
    </rPh>
    <rPh sb="8" eb="11">
      <t>セイゾウギョウ</t>
    </rPh>
    <phoneticPr fontId="1"/>
  </si>
  <si>
    <t>乳製品製造業</t>
    <rPh sb="0" eb="3">
      <t>ニュウセイヒン</t>
    </rPh>
    <rPh sb="3" eb="6">
      <t>セイゾウギョウ</t>
    </rPh>
    <phoneticPr fontId="1"/>
  </si>
  <si>
    <t>清涼飲料水製造業</t>
    <rPh sb="0" eb="2">
      <t>セイリョウ</t>
    </rPh>
    <rPh sb="2" eb="5">
      <t>インリョウスイ</t>
    </rPh>
    <rPh sb="5" eb="8">
      <t>セイゾウギョウ</t>
    </rPh>
    <phoneticPr fontId="1"/>
  </si>
  <si>
    <t>食肉製品製造業</t>
    <rPh sb="0" eb="2">
      <t>ショクニク</t>
    </rPh>
    <rPh sb="2" eb="4">
      <t>セイヒン</t>
    </rPh>
    <rPh sb="4" eb="7">
      <t>セイゾウギョウ</t>
    </rPh>
    <phoneticPr fontId="1"/>
  </si>
  <si>
    <t>水産製品製造業</t>
    <rPh sb="0" eb="2">
      <t>スイサン</t>
    </rPh>
    <rPh sb="2" eb="4">
      <t>セイヒン</t>
    </rPh>
    <rPh sb="4" eb="6">
      <t>セイゾウ</t>
    </rPh>
    <rPh sb="6" eb="7">
      <t>ギョウ</t>
    </rPh>
    <phoneticPr fontId="1"/>
  </si>
  <si>
    <t>氷雪製造業</t>
    <rPh sb="0" eb="2">
      <t>ヒョウセツ</t>
    </rPh>
    <rPh sb="2" eb="5">
      <t>セイゾウギョウ</t>
    </rPh>
    <phoneticPr fontId="1"/>
  </si>
  <si>
    <t>液卵製造業</t>
    <rPh sb="0" eb="1">
      <t>エキ</t>
    </rPh>
    <rPh sb="1" eb="2">
      <t>ラン</t>
    </rPh>
    <rPh sb="2" eb="4">
      <t>セイゾウ</t>
    </rPh>
    <rPh sb="4" eb="5">
      <t>ギョウ</t>
    </rPh>
    <phoneticPr fontId="1"/>
  </si>
  <si>
    <t>食用油脂製造業</t>
    <rPh sb="0" eb="2">
      <t>ショクヨウ</t>
    </rPh>
    <rPh sb="2" eb="4">
      <t>ユシ</t>
    </rPh>
    <rPh sb="4" eb="7">
      <t>セイゾウギョウ</t>
    </rPh>
    <phoneticPr fontId="1"/>
  </si>
  <si>
    <t>みそ又はしょうゆ製造業</t>
    <rPh sb="2" eb="3">
      <t>マタ</t>
    </rPh>
    <rPh sb="8" eb="11">
      <t>セイゾウギョウ</t>
    </rPh>
    <phoneticPr fontId="1"/>
  </si>
  <si>
    <t>酒類製造業</t>
    <rPh sb="0" eb="2">
      <t>シュルイ</t>
    </rPh>
    <rPh sb="2" eb="4">
      <t>セイゾウ</t>
    </rPh>
    <rPh sb="4" eb="5">
      <t>ギョウ</t>
    </rPh>
    <phoneticPr fontId="1"/>
  </si>
  <si>
    <t>豆腐製造業</t>
    <rPh sb="0" eb="2">
      <t>トウフ</t>
    </rPh>
    <rPh sb="2" eb="4">
      <t>セイゾウ</t>
    </rPh>
    <rPh sb="4" eb="5">
      <t>ギョウ</t>
    </rPh>
    <phoneticPr fontId="1"/>
  </si>
  <si>
    <t>納豆製造業</t>
    <rPh sb="0" eb="2">
      <t>ナットウ</t>
    </rPh>
    <rPh sb="2" eb="4">
      <t>セイゾウ</t>
    </rPh>
    <rPh sb="4" eb="5">
      <t>ギョウ</t>
    </rPh>
    <phoneticPr fontId="1"/>
  </si>
  <si>
    <t>麺類製造業</t>
    <rPh sb="0" eb="2">
      <t>メンルイ</t>
    </rPh>
    <rPh sb="2" eb="4">
      <t>セイゾウ</t>
    </rPh>
    <rPh sb="4" eb="5">
      <t>ギョウ</t>
    </rPh>
    <phoneticPr fontId="1"/>
  </si>
  <si>
    <t>そうざい製造業</t>
    <rPh sb="4" eb="6">
      <t>セイゾウ</t>
    </rPh>
    <rPh sb="6" eb="7">
      <t>ギョウ</t>
    </rPh>
    <phoneticPr fontId="1"/>
  </si>
  <si>
    <t>複合型そうざい製造業</t>
    <rPh sb="0" eb="3">
      <t>フクゴウガタ</t>
    </rPh>
    <rPh sb="7" eb="9">
      <t>セイゾウ</t>
    </rPh>
    <rPh sb="9" eb="10">
      <t>ギョウ</t>
    </rPh>
    <phoneticPr fontId="1"/>
  </si>
  <si>
    <t>冷凍食品製造業</t>
    <rPh sb="0" eb="2">
      <t>レイトウ</t>
    </rPh>
    <rPh sb="2" eb="4">
      <t>ショクヒン</t>
    </rPh>
    <rPh sb="4" eb="6">
      <t>セイゾウ</t>
    </rPh>
    <rPh sb="6" eb="7">
      <t>ギョウ</t>
    </rPh>
    <phoneticPr fontId="1"/>
  </si>
  <si>
    <t>複合型冷凍食品製造業</t>
    <rPh sb="0" eb="3">
      <t>フクゴウガタ</t>
    </rPh>
    <rPh sb="3" eb="5">
      <t>レイトウ</t>
    </rPh>
    <rPh sb="5" eb="7">
      <t>ショクヒン</t>
    </rPh>
    <rPh sb="7" eb="9">
      <t>セイゾウ</t>
    </rPh>
    <rPh sb="9" eb="10">
      <t>ギョウ</t>
    </rPh>
    <phoneticPr fontId="1"/>
  </si>
  <si>
    <t>漬物製造業</t>
    <rPh sb="0" eb="2">
      <t>ツケモノ</t>
    </rPh>
    <rPh sb="2" eb="4">
      <t>セイゾウ</t>
    </rPh>
    <rPh sb="4" eb="5">
      <t>ギョウ</t>
    </rPh>
    <phoneticPr fontId="1"/>
  </si>
  <si>
    <t>密封包装食品製造業</t>
    <rPh sb="0" eb="2">
      <t>ミップウ</t>
    </rPh>
    <rPh sb="2" eb="4">
      <t>ホウソウ</t>
    </rPh>
    <rPh sb="4" eb="6">
      <t>ショクヒン</t>
    </rPh>
    <rPh sb="6" eb="8">
      <t>セイゾウ</t>
    </rPh>
    <rPh sb="8" eb="9">
      <t>ギョウ</t>
    </rPh>
    <phoneticPr fontId="1"/>
  </si>
  <si>
    <t>食品の小分け業</t>
    <rPh sb="0" eb="2">
      <t>ショクヒン</t>
    </rPh>
    <rPh sb="3" eb="5">
      <t>コワ</t>
    </rPh>
    <rPh sb="6" eb="7">
      <t>ギョウ</t>
    </rPh>
    <phoneticPr fontId="1"/>
  </si>
  <si>
    <t>添加物製造業</t>
    <rPh sb="0" eb="3">
      <t>テンカブツ</t>
    </rPh>
    <rPh sb="3" eb="5">
      <t>セイゾウ</t>
    </rPh>
    <rPh sb="5" eb="6">
      <t>ギョウ</t>
    </rPh>
    <phoneticPr fontId="1"/>
  </si>
  <si>
    <t>魚介類</t>
    <rPh sb="0" eb="3">
      <t>ギョカイルイ</t>
    </rPh>
    <phoneticPr fontId="1"/>
  </si>
  <si>
    <t>魚介類加工品</t>
    <rPh sb="0" eb="3">
      <t>ギョカイルイ</t>
    </rPh>
    <rPh sb="3" eb="6">
      <t>カコウヒン</t>
    </rPh>
    <phoneticPr fontId="1"/>
  </si>
  <si>
    <t>食肉</t>
    <rPh sb="0" eb="2">
      <t>ショクニク</t>
    </rPh>
    <phoneticPr fontId="1"/>
  </si>
  <si>
    <t>食肉製品及び食肉加工品</t>
    <rPh sb="0" eb="2">
      <t>ショクニク</t>
    </rPh>
    <rPh sb="2" eb="4">
      <t>セイヒン</t>
    </rPh>
    <rPh sb="4" eb="5">
      <t>オヨ</t>
    </rPh>
    <rPh sb="6" eb="8">
      <t>ショクニク</t>
    </rPh>
    <rPh sb="8" eb="11">
      <t>カコウヒン</t>
    </rPh>
    <phoneticPr fontId="1"/>
  </si>
  <si>
    <t>卵及びその加工品</t>
    <rPh sb="0" eb="1">
      <t>タマゴ</t>
    </rPh>
    <rPh sb="1" eb="2">
      <t>オヨ</t>
    </rPh>
    <rPh sb="5" eb="8">
      <t>カコウヒン</t>
    </rPh>
    <phoneticPr fontId="1"/>
  </si>
  <si>
    <t>乳</t>
    <rPh sb="0" eb="1">
      <t>ニュウ</t>
    </rPh>
    <phoneticPr fontId="1"/>
  </si>
  <si>
    <t>乳製品及び乳類加工品</t>
    <rPh sb="0" eb="3">
      <t>ニュウセイヒン</t>
    </rPh>
    <rPh sb="3" eb="4">
      <t>オヨ</t>
    </rPh>
    <rPh sb="5" eb="7">
      <t>ニュウルイ</t>
    </rPh>
    <rPh sb="7" eb="10">
      <t>カコウヒン</t>
    </rPh>
    <phoneticPr fontId="1"/>
  </si>
  <si>
    <t>アイスクリーム類・氷菓</t>
    <rPh sb="7" eb="8">
      <t>タグイ</t>
    </rPh>
    <rPh sb="9" eb="11">
      <t>ヒョウカ</t>
    </rPh>
    <phoneticPr fontId="1"/>
  </si>
  <si>
    <t>穀物</t>
    <rPh sb="0" eb="2">
      <t>コクモツ</t>
    </rPh>
    <phoneticPr fontId="1"/>
  </si>
  <si>
    <t>めん類</t>
    <rPh sb="2" eb="3">
      <t>ルイ</t>
    </rPh>
    <phoneticPr fontId="1"/>
  </si>
  <si>
    <t>もち</t>
  </si>
  <si>
    <t>菓子類</t>
    <rPh sb="0" eb="3">
      <t>カシルイ</t>
    </rPh>
    <phoneticPr fontId="1"/>
  </si>
  <si>
    <t>（上記以外の）穀類加工品</t>
    <rPh sb="1" eb="3">
      <t>ジョウキ</t>
    </rPh>
    <rPh sb="3" eb="5">
      <t>イガイ</t>
    </rPh>
    <rPh sb="7" eb="9">
      <t>コクルイ</t>
    </rPh>
    <rPh sb="9" eb="12">
      <t>カコウヒン</t>
    </rPh>
    <phoneticPr fontId="1"/>
  </si>
  <si>
    <t>生鮮野菜及び果物</t>
    <rPh sb="0" eb="2">
      <t>セイセン</t>
    </rPh>
    <rPh sb="2" eb="4">
      <t>ヤサイ</t>
    </rPh>
    <rPh sb="4" eb="5">
      <t>オヨ</t>
    </rPh>
    <rPh sb="6" eb="8">
      <t>クダモノ</t>
    </rPh>
    <phoneticPr fontId="1"/>
  </si>
  <si>
    <t>野菜果物乾燥品及び加工品</t>
    <rPh sb="0" eb="2">
      <t>ヤサイ</t>
    </rPh>
    <rPh sb="2" eb="4">
      <t>クダモノ</t>
    </rPh>
    <rPh sb="4" eb="6">
      <t>カンソウ</t>
    </rPh>
    <rPh sb="6" eb="7">
      <t>シナ</t>
    </rPh>
    <rPh sb="7" eb="8">
      <t>オヨ</t>
    </rPh>
    <rPh sb="9" eb="12">
      <t>カコウヒン</t>
    </rPh>
    <phoneticPr fontId="1"/>
  </si>
  <si>
    <t>豆腐及びその加工品</t>
    <rPh sb="0" eb="2">
      <t>トウフ</t>
    </rPh>
    <rPh sb="2" eb="3">
      <t>オヨ</t>
    </rPh>
    <rPh sb="6" eb="9">
      <t>カコウヒン</t>
    </rPh>
    <phoneticPr fontId="1"/>
  </si>
  <si>
    <t>漬物</t>
    <rPh sb="0" eb="2">
      <t>ツケモノ</t>
    </rPh>
    <phoneticPr fontId="1"/>
  </si>
  <si>
    <t>（上記以外の）野菜・果物の加工品</t>
    <rPh sb="1" eb="3">
      <t>ジョウキ</t>
    </rPh>
    <rPh sb="3" eb="5">
      <t>イガイ</t>
    </rPh>
    <rPh sb="7" eb="9">
      <t>ヤサイ</t>
    </rPh>
    <rPh sb="10" eb="12">
      <t>クダモノ</t>
    </rPh>
    <rPh sb="13" eb="16">
      <t>カコウヒン</t>
    </rPh>
    <phoneticPr fontId="1"/>
  </si>
  <si>
    <t>そうざい及びその半製品</t>
    <rPh sb="4" eb="5">
      <t>オヨ</t>
    </rPh>
    <rPh sb="8" eb="11">
      <t>ハンセイヒン</t>
    </rPh>
    <phoneticPr fontId="1"/>
  </si>
  <si>
    <t>弁当</t>
    <rPh sb="0" eb="2">
      <t>ベントウ</t>
    </rPh>
    <phoneticPr fontId="1"/>
  </si>
  <si>
    <t>冷凍食品</t>
    <rPh sb="0" eb="2">
      <t>レイトウ</t>
    </rPh>
    <rPh sb="2" eb="4">
      <t>ショクヒン</t>
    </rPh>
    <phoneticPr fontId="1"/>
  </si>
  <si>
    <t>かん詰又はびん詰食品</t>
    <rPh sb="2" eb="3">
      <t>ヅメ</t>
    </rPh>
    <rPh sb="3" eb="4">
      <t>マタ</t>
    </rPh>
    <rPh sb="7" eb="8">
      <t>ツ</t>
    </rPh>
    <rPh sb="8" eb="10">
      <t>ショクヒン</t>
    </rPh>
    <phoneticPr fontId="1"/>
  </si>
  <si>
    <t>清涼飲料水</t>
    <rPh sb="0" eb="2">
      <t>セイリョウ</t>
    </rPh>
    <rPh sb="2" eb="5">
      <t>インリョウスイ</t>
    </rPh>
    <phoneticPr fontId="1"/>
  </si>
  <si>
    <t>酒精飲料</t>
    <rPh sb="0" eb="2">
      <t>シュセイ</t>
    </rPh>
    <rPh sb="2" eb="4">
      <t>インリョウ</t>
    </rPh>
    <phoneticPr fontId="1"/>
  </si>
  <si>
    <t>氷雪</t>
    <rPh sb="0" eb="2">
      <t>ヒョウセツ</t>
    </rPh>
    <phoneticPr fontId="1"/>
  </si>
  <si>
    <t>水</t>
    <rPh sb="0" eb="1">
      <t>ミズ</t>
    </rPh>
    <phoneticPr fontId="1"/>
  </si>
  <si>
    <t>調味料</t>
    <rPh sb="0" eb="3">
      <t>チョウミリョウ</t>
    </rPh>
    <phoneticPr fontId="1"/>
  </si>
  <si>
    <t>その他の食品</t>
    <rPh sb="2" eb="3">
      <t>タ</t>
    </rPh>
    <rPh sb="4" eb="6">
      <t>ショクヒン</t>
    </rPh>
    <phoneticPr fontId="1"/>
  </si>
  <si>
    <t>添加物及びその製剤</t>
    <rPh sb="0" eb="3">
      <t>テンカブツ</t>
    </rPh>
    <rPh sb="3" eb="4">
      <t>オヨ</t>
    </rPh>
    <rPh sb="7" eb="9">
      <t>セイザイ</t>
    </rPh>
    <phoneticPr fontId="1"/>
  </si>
  <si>
    <t>特定保健用食品</t>
    <rPh sb="0" eb="2">
      <t>トクテイ</t>
    </rPh>
    <rPh sb="2" eb="4">
      <t>ホケン</t>
    </rPh>
    <rPh sb="4" eb="5">
      <t>ヨウ</t>
    </rPh>
    <rPh sb="5" eb="7">
      <t>ショクヒン</t>
    </rPh>
    <phoneticPr fontId="1"/>
  </si>
  <si>
    <t>機能性表示食品</t>
    <rPh sb="0" eb="3">
      <t>キノウセイ</t>
    </rPh>
    <rPh sb="3" eb="5">
      <t>ヒョウジ</t>
    </rPh>
    <rPh sb="5" eb="7">
      <t>ショクヒン</t>
    </rPh>
    <phoneticPr fontId="1"/>
  </si>
  <si>
    <t>栄養機能食品</t>
    <rPh sb="0" eb="2">
      <t>エイヨウ</t>
    </rPh>
    <rPh sb="2" eb="4">
      <t>キノウ</t>
    </rPh>
    <rPh sb="4" eb="6">
      <t>ショクヒン</t>
    </rPh>
    <phoneticPr fontId="1"/>
  </si>
  <si>
    <t>原産地及び原料原産地名</t>
    <rPh sb="0" eb="3">
      <t>ゲンサンチ</t>
    </rPh>
    <rPh sb="3" eb="4">
      <t>オヨ</t>
    </rPh>
    <rPh sb="5" eb="7">
      <t>ゲンリョウ</t>
    </rPh>
    <rPh sb="7" eb="10">
      <t>ゲンサンチ</t>
    </rPh>
    <rPh sb="10" eb="11">
      <t>メイ</t>
    </rPh>
    <phoneticPr fontId="1"/>
  </si>
  <si>
    <t>原産地及び原料原産地名</t>
    <phoneticPr fontId="1"/>
  </si>
  <si>
    <t>特定保健用食品</t>
    <rPh sb="0" eb="2">
      <t>トクテイ</t>
    </rPh>
    <rPh sb="2" eb="5">
      <t>ホケンヨウ</t>
    </rPh>
    <rPh sb="5" eb="7">
      <t>ショクヒン</t>
    </rPh>
    <phoneticPr fontId="1"/>
  </si>
  <si>
    <t>品質事項
（旧ＪＡＳ法由来のもの）</t>
    <phoneticPr fontId="1"/>
  </si>
  <si>
    <t>原産地及び原料原産地名</t>
  </si>
  <si>
    <t>表示基準違反確認延べ施設数</t>
    <rPh sb="0" eb="2">
      <t>ヒョウジ</t>
    </rPh>
    <rPh sb="2" eb="4">
      <t>キジュン</t>
    </rPh>
    <rPh sb="6" eb="8">
      <t>カクニン</t>
    </rPh>
    <rPh sb="8" eb="9">
      <t>ノ</t>
    </rPh>
    <phoneticPr fontId="1"/>
  </si>
  <si>
    <t>いわゆる「健康食品」の製造・加工業</t>
    <rPh sb="5" eb="7">
      <t>ケンコウ</t>
    </rPh>
    <rPh sb="7" eb="9">
      <t>ショクヒン</t>
    </rPh>
    <rPh sb="11" eb="13">
      <t>セイゾウ</t>
    </rPh>
    <rPh sb="14" eb="16">
      <t>カコウ</t>
    </rPh>
    <rPh sb="16" eb="17">
      <t>ギョウ</t>
    </rPh>
    <phoneticPr fontId="1"/>
  </si>
  <si>
    <t>特定保健用途に関する表示</t>
    <rPh sb="0" eb="2">
      <t>トクテイ</t>
    </rPh>
    <rPh sb="2" eb="4">
      <t>ホケン</t>
    </rPh>
    <rPh sb="4" eb="6">
      <t>ヨウト</t>
    </rPh>
    <rPh sb="7" eb="8">
      <t>カン</t>
    </rPh>
    <rPh sb="10" eb="12">
      <t>ヒョウジ</t>
    </rPh>
    <phoneticPr fontId="1"/>
  </si>
  <si>
    <t>機能性関与に関する表示</t>
    <rPh sb="0" eb="3">
      <t>キノウセイ</t>
    </rPh>
    <rPh sb="3" eb="5">
      <t>カンヨ</t>
    </rPh>
    <rPh sb="6" eb="7">
      <t>カン</t>
    </rPh>
    <rPh sb="9" eb="11">
      <t>ヒョウジ</t>
    </rPh>
    <phoneticPr fontId="1"/>
  </si>
  <si>
    <t>栄養成分機能に関する表示</t>
    <rPh sb="0" eb="2">
      <t>エイヨウ</t>
    </rPh>
    <rPh sb="2" eb="4">
      <t>セイブン</t>
    </rPh>
    <rPh sb="4" eb="6">
      <t>キノウ</t>
    </rPh>
    <rPh sb="7" eb="8">
      <t>カン</t>
    </rPh>
    <rPh sb="10" eb="12">
      <t>ヒョウジ</t>
    </rPh>
    <phoneticPr fontId="1"/>
  </si>
  <si>
    <t>2024年(令和6年)　年末</t>
    <rPh sb="12" eb="14">
      <t>ネンマツ</t>
    </rPh>
    <phoneticPr fontId="1"/>
  </si>
  <si>
    <r>
      <t>保健事項
（府令11号7条2項）</t>
    </r>
    <r>
      <rPr>
        <sz val="9"/>
        <rFont val="ＭＳ Ｐゴシック"/>
        <family val="3"/>
        <charset val="128"/>
      </rPr>
      <t>等</t>
    </r>
    <rPh sb="14" eb="15">
      <t>コウ</t>
    </rPh>
    <rPh sb="16" eb="17">
      <t>トウ</t>
    </rPh>
    <phoneticPr fontId="1"/>
  </si>
  <si>
    <t>2024年(令和6年)　年末</t>
    <rPh sb="6" eb="8">
      <t>レイワ</t>
    </rPh>
    <rPh sb="12" eb="14">
      <t>ネンマツ</t>
    </rPh>
    <phoneticPr fontId="1"/>
  </si>
  <si>
    <t>その他の
いわゆる「健康食品」</t>
    <rPh sb="2" eb="3">
      <t>タ</t>
    </rPh>
    <rPh sb="10" eb="12">
      <t>ケンコウ</t>
    </rPh>
    <rPh sb="12" eb="14">
      <t>ショクヒン</t>
    </rPh>
    <phoneticPr fontId="1"/>
  </si>
  <si>
    <t>その他の
いわゆる「健康食品」</t>
    <rPh sb="2" eb="3">
      <t>タ</t>
    </rPh>
    <phoneticPr fontId="1"/>
  </si>
  <si>
    <t>原産地及び
原料原産地名</t>
    <rPh sb="0" eb="3">
      <t>ゲンサンチ</t>
    </rPh>
    <rPh sb="3" eb="4">
      <t>オヨ</t>
    </rPh>
    <rPh sb="6" eb="8">
      <t>ゲンリョウ</t>
    </rPh>
    <rPh sb="8" eb="11">
      <t>ゲンサンチ</t>
    </rPh>
    <rPh sb="11" eb="12">
      <t>メイ</t>
    </rPh>
    <phoneticPr fontId="1"/>
  </si>
  <si>
    <t>その他の
いわゆる
「健康食品」</t>
    <rPh sb="2" eb="3">
      <t>タ</t>
    </rPh>
    <rPh sb="11" eb="13">
      <t>ケンコウ</t>
    </rPh>
    <rPh sb="13" eb="15">
      <t>ショクヒン</t>
    </rPh>
    <phoneticPr fontId="1"/>
  </si>
  <si>
    <t>他機関に
情報回付等</t>
    <rPh sb="0" eb="3">
      <t>タキカン</t>
    </rPh>
    <rPh sb="5" eb="7">
      <t>ジョウホウ</t>
    </rPh>
    <rPh sb="7" eb="9">
      <t>カイフ</t>
    </rPh>
    <rPh sb="9" eb="10">
      <t>トウ</t>
    </rPh>
    <phoneticPr fontId="1"/>
  </si>
  <si>
    <t>その他の
いわゆる
「健康食品」</t>
    <rPh sb="2" eb="3">
      <t>タ</t>
    </rPh>
    <phoneticPr fontId="1"/>
  </si>
  <si>
    <t>検査した
収去検体数</t>
    <rPh sb="0" eb="2">
      <t>ケンサ</t>
    </rPh>
    <rPh sb="5" eb="6">
      <t>シュウ</t>
    </rPh>
    <rPh sb="6" eb="7">
      <t>キョ</t>
    </rPh>
    <rPh sb="7" eb="9">
      <t>ケンタイ</t>
    </rPh>
    <rPh sb="9" eb="10">
      <t>スウ</t>
    </rPh>
    <phoneticPr fontId="1"/>
  </si>
  <si>
    <t>仙台市</t>
    <rPh sb="0" eb="2">
      <t>センダイシ</t>
    </rPh>
    <phoneticPr fontId="1"/>
  </si>
  <si>
    <t>仙台市</t>
    <rPh sb="0" eb="2">
      <t>センダイシ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</si>
</sst>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9" x14ac:knownFonts="1">
    <font>
      <sz val="9"/>
      <name val="ＭＳ Ｐゴシック"/>
      <family val="3"/>
      <charset val="128"/>
    </font>
    <font>
      <sz val="6"/>
      <name val="ＭＳ Ｐゴシック"/>
      <family val="3"/>
      <charset val="128"/>
    </font>
    <font>
      <b/>
      <sz val="9"/>
      <name val="ＭＳ Ｐゴシック"/>
      <family val="3"/>
      <charset val="128"/>
    </font>
    <font>
      <sz val="11"/>
      <name val="ＭＳ Ｐゴシック"/>
      <family val="3"/>
      <charset val="128"/>
    </font>
    <font>
      <b/>
      <u/>
      <sz val="12"/>
      <name val="ＭＳ Ｐゴシック"/>
      <family val="3"/>
      <charset val="128"/>
    </font>
    <font>
      <sz val="8"/>
      <name val="ＭＳ Ｐゴシック"/>
      <family val="3"/>
      <charset val="128"/>
    </font>
    <font>
      <sz val="10"/>
      <name val="ＭＳ Ｐゴシック"/>
      <family val="3"/>
      <charset val="128"/>
    </font>
    <font>
      <b/>
      <u/>
      <sz val="14"/>
      <name val="ＭＳ Ｐゴシック"/>
      <family val="3"/>
      <charset val="128"/>
    </font>
    <font>
      <i/>
      <sz val="11"/>
      <color rgb="FF7F7F7F"/>
      <name val="ＭＳ Ｐゴシック"/>
      <family val="3"/>
      <charset val="128"/>
      <scheme val="minor"/>
    </font>
  </fonts>
  <fills count="3">
    <fill>
      <patternFill patternType="none"/>
    </fill>
    <fill>
      <patternFill patternType="gray125"/>
    </fill>
    <fill>
      <patternFill patternType="solid">
        <fgColor theme="3" tint="0.79998168889431442"/>
        <bgColor indexed="64"/>
      </patternFill>
    </fill>
  </fills>
  <borders count="179">
    <border>
      <left/>
      <right/>
      <top/>
      <bottom/>
      <diagonal/>
    </border>
    <border>
      <left/>
      <right/>
      <top style="medium">
        <color indexed="64"/>
      </top>
      <bottom/>
      <diagonal/>
    </border>
    <border>
      <left style="hair">
        <color indexed="64"/>
      </left>
      <right style="thin">
        <color indexed="64"/>
      </right>
      <top style="dotted">
        <color indexed="64"/>
      </top>
      <bottom style="dotted">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medium">
        <color indexed="64"/>
      </bottom>
      <diagonal/>
    </border>
    <border>
      <left style="double">
        <color indexed="64"/>
      </left>
      <right style="hair">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double">
        <color indexed="64"/>
      </top>
      <bottom style="medium">
        <color indexed="64"/>
      </bottom>
      <diagonal/>
    </border>
    <border>
      <left style="thin">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double">
        <color indexed="64"/>
      </left>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double">
        <color indexed="64"/>
      </left>
      <right style="hair">
        <color indexed="64"/>
      </right>
      <top style="dotted">
        <color indexed="64"/>
      </top>
      <bottom style="medium">
        <color indexed="64"/>
      </bottom>
      <diagonal/>
    </border>
    <border>
      <left/>
      <right style="double">
        <color indexed="64"/>
      </right>
      <top style="medium">
        <color indexed="64"/>
      </top>
      <bottom style="thin">
        <color indexed="64"/>
      </bottom>
      <diagonal/>
    </border>
    <border>
      <left style="hair">
        <color indexed="64"/>
      </left>
      <right style="double">
        <color indexed="64"/>
      </right>
      <top style="double">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diagonal/>
    </border>
    <border>
      <left/>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hair">
        <color indexed="64"/>
      </left>
      <right style="hair">
        <color indexed="64"/>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hair">
        <color indexed="64"/>
      </left>
      <right style="double">
        <color indexed="64"/>
      </right>
      <top style="medium">
        <color indexed="64"/>
      </top>
      <bottom style="thin">
        <color indexed="64"/>
      </bottom>
      <diagonal style="thin">
        <color indexed="64"/>
      </diagonal>
    </border>
    <border diagonalUp="1">
      <left style="double">
        <color indexed="64"/>
      </left>
      <right/>
      <top style="medium">
        <color indexed="64"/>
      </top>
      <bottom style="thin">
        <color indexed="64"/>
      </bottom>
      <diagonal style="thin">
        <color indexed="64"/>
      </diagonal>
    </border>
    <border diagonalUp="1">
      <left style="hair">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right style="hair">
        <color indexed="64"/>
      </right>
      <top style="hair">
        <color indexed="64"/>
      </top>
      <bottom style="hair">
        <color indexed="64"/>
      </bottom>
      <diagonal/>
    </border>
    <border>
      <left style="thin">
        <color indexed="64"/>
      </left>
      <right style="hair">
        <color indexed="64"/>
      </right>
      <top style="double">
        <color indexed="64"/>
      </top>
      <bottom style="medium">
        <color indexed="64"/>
      </bottom>
      <diagonal/>
    </border>
    <border>
      <left/>
      <right style="hair">
        <color indexed="64"/>
      </right>
      <top/>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bottom/>
      <diagonal/>
    </border>
    <border>
      <left/>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double">
        <color indexed="64"/>
      </right>
      <top style="dotted">
        <color indexed="64"/>
      </top>
      <bottom style="medium">
        <color indexed="64"/>
      </bottom>
      <diagonal/>
    </border>
    <border>
      <left style="thin">
        <color indexed="64"/>
      </left>
      <right/>
      <top style="dotted">
        <color indexed="64"/>
      </top>
      <bottom style="medium">
        <color indexed="64"/>
      </bottom>
      <diagonal/>
    </border>
    <border diagonalUp="1">
      <left style="thin">
        <color indexed="64"/>
      </left>
      <right style="hair">
        <color indexed="64"/>
      </right>
      <top style="medium">
        <color indexed="64"/>
      </top>
      <bottom style="thin">
        <color indexed="64"/>
      </bottom>
      <diagonal style="thin">
        <color indexed="64"/>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top style="dotted">
        <color indexed="64"/>
      </top>
      <bottom style="medium">
        <color indexed="64"/>
      </bottom>
      <diagonal/>
    </border>
    <border>
      <left/>
      <right style="hair">
        <color indexed="64"/>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dotted">
        <color indexed="64"/>
      </bottom>
      <diagonal/>
    </border>
    <border>
      <left style="double">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tted">
        <color indexed="64"/>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style="hair">
        <color indexed="64"/>
      </left>
      <right/>
      <top/>
      <bottom style="dotted">
        <color indexed="64"/>
      </bottom>
      <diagonal/>
    </border>
    <border>
      <left style="hair">
        <color indexed="64"/>
      </left>
      <right style="double">
        <color indexed="64"/>
      </right>
      <top/>
      <bottom/>
      <diagonal/>
    </border>
    <border>
      <left style="hair">
        <color indexed="64"/>
      </left>
      <right style="double">
        <color indexed="64"/>
      </right>
      <top/>
      <bottom style="dotted">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bottom/>
      <diagonal/>
    </border>
    <border>
      <left style="double">
        <color indexed="64"/>
      </left>
      <right style="hair">
        <color indexed="64"/>
      </right>
      <top/>
      <bottom/>
      <diagonal/>
    </border>
    <border>
      <left style="double">
        <color indexed="64"/>
      </left>
      <right style="hair">
        <color indexed="64"/>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tted">
        <color indexed="64"/>
      </bottom>
      <diagonal/>
    </border>
    <border>
      <left style="thin">
        <color indexed="64"/>
      </left>
      <right/>
      <top style="medium">
        <color indexed="64"/>
      </top>
      <bottom/>
      <diagonal/>
    </border>
    <border>
      <left style="thin">
        <color indexed="64"/>
      </left>
      <right/>
      <top/>
      <bottom style="dotted">
        <color indexed="64"/>
      </bottom>
      <diagonal/>
    </border>
    <border>
      <left style="double">
        <color indexed="64"/>
      </left>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dotted">
        <color indexed="64"/>
      </bottom>
      <diagonal/>
    </border>
    <border>
      <left style="hair">
        <color indexed="64"/>
      </left>
      <right/>
      <top style="thin">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hair">
        <color indexed="64"/>
      </left>
      <right style="double">
        <color indexed="64"/>
      </right>
      <top style="thin">
        <color indexed="64"/>
      </top>
      <bottom/>
      <diagonal/>
    </border>
    <border>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hair">
        <color indexed="64"/>
      </top>
      <bottom style="dotted">
        <color indexed="64"/>
      </bottom>
      <diagonal/>
    </border>
    <border>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thin">
        <color indexed="64"/>
      </bottom>
      <diagonal/>
    </border>
    <border>
      <left style="double">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hair">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s>
  <cellStyleXfs count="2">
    <xf numFmtId="0" fontId="0" fillId="0" borderId="0"/>
    <xf numFmtId="0" fontId="8" fillId="0" borderId="0" applyNumberFormat="0" applyFill="0" applyBorder="0" applyAlignment="0" applyProtection="0">
      <alignment vertical="center"/>
    </xf>
  </cellStyleXfs>
  <cellXfs count="385">
    <xf numFmtId="0" fontId="0" fillId="0" borderId="0" xfId="0"/>
    <xf numFmtId="0" fontId="3" fillId="0" borderId="0" xfId="0" applyFont="1" applyAlignment="1">
      <alignment vertical="center"/>
    </xf>
    <xf numFmtId="0" fontId="2" fillId="0" borderId="0" xfId="0" applyFont="1" applyFill="1" applyBorder="1" applyAlignment="1">
      <alignment vertical="center"/>
    </xf>
    <xf numFmtId="0" fontId="2" fillId="0" borderId="0" xfId="0" applyFont="1" applyAlignment="1">
      <alignment vertical="center"/>
    </xf>
    <xf numFmtId="0" fontId="4" fillId="0" borderId="0" xfId="0" applyFont="1" applyAlignment="1">
      <alignment vertical="center"/>
    </xf>
    <xf numFmtId="0" fontId="0" fillId="0" borderId="0" xfId="0" applyFont="1" applyAlignment="1">
      <alignment vertical="center"/>
    </xf>
    <xf numFmtId="0" fontId="0" fillId="0" borderId="0" xfId="0" applyFont="1" applyFill="1" applyBorder="1" applyAlignment="1">
      <alignment vertical="center"/>
    </xf>
    <xf numFmtId="0" fontId="0" fillId="0" borderId="0" xfId="0" applyFont="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Font="1" applyAlignment="1">
      <alignment horizontal="right" vertical="center"/>
    </xf>
    <xf numFmtId="49" fontId="0" fillId="0" borderId="0" xfId="0" applyNumberFormat="1" applyFont="1" applyFill="1" applyBorder="1" applyAlignment="1">
      <alignment vertical="center"/>
    </xf>
    <xf numFmtId="0" fontId="0" fillId="0" borderId="1" xfId="0" applyFont="1" applyFill="1" applyBorder="1" applyAlignment="1">
      <alignment horizontal="center" vertical="center" shrinkToFit="1"/>
    </xf>
    <xf numFmtId="0" fontId="0" fillId="0" borderId="0" xfId="0" applyFont="1" applyFill="1" applyAlignment="1">
      <alignment vertical="center"/>
    </xf>
    <xf numFmtId="0" fontId="0" fillId="0" borderId="2" xfId="0" applyFont="1" applyFill="1" applyBorder="1" applyAlignment="1">
      <alignment horizontal="center" vertical="center" wrapText="1"/>
    </xf>
    <xf numFmtId="176" fontId="0" fillId="0" borderId="3" xfId="0" applyNumberFormat="1" applyFont="1" applyBorder="1" applyAlignment="1" applyProtection="1">
      <alignment horizontal="center" vertical="center"/>
      <protection locked="0"/>
    </xf>
    <xf numFmtId="176" fontId="0" fillId="0" borderId="4" xfId="0" applyNumberFormat="1" applyFont="1" applyBorder="1" applyAlignment="1" applyProtection="1">
      <alignment horizontal="center" vertical="center"/>
      <protection locked="0"/>
    </xf>
    <xf numFmtId="176" fontId="0" fillId="0" borderId="5" xfId="0" applyNumberFormat="1" applyFont="1" applyBorder="1" applyAlignment="1" applyProtection="1">
      <alignment horizontal="center" vertical="center"/>
      <protection locked="0"/>
    </xf>
    <xf numFmtId="176" fontId="0" fillId="0" borderId="6" xfId="0" applyNumberFormat="1" applyFont="1" applyBorder="1" applyAlignment="1" applyProtection="1">
      <alignment horizontal="center" vertical="center"/>
      <protection locked="0"/>
    </xf>
    <xf numFmtId="176" fontId="0" fillId="0" borderId="7" xfId="0" applyNumberFormat="1" applyFont="1" applyBorder="1" applyAlignment="1" applyProtection="1">
      <alignment horizontal="center" vertical="center"/>
      <protection locked="0"/>
    </xf>
    <xf numFmtId="176" fontId="0" fillId="0" borderId="8" xfId="0" applyNumberFormat="1" applyFont="1" applyBorder="1" applyAlignment="1" applyProtection="1">
      <alignment horizontal="center" vertical="center"/>
      <protection locked="0"/>
    </xf>
    <xf numFmtId="176" fontId="0" fillId="0" borderId="9" xfId="0" applyNumberFormat="1" applyFont="1" applyBorder="1" applyAlignment="1" applyProtection="1">
      <alignment horizontal="center" vertical="center"/>
      <protection locked="0"/>
    </xf>
    <xf numFmtId="176" fontId="0" fillId="0" borderId="10" xfId="0" applyNumberFormat="1" applyFont="1" applyBorder="1" applyAlignment="1" applyProtection="1">
      <alignment horizontal="center" vertical="center"/>
      <protection locked="0"/>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15" xfId="0" applyFont="1" applyFill="1" applyBorder="1" applyAlignment="1">
      <alignment vertical="center"/>
    </xf>
    <xf numFmtId="0" fontId="0" fillId="0" borderId="14" xfId="0" applyFont="1" applyFill="1" applyBorder="1" applyAlignment="1">
      <alignment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38" fontId="0" fillId="0" borderId="18" xfId="0" applyNumberFormat="1" applyFont="1" applyFill="1" applyBorder="1" applyAlignment="1" applyProtection="1">
      <alignment vertical="center"/>
      <protection locked="0"/>
    </xf>
    <xf numFmtId="38" fontId="0" fillId="0" borderId="19" xfId="0" applyNumberFormat="1" applyFont="1" applyFill="1" applyBorder="1" applyAlignment="1" applyProtection="1">
      <alignment vertical="center"/>
      <protection locked="0"/>
    </xf>
    <xf numFmtId="38" fontId="0" fillId="0" borderId="20" xfId="0" applyNumberFormat="1" applyFont="1" applyFill="1" applyBorder="1" applyAlignment="1" applyProtection="1">
      <alignment vertical="center"/>
      <protection locked="0"/>
    </xf>
    <xf numFmtId="38" fontId="0" fillId="0" borderId="21" xfId="0" applyNumberFormat="1" applyFont="1" applyFill="1" applyBorder="1" applyAlignment="1" applyProtection="1">
      <alignment vertical="center"/>
      <protection locked="0"/>
    </xf>
    <xf numFmtId="38" fontId="0" fillId="0" borderId="22" xfId="0" applyNumberFormat="1" applyFont="1" applyFill="1" applyBorder="1" applyAlignment="1" applyProtection="1">
      <alignment vertical="center"/>
      <protection locked="0"/>
    </xf>
    <xf numFmtId="38" fontId="0" fillId="0" borderId="23" xfId="0" applyNumberFormat="1" applyFont="1" applyFill="1" applyBorder="1" applyAlignment="1">
      <alignment vertical="center"/>
    </xf>
    <xf numFmtId="38" fontId="0" fillId="0" borderId="24" xfId="0" applyNumberFormat="1" applyFont="1" applyFill="1" applyBorder="1" applyAlignment="1">
      <alignment vertical="center"/>
    </xf>
    <xf numFmtId="49" fontId="0" fillId="0" borderId="0" xfId="0" quotePrefix="1" applyNumberFormat="1" applyFont="1" applyFill="1" applyBorder="1" applyAlignment="1">
      <alignment vertical="center"/>
    </xf>
    <xf numFmtId="0" fontId="0" fillId="0" borderId="25" xfId="0" applyFont="1" applyFill="1" applyBorder="1" applyAlignment="1">
      <alignment horizontal="center" vertical="center"/>
    </xf>
    <xf numFmtId="176" fontId="0" fillId="0" borderId="26" xfId="0" applyNumberFormat="1" applyFont="1" applyBorder="1" applyAlignment="1" applyProtection="1">
      <alignment horizontal="center" vertical="center"/>
      <protection locked="0"/>
    </xf>
    <xf numFmtId="176" fontId="0" fillId="0" borderId="27" xfId="0" applyNumberFormat="1" applyFont="1" applyBorder="1" applyAlignment="1" applyProtection="1">
      <alignment horizontal="center" vertical="center"/>
      <protection locked="0"/>
    </xf>
    <xf numFmtId="0" fontId="0" fillId="0" borderId="28" xfId="0" applyFont="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0" fillId="0" borderId="23" xfId="0" applyFont="1" applyBorder="1" applyAlignment="1">
      <alignment vertical="center"/>
    </xf>
    <xf numFmtId="0" fontId="0" fillId="0" borderId="24" xfId="0" applyFont="1" applyBorder="1" applyAlignment="1">
      <alignment vertical="center"/>
    </xf>
    <xf numFmtId="0" fontId="0" fillId="0" borderId="0" xfId="0" applyFont="1" applyAlignment="1" applyProtection="1">
      <alignment vertical="center"/>
      <protection locked="0"/>
    </xf>
    <xf numFmtId="0" fontId="3" fillId="0" borderId="0" xfId="0" applyFont="1" applyAlignment="1" applyProtection="1">
      <alignment vertical="center"/>
      <protection locked="0"/>
    </xf>
    <xf numFmtId="0" fontId="0" fillId="0" borderId="0" xfId="0" applyFont="1" applyAlignment="1" applyProtection="1">
      <alignment horizontal="right" vertical="center"/>
      <protection locked="0"/>
    </xf>
    <xf numFmtId="0" fontId="0" fillId="0" borderId="0" xfId="0" applyFont="1" applyFill="1" applyAlignment="1" applyProtection="1">
      <alignment vertical="center"/>
      <protection locked="0"/>
    </xf>
    <xf numFmtId="0" fontId="0" fillId="0" borderId="31"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49" fontId="0" fillId="0" borderId="0" xfId="0" applyNumberFormat="1"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Alignment="1" applyProtection="1">
      <alignment vertical="center"/>
      <protection locked="0"/>
    </xf>
    <xf numFmtId="0" fontId="0" fillId="0" borderId="1" xfId="0" applyFont="1" applyFill="1" applyBorder="1" applyAlignment="1" applyProtection="1">
      <alignment horizontal="center" vertical="center" shrinkToFit="1"/>
      <protection locked="0"/>
    </xf>
    <xf numFmtId="0" fontId="0" fillId="0" borderId="31" xfId="0" applyFont="1" applyFill="1" applyBorder="1" applyAlignment="1" applyProtection="1">
      <alignment horizontal="center" vertical="center" wrapText="1"/>
      <protection locked="0"/>
    </xf>
    <xf numFmtId="0" fontId="0" fillId="0" borderId="2" xfId="0" applyFont="1" applyFill="1" applyBorder="1" applyAlignment="1" applyProtection="1">
      <alignment horizontal="center" vertical="center" wrapText="1"/>
      <protection locked="0"/>
    </xf>
    <xf numFmtId="38" fontId="0" fillId="0" borderId="24" xfId="0" applyNumberFormat="1" applyFont="1" applyBorder="1" applyAlignment="1" applyProtection="1">
      <alignment vertical="center"/>
      <protection locked="0"/>
    </xf>
    <xf numFmtId="0" fontId="0" fillId="0" borderId="16"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38" fontId="0" fillId="0" borderId="23" xfId="0" applyNumberFormat="1" applyFont="1" applyBorder="1" applyAlignment="1" applyProtection="1">
      <alignment vertical="center"/>
      <protection locked="0"/>
    </xf>
    <xf numFmtId="0" fontId="0" fillId="0" borderId="12" xfId="0" applyFont="1" applyFill="1" applyBorder="1" applyAlignment="1" applyProtection="1">
      <alignment vertical="center"/>
      <protection locked="0"/>
    </xf>
    <xf numFmtId="0" fontId="0" fillId="0" borderId="13" xfId="0" applyFont="1" applyFill="1" applyBorder="1" applyAlignment="1" applyProtection="1">
      <alignment vertical="center"/>
      <protection locked="0"/>
    </xf>
    <xf numFmtId="0" fontId="0" fillId="0" borderId="34" xfId="0" applyFont="1" applyFill="1" applyBorder="1" applyAlignment="1" applyProtection="1">
      <alignment vertical="center"/>
      <protection locked="0"/>
    </xf>
    <xf numFmtId="0" fontId="0" fillId="0" borderId="35" xfId="0" applyFont="1" applyFill="1" applyBorder="1" applyAlignment="1" applyProtection="1">
      <alignment vertical="center"/>
      <protection locked="0"/>
    </xf>
    <xf numFmtId="0" fontId="0" fillId="0" borderId="14" xfId="0" applyFont="1" applyFill="1" applyBorder="1" applyAlignment="1" applyProtection="1">
      <alignment vertical="center"/>
      <protection locked="0"/>
    </xf>
    <xf numFmtId="0" fontId="0" fillId="0" borderId="36" xfId="0" applyFont="1" applyFill="1" applyBorder="1" applyAlignment="1" applyProtection="1">
      <alignment vertical="center"/>
      <protection locked="0"/>
    </xf>
    <xf numFmtId="38" fontId="0" fillId="2" borderId="37" xfId="0" applyNumberFormat="1" applyFont="1" applyFill="1" applyBorder="1" applyAlignment="1" applyProtection="1">
      <alignment vertical="center"/>
      <protection locked="0"/>
    </xf>
    <xf numFmtId="38" fontId="0" fillId="2" borderId="16" xfId="0" applyNumberFormat="1" applyFont="1" applyFill="1" applyBorder="1" applyAlignment="1" applyProtection="1">
      <alignment vertical="center"/>
      <protection locked="0"/>
    </xf>
    <xf numFmtId="38" fontId="0" fillId="2" borderId="19" xfId="0" applyNumberFormat="1" applyFont="1" applyFill="1" applyBorder="1" applyAlignment="1" applyProtection="1">
      <alignment vertical="center"/>
      <protection locked="0"/>
    </xf>
    <xf numFmtId="38" fontId="0" fillId="2" borderId="20" xfId="0" applyNumberFormat="1" applyFont="1" applyFill="1" applyBorder="1" applyAlignment="1" applyProtection="1">
      <alignment vertical="center"/>
      <protection locked="0"/>
    </xf>
    <xf numFmtId="38" fontId="0" fillId="2" borderId="18" xfId="0" applyNumberFormat="1" applyFont="1" applyFill="1" applyBorder="1" applyAlignment="1" applyProtection="1">
      <alignment vertical="center"/>
      <protection locked="0"/>
    </xf>
    <xf numFmtId="38" fontId="0" fillId="2" borderId="38" xfId="0" applyNumberFormat="1" applyFont="1" applyFill="1" applyBorder="1" applyAlignment="1" applyProtection="1">
      <alignment vertical="center"/>
      <protection locked="0"/>
    </xf>
    <xf numFmtId="38" fontId="0" fillId="2" borderId="39" xfId="0" applyNumberFormat="1" applyFont="1" applyFill="1" applyBorder="1" applyAlignment="1" applyProtection="1">
      <alignment vertical="center"/>
      <protection locked="0"/>
    </xf>
    <xf numFmtId="38" fontId="0" fillId="2" borderId="40" xfId="0" applyNumberFormat="1" applyFont="1" applyFill="1" applyBorder="1" applyAlignment="1" applyProtection="1">
      <alignment vertical="center"/>
      <protection locked="0"/>
    </xf>
    <xf numFmtId="38" fontId="0" fillId="2" borderId="22" xfId="0" applyNumberFormat="1" applyFont="1" applyFill="1" applyBorder="1" applyAlignment="1" applyProtection="1">
      <alignment vertical="center"/>
      <protection locked="0"/>
    </xf>
    <xf numFmtId="0" fontId="0" fillId="2" borderId="22" xfId="0" applyFont="1" applyFill="1" applyBorder="1" applyAlignment="1" applyProtection="1">
      <alignment vertical="center"/>
      <protection locked="0"/>
    </xf>
    <xf numFmtId="0" fontId="0" fillId="2" borderId="41" xfId="0" applyFont="1" applyFill="1" applyBorder="1" applyAlignment="1" applyProtection="1">
      <alignment vertical="center"/>
      <protection locked="0"/>
    </xf>
    <xf numFmtId="0" fontId="0" fillId="0" borderId="28" xfId="0" applyFont="1" applyFill="1" applyBorder="1" applyAlignment="1" applyProtection="1">
      <alignment vertical="center"/>
      <protection locked="0"/>
    </xf>
    <xf numFmtId="0" fontId="0" fillId="0" borderId="42" xfId="0" applyFont="1" applyFill="1" applyBorder="1" applyAlignment="1" applyProtection="1">
      <alignment vertical="center"/>
      <protection locked="0"/>
    </xf>
    <xf numFmtId="38" fontId="0" fillId="0" borderId="43" xfId="0" applyNumberFormat="1" applyFont="1" applyFill="1" applyBorder="1" applyAlignment="1">
      <alignment vertical="center"/>
    </xf>
    <xf numFmtId="38" fontId="0" fillId="0" borderId="30" xfId="0" applyNumberFormat="1" applyFont="1" applyFill="1" applyBorder="1" applyAlignment="1">
      <alignment vertical="center"/>
    </xf>
    <xf numFmtId="0" fontId="0" fillId="0" borderId="43" xfId="0" applyFont="1" applyBorder="1" applyAlignment="1">
      <alignment vertical="center"/>
    </xf>
    <xf numFmtId="38" fontId="8" fillId="2" borderId="19" xfId="1" applyNumberFormat="1" applyFill="1" applyBorder="1" applyAlignment="1" applyProtection="1">
      <alignment vertical="center"/>
      <protection locked="0"/>
    </xf>
    <xf numFmtId="0" fontId="7" fillId="0" borderId="0" xfId="0" applyFont="1" applyAlignment="1" applyProtection="1">
      <alignment vertical="center"/>
      <protection locked="0"/>
    </xf>
    <xf numFmtId="0" fontId="7" fillId="0" borderId="0" xfId="0" applyFont="1" applyAlignment="1">
      <alignment vertical="center"/>
    </xf>
    <xf numFmtId="38" fontId="0" fillId="0" borderId="44" xfId="0" applyNumberFormat="1" applyFont="1" applyBorder="1" applyAlignment="1" applyProtection="1">
      <alignment vertical="center"/>
      <protection locked="0"/>
    </xf>
    <xf numFmtId="38" fontId="0" fillId="0" borderId="45" xfId="0" applyNumberFormat="1" applyFont="1" applyBorder="1" applyAlignment="1" applyProtection="1">
      <alignment vertical="center"/>
      <protection locked="0"/>
    </xf>
    <xf numFmtId="38" fontId="0" fillId="0" borderId="46" xfId="0" applyNumberFormat="1" applyFont="1" applyBorder="1" applyAlignment="1" applyProtection="1">
      <alignment vertical="center"/>
      <protection locked="0"/>
    </xf>
    <xf numFmtId="38" fontId="0" fillId="0" borderId="47" xfId="0" applyNumberFormat="1" applyFont="1" applyBorder="1" applyAlignment="1" applyProtection="1">
      <alignment vertical="center"/>
      <protection locked="0"/>
    </xf>
    <xf numFmtId="38" fontId="0" fillId="0" borderId="44" xfId="0" applyNumberFormat="1" applyFont="1" applyFill="1" applyBorder="1" applyAlignment="1">
      <alignment vertical="center"/>
    </xf>
    <xf numFmtId="38" fontId="0" fillId="0" borderId="45" xfId="0" applyNumberFormat="1" applyFont="1" applyFill="1" applyBorder="1" applyAlignment="1">
      <alignment vertical="center"/>
    </xf>
    <xf numFmtId="38" fontId="0" fillId="0" borderId="46" xfId="0" applyNumberFormat="1" applyFont="1" applyFill="1" applyBorder="1" applyAlignment="1">
      <alignment vertical="center"/>
    </xf>
    <xf numFmtId="38" fontId="0" fillId="0" borderId="47" xfId="0" applyNumberFormat="1" applyFont="1" applyFill="1" applyBorder="1" applyAlignment="1">
      <alignment vertical="center"/>
    </xf>
    <xf numFmtId="0" fontId="0" fillId="0" borderId="44" xfId="0" applyFont="1" applyBorder="1" applyAlignment="1">
      <alignment vertical="center"/>
    </xf>
    <xf numFmtId="0" fontId="0" fillId="0" borderId="45" xfId="0" applyFont="1" applyBorder="1" applyAlignment="1">
      <alignment vertical="center"/>
    </xf>
    <xf numFmtId="0" fontId="0" fillId="0" borderId="46" xfId="0" applyFont="1" applyBorder="1" applyAlignment="1">
      <alignment vertical="center"/>
    </xf>
    <xf numFmtId="0" fontId="0" fillId="0" borderId="47" xfId="0" applyFont="1" applyBorder="1" applyAlignment="1">
      <alignment vertical="center"/>
    </xf>
    <xf numFmtId="176" fontId="0" fillId="0" borderId="48" xfId="0" applyNumberFormat="1" applyFont="1" applyBorder="1" applyAlignment="1" applyProtection="1">
      <alignment horizontal="center" vertical="center"/>
      <protection locked="0"/>
    </xf>
    <xf numFmtId="0" fontId="0" fillId="0" borderId="49" xfId="0" applyFont="1" applyFill="1" applyBorder="1" applyAlignment="1" applyProtection="1">
      <alignment horizontal="center" vertical="center" wrapText="1" shrinkToFit="1"/>
      <protection locked="0"/>
    </xf>
    <xf numFmtId="38" fontId="0" fillId="0" borderId="50" xfId="0" applyNumberFormat="1" applyFont="1" applyBorder="1" applyAlignment="1" applyProtection="1">
      <alignment vertical="center"/>
      <protection locked="0"/>
    </xf>
    <xf numFmtId="38" fontId="0" fillId="0" borderId="50" xfId="0" applyNumberFormat="1" applyFont="1" applyFill="1" applyBorder="1" applyAlignment="1">
      <alignment vertical="center"/>
    </xf>
    <xf numFmtId="0" fontId="0" fillId="0" borderId="49" xfId="0" applyFont="1" applyFill="1" applyBorder="1" applyAlignment="1">
      <alignment horizontal="center" vertical="center" wrapText="1" shrinkToFit="1"/>
    </xf>
    <xf numFmtId="0" fontId="0" fillId="0" borderId="1" xfId="0" applyFont="1" applyFill="1" applyBorder="1" applyAlignment="1" applyProtection="1">
      <alignment horizontal="center" vertical="center" justifyLastLine="1"/>
      <protection locked="0"/>
    </xf>
    <xf numFmtId="0" fontId="0" fillId="0" borderId="0" xfId="0" applyFont="1" applyFill="1" applyBorder="1" applyAlignment="1" applyProtection="1">
      <alignment horizontal="center" vertical="center" justifyLastLine="1"/>
      <protection locked="0"/>
    </xf>
    <xf numFmtId="0" fontId="0" fillId="0" borderId="51" xfId="0" applyFont="1" applyFill="1" applyBorder="1" applyAlignment="1" applyProtection="1">
      <alignment horizontal="center" vertical="center" justifyLastLine="1"/>
      <protection locked="0"/>
    </xf>
    <xf numFmtId="0" fontId="0" fillId="0" borderId="52" xfId="0" applyFont="1" applyFill="1" applyBorder="1" applyAlignment="1" applyProtection="1">
      <alignment vertical="center"/>
      <protection locked="0"/>
    </xf>
    <xf numFmtId="0" fontId="0" fillId="2" borderId="17"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0" fillId="0" borderId="53" xfId="0" applyFont="1" applyFill="1" applyBorder="1" applyAlignment="1" applyProtection="1">
      <alignment vertical="center"/>
      <protection locked="0"/>
    </xf>
    <xf numFmtId="0" fontId="0" fillId="0" borderId="54" xfId="0" applyFont="1" applyBorder="1" applyAlignment="1" applyProtection="1">
      <alignment horizontal="center" vertical="center"/>
      <protection locked="0"/>
    </xf>
    <xf numFmtId="0" fontId="0" fillId="0" borderId="1" xfId="0" applyFont="1" applyFill="1" applyBorder="1" applyAlignment="1">
      <alignment horizontal="distributed" vertical="center" justifyLastLine="1"/>
    </xf>
    <xf numFmtId="0" fontId="0" fillId="0" borderId="0" xfId="0" applyFont="1" applyFill="1" applyBorder="1" applyAlignment="1">
      <alignment horizontal="distributed" vertical="center" justifyLastLine="1"/>
    </xf>
    <xf numFmtId="0" fontId="0" fillId="0" borderId="51" xfId="0" applyFont="1" applyFill="1" applyBorder="1" applyAlignment="1">
      <alignment horizontal="distributed" vertical="center" justifyLastLine="1"/>
    </xf>
    <xf numFmtId="0" fontId="0" fillId="0" borderId="54" xfId="0" applyFont="1" applyBorder="1" applyAlignment="1">
      <alignment horizontal="center" vertical="center"/>
    </xf>
    <xf numFmtId="0" fontId="0" fillId="0" borderId="55" xfId="0" applyFont="1" applyFill="1" applyBorder="1" applyAlignment="1">
      <alignment horizontal="left" vertical="center" wrapText="1"/>
    </xf>
    <xf numFmtId="0" fontId="0" fillId="0" borderId="56" xfId="0" applyFont="1" applyFill="1" applyBorder="1" applyAlignment="1">
      <alignment horizontal="left" vertical="center" wrapText="1"/>
    </xf>
    <xf numFmtId="0" fontId="0" fillId="0" borderId="57" xfId="0" applyFont="1" applyFill="1" applyBorder="1" applyAlignment="1">
      <alignment horizontal="left" vertical="center" wrapText="1"/>
    </xf>
    <xf numFmtId="0" fontId="0" fillId="0" borderId="55" xfId="0" applyFont="1" applyBorder="1" applyAlignment="1">
      <alignment vertical="center"/>
    </xf>
    <xf numFmtId="0" fontId="0" fillId="0" borderId="58" xfId="0" applyFont="1" applyBorder="1" applyAlignment="1">
      <alignment vertical="center"/>
    </xf>
    <xf numFmtId="0" fontId="0" fillId="0" borderId="58" xfId="0" applyFont="1" applyFill="1" applyBorder="1" applyAlignment="1">
      <alignment vertical="center"/>
    </xf>
    <xf numFmtId="0" fontId="0" fillId="0" borderId="59" xfId="0" applyFont="1" applyBorder="1" applyAlignment="1">
      <alignment vertical="center"/>
    </xf>
    <xf numFmtId="0" fontId="0" fillId="0" borderId="60" xfId="0" applyFont="1" applyBorder="1" applyAlignment="1">
      <alignment vertical="center"/>
    </xf>
    <xf numFmtId="38" fontId="0" fillId="0" borderId="61" xfId="0" applyNumberFormat="1" applyFont="1" applyFill="1" applyBorder="1" applyAlignment="1" applyProtection="1">
      <alignment vertical="center"/>
      <protection locked="0"/>
    </xf>
    <xf numFmtId="38" fontId="0" fillId="0" borderId="62" xfId="0" applyNumberFormat="1" applyFont="1" applyFill="1" applyBorder="1" applyAlignment="1" applyProtection="1">
      <alignment vertical="center"/>
      <protection locked="0"/>
    </xf>
    <xf numFmtId="38" fontId="8" fillId="0" borderId="63" xfId="1" applyNumberFormat="1" applyFill="1" applyBorder="1" applyAlignment="1" applyProtection="1">
      <alignment vertical="center"/>
      <protection locked="0"/>
    </xf>
    <xf numFmtId="38" fontId="0" fillId="0" borderId="64" xfId="0" applyNumberFormat="1" applyFont="1" applyFill="1" applyBorder="1" applyAlignment="1" applyProtection="1">
      <alignment vertical="center"/>
      <protection locked="0"/>
    </xf>
    <xf numFmtId="38" fontId="0" fillId="0" borderId="65" xfId="0" applyNumberFormat="1" applyFont="1" applyFill="1" applyBorder="1" applyAlignment="1" applyProtection="1">
      <alignment vertical="center"/>
      <protection locked="0"/>
    </xf>
    <xf numFmtId="38" fontId="0" fillId="0" borderId="63" xfId="0" applyNumberFormat="1" applyFont="1" applyFill="1" applyBorder="1" applyAlignment="1" applyProtection="1">
      <alignment vertical="center"/>
      <protection locked="0"/>
    </xf>
    <xf numFmtId="38" fontId="0" fillId="0" borderId="66" xfId="0" applyNumberFormat="1" applyFont="1" applyFill="1" applyBorder="1" applyAlignment="1" applyProtection="1">
      <alignment vertical="center"/>
      <protection locked="0"/>
    </xf>
    <xf numFmtId="38" fontId="0" fillId="0" borderId="67" xfId="0" applyNumberFormat="1" applyFont="1" applyFill="1" applyBorder="1" applyAlignment="1" applyProtection="1">
      <alignment vertical="center"/>
      <protection locked="0"/>
    </xf>
    <xf numFmtId="38" fontId="0" fillId="0" borderId="68" xfId="0" applyNumberFormat="1" applyFont="1" applyFill="1" applyBorder="1" applyAlignment="1" applyProtection="1">
      <alignment vertical="center"/>
      <protection locked="0"/>
    </xf>
    <xf numFmtId="38" fontId="0" fillId="0" borderId="69" xfId="0" applyNumberFormat="1" applyFont="1" applyFill="1" applyBorder="1" applyAlignment="1" applyProtection="1">
      <alignment vertical="center"/>
      <protection locked="0"/>
    </xf>
    <xf numFmtId="0" fontId="0" fillId="0" borderId="70" xfId="0" applyFont="1" applyFill="1" applyBorder="1" applyAlignment="1">
      <alignment horizontal="center" vertical="center" wrapText="1"/>
    </xf>
    <xf numFmtId="38" fontId="0" fillId="0" borderId="54" xfId="0" applyNumberFormat="1" applyFont="1" applyFill="1" applyBorder="1" applyAlignment="1">
      <alignment vertical="center"/>
    </xf>
    <xf numFmtId="0" fontId="0" fillId="0" borderId="52" xfId="0" applyFont="1" applyFill="1" applyBorder="1" applyAlignment="1">
      <alignment horizontal="center" vertical="center" wrapText="1" shrinkToFit="1"/>
    </xf>
    <xf numFmtId="38" fontId="0" fillId="0" borderId="71" xfId="0" applyNumberFormat="1" applyFont="1" applyFill="1" applyBorder="1" applyAlignment="1">
      <alignment vertical="center"/>
    </xf>
    <xf numFmtId="0" fontId="0" fillId="0" borderId="72" xfId="0" applyFont="1" applyFill="1" applyBorder="1" applyAlignment="1" applyProtection="1">
      <alignment vertical="center" wrapText="1"/>
      <protection locked="0"/>
    </xf>
    <xf numFmtId="0" fontId="0" fillId="0" borderId="52" xfId="0" applyFont="1" applyFill="1" applyBorder="1" applyAlignment="1" applyProtection="1">
      <alignment horizontal="center" vertical="center" wrapText="1" shrinkToFit="1"/>
      <protection locked="0"/>
    </xf>
    <xf numFmtId="0" fontId="0" fillId="0" borderId="73" xfId="0" applyFont="1" applyFill="1" applyBorder="1" applyAlignment="1" applyProtection="1">
      <alignment horizontal="center" vertical="center" wrapText="1"/>
      <protection locked="0"/>
    </xf>
    <xf numFmtId="0" fontId="5" fillId="0" borderId="73" xfId="0" applyFont="1" applyFill="1" applyBorder="1" applyAlignment="1" applyProtection="1">
      <alignment horizontal="center" vertical="center" wrapText="1"/>
      <protection locked="0"/>
    </xf>
    <xf numFmtId="0" fontId="0" fillId="0" borderId="74" xfId="0" applyFont="1" applyFill="1" applyBorder="1" applyAlignment="1">
      <alignment horizontal="center" vertical="center" wrapText="1"/>
    </xf>
    <xf numFmtId="176" fontId="0" fillId="0" borderId="75" xfId="0" applyNumberFormat="1" applyFont="1" applyBorder="1" applyAlignment="1" applyProtection="1">
      <alignment vertical="center"/>
      <protection locked="0"/>
    </xf>
    <xf numFmtId="0" fontId="0" fillId="0" borderId="73" xfId="0" applyFont="1" applyFill="1" applyBorder="1" applyAlignment="1">
      <alignment horizontal="center" vertical="center" wrapText="1"/>
    </xf>
    <xf numFmtId="176" fontId="0" fillId="0" borderId="76" xfId="0" applyNumberFormat="1" applyFont="1" applyBorder="1" applyAlignment="1" applyProtection="1">
      <alignment vertical="center"/>
      <protection locked="0"/>
    </xf>
    <xf numFmtId="176" fontId="0" fillId="0" borderId="77" xfId="0" applyNumberFormat="1" applyFont="1" applyBorder="1" applyAlignment="1" applyProtection="1">
      <alignment vertical="center"/>
      <protection locked="0"/>
    </xf>
    <xf numFmtId="176" fontId="0" fillId="0" borderId="78" xfId="0" applyNumberFormat="1" applyFont="1" applyBorder="1" applyAlignment="1" applyProtection="1">
      <alignment vertical="center"/>
      <protection locked="0"/>
    </xf>
    <xf numFmtId="38" fontId="0" fillId="0" borderId="79" xfId="0" applyNumberFormat="1" applyFont="1" applyFill="1" applyBorder="1" applyAlignment="1" applyProtection="1">
      <alignment vertical="center"/>
      <protection locked="0"/>
    </xf>
    <xf numFmtId="38" fontId="0" fillId="2" borderId="21" xfId="0" applyNumberFormat="1" applyFont="1" applyFill="1" applyBorder="1" applyAlignment="1" applyProtection="1">
      <alignment vertical="center"/>
      <protection locked="0"/>
    </xf>
    <xf numFmtId="38" fontId="0" fillId="0" borderId="71" xfId="0" applyNumberFormat="1" applyFont="1" applyBorder="1" applyAlignment="1" applyProtection="1">
      <alignment vertical="center"/>
      <protection locked="0"/>
    </xf>
    <xf numFmtId="38" fontId="0" fillId="0" borderId="38" xfId="0" applyNumberFormat="1" applyFont="1" applyFill="1" applyBorder="1" applyAlignment="1" applyProtection="1">
      <alignment vertical="center"/>
      <protection locked="0"/>
    </xf>
    <xf numFmtId="38" fontId="0" fillId="0" borderId="39" xfId="0" applyNumberFormat="1" applyFont="1" applyFill="1" applyBorder="1" applyAlignment="1" applyProtection="1">
      <alignment vertical="center"/>
      <protection locked="0"/>
    </xf>
    <xf numFmtId="38" fontId="0" fillId="0" borderId="40" xfId="0" applyNumberFormat="1" applyFont="1" applyFill="1" applyBorder="1" applyAlignment="1" applyProtection="1">
      <alignment vertical="center"/>
      <protection locked="0"/>
    </xf>
    <xf numFmtId="38" fontId="0" fillId="0" borderId="37" xfId="0" applyNumberFormat="1" applyFont="1" applyFill="1" applyBorder="1" applyAlignment="1" applyProtection="1">
      <alignment vertical="center"/>
      <protection locked="0"/>
    </xf>
    <xf numFmtId="38" fontId="0" fillId="0" borderId="16" xfId="0" applyNumberFormat="1" applyFont="1" applyFill="1" applyBorder="1" applyAlignment="1" applyProtection="1">
      <alignment vertical="center"/>
      <protection locked="0"/>
    </xf>
    <xf numFmtId="38" fontId="0" fillId="0" borderId="43" xfId="0" applyNumberFormat="1" applyFont="1" applyFill="1" applyBorder="1" applyAlignment="1" applyProtection="1">
      <alignment vertical="center"/>
      <protection locked="0"/>
    </xf>
    <xf numFmtId="38" fontId="0" fillId="0" borderId="30" xfId="0" applyNumberFormat="1" applyFont="1" applyFill="1" applyBorder="1" applyAlignment="1" applyProtection="1">
      <alignment vertical="center"/>
      <protection locked="0"/>
    </xf>
    <xf numFmtId="38" fontId="8" fillId="0" borderId="19" xfId="1" applyNumberFormat="1" applyFill="1" applyBorder="1" applyAlignment="1" applyProtection="1">
      <alignment vertical="center"/>
      <protection locked="0"/>
    </xf>
    <xf numFmtId="0" fontId="0" fillId="2" borderId="80" xfId="0" applyFont="1" applyFill="1" applyBorder="1" applyAlignment="1" applyProtection="1">
      <alignment vertical="center"/>
      <protection locked="0"/>
    </xf>
    <xf numFmtId="0" fontId="0" fillId="2" borderId="81" xfId="0" applyFont="1" applyFill="1" applyBorder="1" applyAlignment="1" applyProtection="1">
      <alignment vertical="center"/>
      <protection locked="0"/>
    </xf>
    <xf numFmtId="0" fontId="0" fillId="2" borderId="82" xfId="0" applyFont="1" applyFill="1" applyBorder="1" applyAlignment="1" applyProtection="1">
      <alignment vertical="center"/>
      <protection locked="0"/>
    </xf>
    <xf numFmtId="0" fontId="0" fillId="2" borderId="83" xfId="0" applyFont="1" applyFill="1" applyBorder="1" applyAlignment="1" applyProtection="1">
      <alignment vertical="center"/>
      <protection locked="0"/>
    </xf>
    <xf numFmtId="0" fontId="0" fillId="2" borderId="84" xfId="0" applyFont="1" applyFill="1" applyBorder="1" applyAlignment="1" applyProtection="1">
      <alignment vertical="center"/>
      <protection locked="0"/>
    </xf>
    <xf numFmtId="0" fontId="0" fillId="2" borderId="85" xfId="0" applyFont="1" applyFill="1" applyBorder="1" applyAlignment="1" applyProtection="1">
      <alignment vertical="center"/>
      <protection locked="0"/>
    </xf>
    <xf numFmtId="0" fontId="0" fillId="2" borderId="86" xfId="0" applyFont="1" applyFill="1" applyBorder="1" applyAlignment="1" applyProtection="1">
      <alignment vertical="center"/>
      <protection locked="0"/>
    </xf>
    <xf numFmtId="0" fontId="0" fillId="2" borderId="87" xfId="0" applyFont="1" applyFill="1" applyBorder="1" applyAlignment="1" applyProtection="1">
      <alignment vertical="center"/>
      <protection locked="0"/>
    </xf>
    <xf numFmtId="0" fontId="0" fillId="2" borderId="88" xfId="0" applyFont="1" applyFill="1" applyBorder="1" applyAlignment="1" applyProtection="1">
      <alignment vertical="center"/>
      <protection locked="0"/>
    </xf>
    <xf numFmtId="0" fontId="0" fillId="2" borderId="89" xfId="0" applyFont="1" applyFill="1" applyBorder="1" applyAlignment="1" applyProtection="1">
      <alignment vertical="center"/>
      <protection locked="0"/>
    </xf>
    <xf numFmtId="0" fontId="0" fillId="2" borderId="90" xfId="0" applyFont="1" applyFill="1" applyBorder="1" applyAlignment="1" applyProtection="1">
      <alignment vertical="center"/>
      <protection locked="0"/>
    </xf>
    <xf numFmtId="0" fontId="0" fillId="2" borderId="91" xfId="0" applyFont="1" applyFill="1" applyBorder="1" applyAlignment="1" applyProtection="1">
      <alignment vertical="center"/>
      <protection locked="0"/>
    </xf>
    <xf numFmtId="0" fontId="0" fillId="2" borderId="92" xfId="0" applyFont="1" applyFill="1" applyBorder="1" applyAlignment="1" applyProtection="1">
      <alignment vertical="center"/>
      <protection locked="0"/>
    </xf>
    <xf numFmtId="0" fontId="0" fillId="2" borderId="93" xfId="0" applyFont="1" applyFill="1" applyBorder="1" applyAlignment="1" applyProtection="1">
      <alignment vertical="center"/>
      <protection locked="0"/>
    </xf>
    <xf numFmtId="0" fontId="0" fillId="2" borderId="94" xfId="0" applyFont="1" applyFill="1" applyBorder="1" applyAlignment="1" applyProtection="1">
      <alignment vertical="center"/>
      <protection locked="0"/>
    </xf>
    <xf numFmtId="0" fontId="0" fillId="2" borderId="95" xfId="0" applyFont="1" applyFill="1" applyBorder="1" applyAlignment="1" applyProtection="1">
      <alignment vertical="center"/>
      <protection locked="0"/>
    </xf>
    <xf numFmtId="0" fontId="0" fillId="2" borderId="96" xfId="0" applyFont="1" applyFill="1" applyBorder="1" applyAlignment="1" applyProtection="1">
      <alignment vertical="center"/>
      <protection locked="0"/>
    </xf>
    <xf numFmtId="0" fontId="0" fillId="2" borderId="70" xfId="0" applyFont="1" applyFill="1" applyBorder="1" applyAlignment="1" applyProtection="1">
      <alignment vertical="center"/>
      <protection locked="0"/>
    </xf>
    <xf numFmtId="0" fontId="0" fillId="2" borderId="97" xfId="0" applyFont="1" applyFill="1" applyBorder="1" applyAlignment="1" applyProtection="1">
      <alignment vertical="center"/>
      <protection locked="0"/>
    </xf>
    <xf numFmtId="0" fontId="0" fillId="2" borderId="98" xfId="0" applyFont="1" applyFill="1" applyBorder="1" applyAlignment="1" applyProtection="1">
      <alignment vertical="center"/>
      <protection locked="0"/>
    </xf>
    <xf numFmtId="0" fontId="0" fillId="2" borderId="99" xfId="0" applyFont="1" applyFill="1" applyBorder="1" applyAlignment="1" applyProtection="1">
      <alignment vertical="center"/>
      <protection locked="0"/>
    </xf>
    <xf numFmtId="0" fontId="0" fillId="2" borderId="100" xfId="0" applyFont="1" applyFill="1" applyBorder="1" applyAlignment="1" applyProtection="1">
      <alignment vertical="center"/>
      <protection locked="0"/>
    </xf>
    <xf numFmtId="0" fontId="0" fillId="2" borderId="101" xfId="0" applyFont="1" applyFill="1" applyBorder="1" applyAlignment="1" applyProtection="1">
      <alignment vertical="center"/>
      <protection locked="0"/>
    </xf>
    <xf numFmtId="0" fontId="0" fillId="2" borderId="102" xfId="0" applyFont="1" applyFill="1" applyBorder="1" applyAlignment="1" applyProtection="1">
      <alignment vertical="center"/>
      <protection locked="0"/>
    </xf>
    <xf numFmtId="0" fontId="0" fillId="2" borderId="103" xfId="0" applyFont="1" applyFill="1" applyBorder="1" applyAlignment="1" applyProtection="1">
      <alignment vertical="center"/>
      <protection locked="0"/>
    </xf>
    <xf numFmtId="0" fontId="0" fillId="2" borderId="104" xfId="0" applyFont="1" applyFill="1" applyBorder="1" applyAlignment="1" applyProtection="1">
      <alignment vertical="center"/>
      <protection locked="0"/>
    </xf>
    <xf numFmtId="0" fontId="0" fillId="2" borderId="105" xfId="0" applyFont="1" applyFill="1" applyBorder="1" applyAlignment="1" applyProtection="1">
      <alignment vertical="center"/>
      <protection locked="0"/>
    </xf>
    <xf numFmtId="0" fontId="0" fillId="2" borderId="106" xfId="0" applyFont="1" applyFill="1" applyBorder="1" applyAlignment="1" applyProtection="1">
      <alignment vertical="center"/>
      <protection locked="0"/>
    </xf>
    <xf numFmtId="0" fontId="0" fillId="2" borderId="107" xfId="0" applyFont="1" applyFill="1" applyBorder="1" applyAlignment="1" applyProtection="1">
      <alignment vertical="center"/>
      <protection locked="0"/>
    </xf>
    <xf numFmtId="0" fontId="0" fillId="2" borderId="108" xfId="0" applyFont="1" applyFill="1" applyBorder="1" applyAlignment="1" applyProtection="1">
      <alignment vertical="center"/>
      <protection locked="0"/>
    </xf>
    <xf numFmtId="176" fontId="0" fillId="0" borderId="78" xfId="0" applyNumberFormat="1" applyFont="1" applyFill="1" applyBorder="1" applyAlignment="1" applyProtection="1">
      <alignment horizontal="center" vertical="center"/>
      <protection locked="0"/>
    </xf>
    <xf numFmtId="176" fontId="0" fillId="0" borderId="109" xfId="0" applyNumberFormat="1" applyFont="1" applyFill="1" applyBorder="1" applyAlignment="1" applyProtection="1">
      <alignment horizontal="center" vertical="center"/>
      <protection locked="0"/>
    </xf>
    <xf numFmtId="176" fontId="0" fillId="0" borderId="75" xfId="0" applyNumberFormat="1" applyFont="1" applyFill="1" applyBorder="1" applyAlignment="1" applyProtection="1">
      <alignment vertical="center"/>
      <protection locked="0"/>
    </xf>
    <xf numFmtId="176" fontId="0" fillId="0" borderId="110" xfId="0" applyNumberFormat="1" applyFont="1" applyFill="1" applyBorder="1" applyAlignment="1" applyProtection="1">
      <alignment vertical="center"/>
      <protection locked="0"/>
    </xf>
    <xf numFmtId="176" fontId="0" fillId="0" borderId="76" xfId="0" applyNumberFormat="1" applyFont="1" applyFill="1" applyBorder="1" applyAlignment="1" applyProtection="1">
      <alignment horizontal="center" vertical="center"/>
      <protection locked="0"/>
    </xf>
    <xf numFmtId="176" fontId="0" fillId="0" borderId="51" xfId="0" applyNumberFormat="1" applyFont="1" applyFill="1" applyBorder="1" applyAlignment="1" applyProtection="1">
      <alignment horizontal="center" vertical="center"/>
      <protection locked="0"/>
    </xf>
    <xf numFmtId="176" fontId="0" fillId="0" borderId="5" xfId="0" applyNumberFormat="1" applyFont="1" applyFill="1" applyBorder="1" applyAlignment="1" applyProtection="1">
      <alignment horizontal="center" vertical="center"/>
      <protection locked="0"/>
    </xf>
    <xf numFmtId="176" fontId="0" fillId="0" borderId="110" xfId="0" applyNumberFormat="1" applyFont="1" applyFill="1" applyBorder="1" applyAlignment="1" applyProtection="1">
      <alignment horizontal="left" vertical="center"/>
      <protection locked="0"/>
    </xf>
    <xf numFmtId="176" fontId="0" fillId="0" borderId="6" xfId="0" applyNumberFormat="1" applyFont="1" applyFill="1" applyBorder="1" applyAlignment="1" applyProtection="1">
      <alignment horizontal="center" vertical="center"/>
      <protection locked="0"/>
    </xf>
    <xf numFmtId="176" fontId="0" fillId="0" borderId="75" xfId="0" applyNumberFormat="1" applyFont="1" applyFill="1" applyBorder="1" applyAlignment="1" applyProtection="1">
      <alignment horizontal="center" vertical="center"/>
      <protection locked="0"/>
    </xf>
    <xf numFmtId="176" fontId="0" fillId="0" borderId="111" xfId="0" applyNumberFormat="1" applyFont="1" applyFill="1" applyBorder="1" applyAlignment="1" applyProtection="1">
      <alignment horizontal="center" vertical="center"/>
      <protection locked="0"/>
    </xf>
    <xf numFmtId="176" fontId="0" fillId="0" borderId="109" xfId="0" applyNumberFormat="1" applyFont="1" applyBorder="1" applyAlignment="1" applyProtection="1">
      <alignment horizontal="center" vertical="center"/>
      <protection locked="0"/>
    </xf>
    <xf numFmtId="176" fontId="0" fillId="0" borderId="110" xfId="0" applyNumberFormat="1" applyFont="1" applyBorder="1" applyAlignment="1" applyProtection="1">
      <alignment horizontal="center" vertical="center"/>
      <protection locked="0"/>
    </xf>
    <xf numFmtId="0" fontId="0" fillId="0" borderId="165" xfId="0" applyFont="1" applyFill="1" applyBorder="1" applyAlignment="1" applyProtection="1">
      <alignment vertical="center"/>
      <protection locked="0"/>
    </xf>
    <xf numFmtId="0" fontId="0" fillId="0" borderId="166" xfId="0" applyFont="1" applyFill="1" applyBorder="1" applyAlignment="1" applyProtection="1">
      <alignment vertical="center"/>
      <protection locked="0"/>
    </xf>
    <xf numFmtId="0" fontId="0" fillId="0" borderId="167" xfId="0" applyFont="1" applyFill="1" applyBorder="1" applyAlignment="1" applyProtection="1">
      <alignment vertical="center"/>
      <protection locked="0"/>
    </xf>
    <xf numFmtId="0" fontId="0" fillId="0" borderId="39" xfId="0" applyFont="1" applyFill="1" applyBorder="1" applyAlignment="1" applyProtection="1">
      <alignment vertical="center"/>
      <protection locked="0"/>
    </xf>
    <xf numFmtId="0" fontId="0" fillId="0" borderId="40" xfId="0" applyFont="1" applyFill="1" applyBorder="1" applyAlignment="1" applyProtection="1">
      <alignment vertical="center"/>
      <protection locked="0"/>
    </xf>
    <xf numFmtId="0" fontId="0" fillId="0" borderId="168" xfId="0" applyFont="1" applyFill="1" applyBorder="1" applyAlignment="1" applyProtection="1">
      <alignment vertical="center"/>
      <protection locked="0"/>
    </xf>
    <xf numFmtId="0" fontId="0" fillId="0" borderId="169" xfId="0" applyFont="1" applyBorder="1" applyAlignment="1" applyProtection="1">
      <alignment vertical="center"/>
      <protection locked="0"/>
    </xf>
    <xf numFmtId="0" fontId="0" fillId="0" borderId="170" xfId="0" applyFont="1" applyBorder="1" applyAlignment="1" applyProtection="1">
      <alignment vertical="center"/>
      <protection locked="0"/>
    </xf>
    <xf numFmtId="0" fontId="0" fillId="0" borderId="39" xfId="0" applyFont="1" applyBorder="1" applyAlignment="1" applyProtection="1">
      <alignment vertical="center"/>
      <protection locked="0"/>
    </xf>
    <xf numFmtId="0" fontId="0" fillId="0" borderId="170" xfId="0" applyFont="1" applyFill="1" applyBorder="1" applyAlignment="1" applyProtection="1">
      <alignment vertical="center"/>
      <protection locked="0"/>
    </xf>
    <xf numFmtId="0" fontId="0" fillId="0" borderId="171" xfId="0" applyFont="1" applyFill="1" applyBorder="1" applyAlignment="1" applyProtection="1">
      <alignment vertical="center"/>
      <protection locked="0"/>
    </xf>
    <xf numFmtId="0" fontId="0" fillId="0" borderId="41" xfId="0" applyFont="1" applyFill="1" applyBorder="1" applyAlignment="1" applyProtection="1">
      <alignment vertical="center"/>
      <protection locked="0"/>
    </xf>
    <xf numFmtId="176" fontId="0" fillId="0" borderId="172" xfId="0" applyNumberFormat="1" applyFont="1" applyBorder="1" applyAlignment="1" applyProtection="1">
      <alignment horizontal="center" vertical="center"/>
      <protection locked="0"/>
    </xf>
    <xf numFmtId="176" fontId="0" fillId="0" borderId="173" xfId="0" applyNumberFormat="1" applyFont="1" applyBorder="1" applyAlignment="1" applyProtection="1">
      <alignment horizontal="center" vertical="center"/>
      <protection locked="0"/>
    </xf>
    <xf numFmtId="176" fontId="0" fillId="0" borderId="111" xfId="0" applyNumberFormat="1" applyFont="1" applyBorder="1" applyAlignment="1" applyProtection="1">
      <alignment horizontal="center" vertical="center"/>
      <protection locked="0"/>
    </xf>
    <xf numFmtId="176" fontId="0" fillId="0" borderId="76" xfId="0" applyNumberFormat="1" applyFont="1" applyBorder="1" applyAlignment="1" applyProtection="1">
      <alignment horizontal="center" vertical="center"/>
      <protection locked="0"/>
    </xf>
    <xf numFmtId="176" fontId="0" fillId="0" borderId="78" xfId="0" applyNumberFormat="1" applyFont="1" applyBorder="1" applyAlignment="1" applyProtection="1">
      <alignment horizontal="center" vertical="center"/>
      <protection locked="0"/>
    </xf>
    <xf numFmtId="176" fontId="0" fillId="0" borderId="174" xfId="0" applyNumberFormat="1" applyFont="1" applyBorder="1" applyAlignment="1" applyProtection="1">
      <alignment horizontal="center" vertical="center"/>
      <protection locked="0"/>
    </xf>
    <xf numFmtId="176" fontId="0" fillId="0" borderId="175" xfId="0" applyNumberFormat="1" applyFont="1" applyBorder="1" applyAlignment="1" applyProtection="1">
      <alignment horizontal="center" vertical="center"/>
      <protection locked="0"/>
    </xf>
    <xf numFmtId="0" fontId="0" fillId="2" borderId="89" xfId="0" applyFont="1" applyFill="1" applyBorder="1" applyAlignment="1">
      <alignment vertical="center"/>
    </xf>
    <xf numFmtId="0" fontId="0" fillId="2" borderId="176" xfId="0" applyFont="1" applyFill="1" applyBorder="1" applyAlignment="1">
      <alignment vertical="center"/>
    </xf>
    <xf numFmtId="0" fontId="5" fillId="2" borderId="98" xfId="0" applyFont="1" applyFill="1" applyBorder="1" applyAlignment="1">
      <alignment vertical="center"/>
    </xf>
    <xf numFmtId="0" fontId="0" fillId="2" borderId="108" xfId="0" applyFont="1" applyFill="1" applyBorder="1" applyAlignment="1">
      <alignment vertical="center"/>
    </xf>
    <xf numFmtId="0" fontId="5" fillId="2" borderId="177" xfId="0" applyFont="1" applyFill="1" applyBorder="1" applyAlignment="1">
      <alignment vertical="center"/>
    </xf>
    <xf numFmtId="0" fontId="0" fillId="2" borderId="178" xfId="0" applyFont="1" applyFill="1" applyBorder="1" applyAlignment="1">
      <alignment vertical="center"/>
    </xf>
    <xf numFmtId="0" fontId="6" fillId="0" borderId="112" xfId="0" applyFont="1" applyBorder="1" applyAlignment="1" applyProtection="1">
      <alignment horizontal="center" vertical="center"/>
      <protection locked="0"/>
    </xf>
    <xf numFmtId="0" fontId="6" fillId="0" borderId="113"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0" fillId="0" borderId="19" xfId="0" quotePrefix="1" applyFont="1" applyFill="1" applyBorder="1" applyAlignment="1" applyProtection="1">
      <alignment vertical="center"/>
      <protection locked="0"/>
    </xf>
    <xf numFmtId="0" fontId="0" fillId="0" borderId="18" xfId="0" quotePrefix="1" applyFont="1" applyFill="1" applyBorder="1" applyAlignment="1" applyProtection="1">
      <alignment vertical="center"/>
      <protection locked="0"/>
    </xf>
    <xf numFmtId="0" fontId="0" fillId="0" borderId="114" xfId="0" applyFont="1" applyFill="1" applyBorder="1" applyAlignment="1" applyProtection="1">
      <alignment horizontal="center" vertical="center" wrapText="1"/>
      <protection locked="0"/>
    </xf>
    <xf numFmtId="0" fontId="0" fillId="0" borderId="115" xfId="0" applyFont="1" applyFill="1" applyBorder="1" applyAlignment="1" applyProtection="1">
      <alignment horizontal="center" vertical="center" wrapText="1"/>
      <protection locked="0"/>
    </xf>
    <xf numFmtId="0" fontId="0" fillId="0" borderId="116" xfId="0" applyFont="1" applyFill="1" applyBorder="1" applyAlignment="1" applyProtection="1">
      <alignment horizontal="center" vertical="center" wrapText="1"/>
      <protection locked="0"/>
    </xf>
    <xf numFmtId="0" fontId="0" fillId="0" borderId="117" xfId="0" applyFont="1" applyFill="1" applyBorder="1" applyAlignment="1" applyProtection="1">
      <alignment horizontal="center" vertical="center" wrapText="1"/>
      <protection locked="0"/>
    </xf>
    <xf numFmtId="0" fontId="0" fillId="0" borderId="118" xfId="0" applyFont="1" applyFill="1" applyBorder="1" applyAlignment="1" applyProtection="1">
      <alignment horizontal="center" vertical="center" wrapText="1"/>
      <protection locked="0"/>
    </xf>
    <xf numFmtId="0" fontId="0" fillId="0" borderId="119" xfId="0" applyFont="1" applyFill="1" applyBorder="1" applyAlignment="1" applyProtection="1">
      <alignment horizontal="center" vertical="center" wrapText="1"/>
      <protection locked="0"/>
    </xf>
    <xf numFmtId="0" fontId="0" fillId="0" borderId="120" xfId="0" applyFont="1" applyFill="1" applyBorder="1" applyAlignment="1" applyProtection="1">
      <alignment horizontal="center" vertical="center" wrapText="1"/>
      <protection locked="0"/>
    </xf>
    <xf numFmtId="0" fontId="0" fillId="0" borderId="53"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0" fontId="0" fillId="0" borderId="121" xfId="0" applyFont="1" applyFill="1" applyBorder="1" applyAlignment="1" applyProtection="1">
      <alignment horizontal="center" vertical="center" shrinkToFit="1"/>
      <protection locked="0"/>
    </xf>
    <xf numFmtId="0" fontId="0" fillId="0" borderId="52" xfId="0" applyFont="1" applyFill="1" applyBorder="1" applyAlignment="1" applyProtection="1">
      <alignment horizontal="center" vertical="center" shrinkToFit="1"/>
      <protection locked="0"/>
    </xf>
    <xf numFmtId="0" fontId="0" fillId="0" borderId="122" xfId="0" applyFont="1" applyFill="1" applyBorder="1" applyAlignment="1" applyProtection="1">
      <alignment horizontal="center" vertical="center" shrinkToFit="1"/>
      <protection locked="0"/>
    </xf>
    <xf numFmtId="0" fontId="0" fillId="0" borderId="123" xfId="0" applyFont="1" applyFill="1" applyBorder="1" applyAlignment="1" applyProtection="1">
      <alignment horizontal="center" vertical="center" wrapText="1"/>
      <protection locked="0"/>
    </xf>
    <xf numFmtId="0" fontId="0" fillId="0" borderId="83" xfId="0" applyFont="1" applyFill="1" applyBorder="1" applyAlignment="1" applyProtection="1">
      <alignment horizontal="center" vertical="center" wrapText="1"/>
      <protection locked="0"/>
    </xf>
    <xf numFmtId="0" fontId="0" fillId="0" borderId="84" xfId="0" applyFont="1" applyFill="1" applyBorder="1" applyAlignment="1" applyProtection="1">
      <alignment horizontal="center" vertical="center" wrapText="1"/>
      <protection locked="0"/>
    </xf>
    <xf numFmtId="0" fontId="0" fillId="0" borderId="124" xfId="0" applyFont="1" applyFill="1" applyBorder="1" applyAlignment="1" applyProtection="1">
      <alignment horizontal="center" vertical="center" wrapText="1"/>
      <protection locked="0"/>
    </xf>
    <xf numFmtId="0" fontId="0" fillId="0" borderId="125" xfId="0" applyFont="1" applyFill="1" applyBorder="1" applyAlignment="1" applyProtection="1">
      <alignment horizontal="center" vertical="center" wrapText="1"/>
      <protection locked="0"/>
    </xf>
    <xf numFmtId="0" fontId="0" fillId="0" borderId="126" xfId="0" applyFont="1" applyFill="1" applyBorder="1" applyAlignment="1" applyProtection="1">
      <alignment horizontal="center" vertical="center" wrapText="1"/>
      <protection locked="0"/>
    </xf>
    <xf numFmtId="0" fontId="0" fillId="0" borderId="12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0" fontId="0" fillId="0" borderId="128" xfId="0" applyFont="1" applyFill="1" applyBorder="1" applyAlignment="1" applyProtection="1">
      <alignment horizontal="center" vertical="center" wrapText="1"/>
      <protection locked="0"/>
    </xf>
    <xf numFmtId="0" fontId="0" fillId="0" borderId="129" xfId="0" applyFont="1" applyFill="1" applyBorder="1" applyAlignment="1" applyProtection="1">
      <alignment horizontal="center" vertical="center" wrapText="1"/>
      <protection locked="0"/>
    </xf>
    <xf numFmtId="0" fontId="0" fillId="0" borderId="85" xfId="0" applyFont="1" applyFill="1" applyBorder="1" applyAlignment="1" applyProtection="1">
      <alignment horizontal="center" vertical="center" wrapText="1"/>
      <protection locked="0"/>
    </xf>
    <xf numFmtId="0" fontId="0" fillId="0" borderId="130" xfId="0" applyFont="1" applyFill="1" applyBorder="1" applyAlignment="1" applyProtection="1">
      <alignment horizontal="center" vertical="center" wrapText="1"/>
      <protection locked="0"/>
    </xf>
    <xf numFmtId="0" fontId="0" fillId="0" borderId="131" xfId="0" applyFont="1" applyFill="1" applyBorder="1" applyAlignment="1">
      <alignment horizontal="center" vertical="center" wrapText="1" shrinkToFit="1"/>
    </xf>
    <xf numFmtId="0" fontId="0" fillId="0" borderId="74" xfId="0" applyFont="1" applyFill="1" applyBorder="1" applyAlignment="1">
      <alignment horizontal="center" vertical="center" wrapText="1" shrinkToFit="1"/>
    </xf>
    <xf numFmtId="0" fontId="0" fillId="0" borderId="129" xfId="0" applyFont="1" applyFill="1" applyBorder="1" applyAlignment="1">
      <alignment horizontal="center" vertical="center" wrapText="1" shrinkToFit="1"/>
    </xf>
    <xf numFmtId="0" fontId="0" fillId="0" borderId="132" xfId="0" applyFont="1" applyFill="1" applyBorder="1" applyAlignment="1" applyProtection="1">
      <alignment horizontal="center" vertical="center" wrapText="1"/>
      <protection locked="0"/>
    </xf>
    <xf numFmtId="0" fontId="0" fillId="0" borderId="133" xfId="0" applyFont="1" applyFill="1" applyBorder="1" applyAlignment="1" applyProtection="1">
      <alignment horizontal="center" vertical="center" wrapText="1"/>
      <protection locked="0"/>
    </xf>
    <xf numFmtId="0" fontId="0" fillId="0" borderId="134" xfId="0" applyFont="1" applyFill="1" applyBorder="1" applyAlignment="1" applyProtection="1">
      <alignment horizontal="center" vertical="center" wrapText="1" shrinkToFit="1"/>
      <protection locked="0"/>
    </xf>
    <xf numFmtId="0" fontId="0" fillId="0" borderId="135" xfId="0" applyFont="1" applyFill="1" applyBorder="1" applyAlignment="1" applyProtection="1">
      <alignment horizontal="center" vertical="center" wrapText="1" shrinkToFit="1"/>
      <protection locked="0"/>
    </xf>
    <xf numFmtId="0" fontId="0" fillId="0" borderId="147" xfId="0" applyFont="1" applyFill="1" applyBorder="1" applyAlignment="1">
      <alignment horizontal="center" vertical="center" wrapText="1" shrinkToFit="1"/>
    </xf>
    <xf numFmtId="0" fontId="0" fillId="0" borderId="123" xfId="0" applyFont="1" applyFill="1" applyBorder="1" applyAlignment="1">
      <alignment horizontal="center" vertical="center" wrapText="1" shrinkToFit="1"/>
    </xf>
    <xf numFmtId="0" fontId="0" fillId="0" borderId="148" xfId="0" applyFont="1" applyFill="1" applyBorder="1" applyAlignment="1">
      <alignment horizontal="center" vertical="center" wrapText="1" shrinkToFit="1"/>
    </xf>
    <xf numFmtId="0" fontId="0" fillId="0" borderId="28" xfId="0" applyFont="1" applyFill="1" applyBorder="1" applyAlignment="1" applyProtection="1">
      <alignment horizontal="center" vertical="center" justifyLastLine="1"/>
      <protection locked="0"/>
    </xf>
    <xf numFmtId="0" fontId="0" fillId="0" borderId="29" xfId="0" applyFont="1" applyFill="1" applyBorder="1" applyAlignment="1" applyProtection="1">
      <alignment horizontal="center" vertical="center" justifyLastLine="1"/>
      <protection locked="0"/>
    </xf>
    <xf numFmtId="0" fontId="0" fillId="0" borderId="11" xfId="0" applyFont="1" applyFill="1" applyBorder="1" applyAlignment="1" applyProtection="1">
      <alignment horizontal="center" vertical="center" justifyLastLine="1"/>
      <protection locked="0"/>
    </xf>
    <xf numFmtId="0" fontId="0" fillId="0" borderId="136" xfId="0" applyFont="1" applyFill="1" applyBorder="1" applyAlignment="1" applyProtection="1">
      <alignment horizontal="center" vertical="center" justifyLastLine="1"/>
      <protection locked="0"/>
    </xf>
    <xf numFmtId="0" fontId="0" fillId="0" borderId="137" xfId="0" applyFont="1" applyFill="1" applyBorder="1" applyAlignment="1" applyProtection="1">
      <alignment horizontal="center" vertical="center" justifyLastLine="1"/>
      <protection locked="0"/>
    </xf>
    <xf numFmtId="0" fontId="0" fillId="0" borderId="138" xfId="0" applyFont="1" applyFill="1" applyBorder="1" applyAlignment="1" applyProtection="1">
      <alignment horizontal="center" vertical="center" justifyLastLine="1"/>
      <protection locked="0"/>
    </xf>
    <xf numFmtId="0" fontId="0" fillId="0" borderId="16"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39" xfId="0" applyFont="1" applyFill="1" applyBorder="1" applyAlignment="1" applyProtection="1">
      <alignment horizontal="center" vertical="center" wrapText="1"/>
      <protection locked="0"/>
    </xf>
    <xf numFmtId="0" fontId="0" fillId="0" borderId="74" xfId="0" applyFont="1" applyFill="1" applyBorder="1" applyAlignment="1" applyProtection="1">
      <alignment horizontal="center" vertical="center" wrapText="1"/>
      <protection locked="0"/>
    </xf>
    <xf numFmtId="0" fontId="0" fillId="0" borderId="140" xfId="0" applyFont="1" applyFill="1" applyBorder="1" applyAlignment="1" applyProtection="1">
      <alignment horizontal="center" vertical="center" wrapText="1"/>
      <protection locked="0"/>
    </xf>
    <xf numFmtId="0" fontId="0" fillId="0" borderId="141" xfId="0" applyFont="1" applyFill="1" applyBorder="1" applyAlignment="1" applyProtection="1">
      <alignment horizontal="center" vertical="center" wrapText="1"/>
      <protection locked="0"/>
    </xf>
    <xf numFmtId="0" fontId="0" fillId="0" borderId="43"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42" xfId="0" applyFont="1" applyFill="1" applyBorder="1" applyAlignment="1" applyProtection="1">
      <alignment horizontal="center" vertical="center" wrapText="1"/>
      <protection locked="0"/>
    </xf>
    <xf numFmtId="0" fontId="0" fillId="0" borderId="42" xfId="0" applyFont="1" applyFill="1" applyBorder="1" applyAlignment="1" applyProtection="1">
      <alignment horizontal="center" vertical="center" wrapText="1"/>
      <protection locked="0"/>
    </xf>
    <xf numFmtId="0" fontId="0" fillId="0" borderId="143" xfId="0" applyFont="1" applyFill="1" applyBorder="1" applyAlignment="1" applyProtection="1">
      <alignment horizontal="center" vertical="center" wrapText="1"/>
      <protection locked="0"/>
    </xf>
    <xf numFmtId="0" fontId="0" fillId="0" borderId="144" xfId="0" applyFont="1" applyFill="1" applyBorder="1" applyAlignment="1" applyProtection="1">
      <alignment horizontal="center" vertical="center" wrapText="1"/>
      <protection locked="0"/>
    </xf>
    <xf numFmtId="0" fontId="0" fillId="0" borderId="145"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shrinkToFit="1"/>
      <protection locked="0"/>
    </xf>
    <xf numFmtId="0" fontId="0" fillId="0" borderId="72" xfId="0" applyFont="1" applyFill="1" applyBorder="1" applyAlignment="1" applyProtection="1">
      <alignment horizontal="center" vertical="center" wrapText="1"/>
      <protection locked="0"/>
    </xf>
    <xf numFmtId="0" fontId="0" fillId="0" borderId="144" xfId="0" applyFont="1" applyFill="1" applyBorder="1" applyAlignment="1" applyProtection="1">
      <alignment horizontal="center" vertical="center" wrapText="1" shrinkToFit="1"/>
      <protection locked="0"/>
    </xf>
    <xf numFmtId="0" fontId="0" fillId="0" borderId="119" xfId="0" applyFont="1" applyFill="1" applyBorder="1" applyAlignment="1" applyProtection="1">
      <alignment horizontal="center" vertical="center" wrapText="1" shrinkToFit="1"/>
      <protection locked="0"/>
    </xf>
    <xf numFmtId="0" fontId="0" fillId="0" borderId="145" xfId="0" applyFont="1" applyFill="1" applyBorder="1" applyAlignment="1" applyProtection="1">
      <alignment horizontal="center" vertical="center" wrapText="1" shrinkToFit="1"/>
      <protection locked="0"/>
    </xf>
    <xf numFmtId="0" fontId="0" fillId="0" borderId="146" xfId="0" applyFont="1" applyFill="1" applyBorder="1" applyAlignment="1" applyProtection="1">
      <alignment horizontal="center" vertical="center" shrinkToFit="1"/>
      <protection locked="0"/>
    </xf>
    <xf numFmtId="0" fontId="0" fillId="0" borderId="131" xfId="0" applyFont="1" applyFill="1" applyBorder="1" applyAlignment="1" applyProtection="1">
      <alignment horizontal="center" vertical="center" wrapText="1"/>
      <protection locked="0"/>
    </xf>
    <xf numFmtId="0" fontId="0" fillId="0" borderId="13"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144" xfId="0" applyFont="1" applyFill="1" applyBorder="1" applyAlignment="1">
      <alignment horizontal="center" vertical="center" wrapText="1"/>
    </xf>
    <xf numFmtId="0" fontId="0" fillId="0" borderId="119" xfId="0" applyFont="1" applyFill="1" applyBorder="1" applyAlignment="1">
      <alignment horizontal="center" vertical="center" wrapText="1"/>
    </xf>
    <xf numFmtId="0" fontId="0" fillId="0" borderId="145" xfId="0" applyFont="1" applyFill="1" applyBorder="1" applyAlignment="1">
      <alignment horizontal="center" vertical="center" wrapText="1"/>
    </xf>
    <xf numFmtId="0" fontId="0" fillId="0" borderId="28"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28" xfId="0" applyFont="1" applyFill="1" applyBorder="1" applyAlignment="1">
      <alignment horizontal="distributed" vertical="center" justifyLastLine="1"/>
    </xf>
    <xf numFmtId="0" fontId="0" fillId="0" borderId="29" xfId="0" applyFont="1" applyFill="1" applyBorder="1" applyAlignment="1">
      <alignment horizontal="distributed" vertical="center" justifyLastLine="1"/>
    </xf>
    <xf numFmtId="0" fontId="0" fillId="0" borderId="11" xfId="0" applyFont="1" applyFill="1" applyBorder="1" applyAlignment="1">
      <alignment horizontal="distributed" vertical="center" justifyLastLine="1"/>
    </xf>
    <xf numFmtId="0" fontId="0" fillId="0" borderId="136" xfId="0" applyFont="1" applyFill="1" applyBorder="1" applyAlignment="1">
      <alignment horizontal="distributed" vertical="center" justifyLastLine="1"/>
    </xf>
    <xf numFmtId="0" fontId="0" fillId="0" borderId="137" xfId="0" applyFont="1" applyFill="1" applyBorder="1" applyAlignment="1">
      <alignment horizontal="distributed" vertical="center" justifyLastLine="1"/>
    </xf>
    <xf numFmtId="0" fontId="0" fillId="0" borderId="138" xfId="0" applyFont="1" applyFill="1" applyBorder="1" applyAlignment="1">
      <alignment horizontal="distributed" vertical="center" justifyLastLine="1"/>
    </xf>
    <xf numFmtId="0" fontId="0" fillId="0" borderId="142"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143" xfId="0" applyFont="1" applyFill="1" applyBorder="1" applyAlignment="1">
      <alignment horizontal="center" vertical="center" wrapText="1"/>
    </xf>
    <xf numFmtId="0" fontId="6" fillId="0" borderId="19"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0" fillId="0" borderId="139" xfId="0" applyFont="1" applyFill="1" applyBorder="1" applyAlignment="1">
      <alignment horizontal="center" vertical="center" wrapText="1"/>
    </xf>
    <xf numFmtId="0" fontId="0" fillId="0" borderId="74" xfId="0" applyFont="1" applyFill="1" applyBorder="1" applyAlignment="1">
      <alignment horizontal="center" vertical="center" wrapText="1"/>
    </xf>
    <xf numFmtId="0" fontId="0" fillId="0" borderId="83" xfId="0" applyFont="1" applyFill="1" applyBorder="1" applyAlignment="1">
      <alignment horizontal="center" vertical="center" wrapText="1"/>
    </xf>
    <xf numFmtId="0" fontId="0" fillId="0" borderId="84" xfId="0" applyFont="1" applyFill="1" applyBorder="1" applyAlignment="1">
      <alignment horizontal="center" vertical="center" wrapText="1"/>
    </xf>
    <xf numFmtId="0" fontId="0" fillId="0" borderId="149" xfId="0" applyFont="1" applyFill="1" applyBorder="1" applyAlignment="1">
      <alignment horizontal="center" vertical="center" wrapText="1"/>
    </xf>
    <xf numFmtId="0" fontId="0" fillId="0" borderId="114" xfId="0" applyFont="1" applyFill="1" applyBorder="1" applyAlignment="1">
      <alignment horizontal="center" vertical="center" wrapText="1"/>
    </xf>
    <xf numFmtId="0" fontId="0" fillId="0" borderId="115" xfId="0" applyFont="1" applyFill="1" applyBorder="1" applyAlignment="1">
      <alignment horizontal="center" vertical="center" wrapText="1"/>
    </xf>
    <xf numFmtId="0" fontId="0" fillId="0" borderId="116" xfId="0" applyFont="1" applyFill="1" applyBorder="1" applyAlignment="1">
      <alignment horizontal="center" vertical="center" wrapText="1"/>
    </xf>
    <xf numFmtId="0" fontId="0" fillId="0" borderId="121" xfId="0" applyFont="1" applyFill="1" applyBorder="1" applyAlignment="1">
      <alignment horizontal="center" vertical="center" shrinkToFit="1"/>
    </xf>
    <xf numFmtId="0" fontId="0" fillId="0" borderId="52" xfId="0" applyFont="1" applyFill="1" applyBorder="1" applyAlignment="1">
      <alignment horizontal="center" vertical="center" shrinkToFit="1"/>
    </xf>
    <xf numFmtId="0" fontId="0" fillId="0" borderId="122" xfId="0" applyFont="1" applyFill="1" applyBorder="1" applyAlignment="1">
      <alignment horizontal="center" vertical="center" shrinkToFit="1"/>
    </xf>
    <xf numFmtId="0" fontId="0" fillId="0" borderId="53" xfId="0" applyFont="1" applyFill="1" applyBorder="1" applyAlignment="1">
      <alignment horizontal="center" vertical="center" wrapText="1"/>
    </xf>
    <xf numFmtId="0" fontId="0" fillId="0" borderId="118"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20" xfId="0" applyFont="1" applyFill="1" applyBorder="1" applyAlignment="1">
      <alignment horizontal="center" vertical="center" wrapText="1"/>
    </xf>
    <xf numFmtId="0" fontId="0" fillId="0" borderId="117" xfId="0" applyFont="1" applyFill="1" applyBorder="1" applyAlignment="1">
      <alignment horizontal="center" vertical="center" wrapText="1"/>
    </xf>
    <xf numFmtId="0" fontId="0" fillId="0" borderId="152" xfId="0" applyFont="1" applyFill="1" applyBorder="1" applyAlignment="1">
      <alignment horizontal="center" vertical="center" wrapText="1" shrinkToFit="1"/>
    </xf>
    <xf numFmtId="0" fontId="0" fillId="0" borderId="134" xfId="0" applyFont="1" applyFill="1" applyBorder="1" applyAlignment="1">
      <alignment horizontal="center" vertical="center" wrapText="1" shrinkToFit="1"/>
    </xf>
    <xf numFmtId="0" fontId="0" fillId="0" borderId="135" xfId="0" applyFont="1" applyFill="1" applyBorder="1" applyAlignment="1">
      <alignment horizontal="center" vertical="center" wrapText="1" shrinkToFit="1"/>
    </xf>
    <xf numFmtId="0" fontId="0" fillId="0" borderId="85" xfId="0" applyFont="1" applyFill="1" applyBorder="1" applyAlignment="1">
      <alignment horizontal="center" vertical="center" wrapText="1"/>
    </xf>
    <xf numFmtId="0" fontId="0" fillId="0" borderId="130" xfId="0" applyFont="1" applyFill="1" applyBorder="1" applyAlignment="1">
      <alignment horizontal="center" vertical="center" wrapText="1"/>
    </xf>
    <xf numFmtId="0" fontId="0" fillId="0" borderId="87" xfId="0" applyFont="1" applyFill="1" applyBorder="1" applyAlignment="1">
      <alignment horizontal="center" vertical="center" wrapText="1"/>
    </xf>
    <xf numFmtId="0" fontId="0" fillId="0" borderId="150" xfId="0" applyFont="1" applyBorder="1" applyAlignment="1">
      <alignment horizontal="center" vertical="center"/>
    </xf>
    <xf numFmtId="0" fontId="0" fillId="0" borderId="151" xfId="0" applyFont="1" applyBorder="1" applyAlignment="1">
      <alignment horizontal="center" vertical="center"/>
    </xf>
    <xf numFmtId="0" fontId="0" fillId="0" borderId="15"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0" fillId="0" borderId="19"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27" xfId="0" applyFont="1" applyFill="1" applyBorder="1" applyAlignment="1">
      <alignment horizontal="center" vertical="center" wrapText="1"/>
    </xf>
    <xf numFmtId="0" fontId="0" fillId="0" borderId="123" xfId="0" applyFont="1" applyFill="1" applyBorder="1" applyAlignment="1">
      <alignment horizontal="center" vertical="center" wrapText="1"/>
    </xf>
    <xf numFmtId="0" fontId="0" fillId="0" borderId="148" xfId="0" applyFont="1" applyFill="1" applyBorder="1" applyAlignment="1">
      <alignment horizontal="center" vertical="center" wrapText="1"/>
    </xf>
    <xf numFmtId="0" fontId="0" fillId="0" borderId="131" xfId="0" applyFont="1" applyFill="1" applyBorder="1" applyAlignment="1">
      <alignment horizontal="center" vertical="center" wrapText="1"/>
    </xf>
    <xf numFmtId="0" fontId="0" fillId="0" borderId="129" xfId="0" applyFont="1" applyFill="1" applyBorder="1" applyAlignment="1">
      <alignment horizontal="center" vertical="center" wrapText="1"/>
    </xf>
    <xf numFmtId="0" fontId="0" fillId="0" borderId="128" xfId="0" applyFont="1" applyFill="1" applyBorder="1" applyAlignment="1">
      <alignment horizontal="center" vertical="center" wrapText="1"/>
    </xf>
    <xf numFmtId="0" fontId="0" fillId="0" borderId="125" xfId="0" applyFont="1" applyFill="1" applyBorder="1" applyAlignment="1">
      <alignment horizontal="center" vertical="center" wrapText="1"/>
    </xf>
    <xf numFmtId="0" fontId="0" fillId="0" borderId="126" xfId="0" applyFont="1" applyFill="1" applyBorder="1" applyAlignment="1">
      <alignment horizontal="center" vertical="center" wrapText="1"/>
    </xf>
    <xf numFmtId="0" fontId="0" fillId="0" borderId="144" xfId="0" applyFont="1" applyFill="1" applyBorder="1" applyAlignment="1">
      <alignment horizontal="center" vertical="center" wrapText="1" shrinkToFit="1"/>
    </xf>
    <xf numFmtId="0" fontId="0" fillId="0" borderId="146" xfId="0" applyFont="1" applyFill="1" applyBorder="1" applyAlignment="1">
      <alignment horizontal="center" vertical="center" shrinkToFit="1"/>
    </xf>
    <xf numFmtId="0" fontId="0" fillId="0" borderId="153" xfId="0" applyFont="1" applyFill="1" applyBorder="1" applyAlignment="1">
      <alignment horizontal="center" vertical="center" wrapText="1"/>
    </xf>
    <xf numFmtId="0" fontId="0" fillId="0" borderId="70" xfId="0" applyFont="1" applyFill="1" applyBorder="1" applyAlignment="1">
      <alignment horizontal="center" vertical="center" wrapText="1"/>
    </xf>
    <xf numFmtId="0" fontId="0" fillId="0" borderId="140" xfId="0" applyFont="1" applyFill="1" applyBorder="1" applyAlignment="1">
      <alignment horizontal="center" vertical="center" wrapText="1"/>
    </xf>
    <xf numFmtId="0" fontId="0" fillId="0" borderId="141" xfId="0" applyFont="1" applyFill="1" applyBorder="1" applyAlignment="1">
      <alignment horizontal="center" vertical="center" wrapText="1"/>
    </xf>
    <xf numFmtId="0" fontId="0" fillId="0" borderId="19" xfId="0" quotePrefix="1" applyFont="1" applyFill="1" applyBorder="1" applyAlignment="1">
      <alignment horizontal="center" vertical="center"/>
    </xf>
    <xf numFmtId="0" fontId="0" fillId="0" borderId="18" xfId="0" quotePrefix="1" applyFont="1" applyFill="1" applyBorder="1" applyAlignment="1">
      <alignment horizontal="center" vertical="center"/>
    </xf>
    <xf numFmtId="0" fontId="0" fillId="0" borderId="154" xfId="0" applyFont="1" applyFill="1" applyBorder="1" applyAlignment="1">
      <alignment horizontal="center" vertical="center" wrapText="1"/>
    </xf>
    <xf numFmtId="0" fontId="0" fillId="0" borderId="155" xfId="0" applyFont="1" applyFill="1" applyBorder="1" applyAlignment="1">
      <alignment horizontal="center" vertical="center" wrapText="1"/>
    </xf>
    <xf numFmtId="0" fontId="0" fillId="0" borderId="156" xfId="0" applyFont="1" applyFill="1" applyBorder="1" applyAlignment="1">
      <alignment horizontal="center" vertical="center" wrapText="1"/>
    </xf>
    <xf numFmtId="0" fontId="0" fillId="0" borderId="157" xfId="0" applyFont="1" applyFill="1" applyBorder="1" applyAlignment="1">
      <alignment horizontal="center" vertical="center" wrapText="1"/>
    </xf>
    <xf numFmtId="176" fontId="0" fillId="0" borderId="109" xfId="0" applyNumberFormat="1" applyFont="1" applyBorder="1" applyAlignment="1" applyProtection="1">
      <alignment horizontal="center" vertical="center"/>
      <protection locked="0"/>
    </xf>
    <xf numFmtId="176" fontId="0" fillId="0" borderId="75" xfId="0" applyNumberFormat="1" applyFont="1" applyBorder="1" applyAlignment="1" applyProtection="1">
      <alignment horizontal="center" vertical="center"/>
      <protection locked="0"/>
    </xf>
    <xf numFmtId="176" fontId="0" fillId="0" borderId="110" xfId="0" applyNumberFormat="1" applyFont="1" applyBorder="1" applyAlignment="1" applyProtection="1">
      <alignment horizontal="center" vertical="center"/>
      <protection locked="0"/>
    </xf>
    <xf numFmtId="0" fontId="0" fillId="0" borderId="52" xfId="0" applyFont="1" applyFill="1" applyBorder="1" applyAlignment="1">
      <alignment horizontal="center" vertical="center"/>
    </xf>
    <xf numFmtId="0" fontId="0" fillId="0" borderId="158" xfId="0" applyFont="1" applyFill="1" applyBorder="1" applyAlignment="1">
      <alignment horizontal="center" vertical="center" wrapText="1"/>
    </xf>
    <xf numFmtId="0" fontId="0" fillId="0" borderId="159" xfId="0" applyFont="1" applyFill="1" applyBorder="1" applyAlignment="1">
      <alignment horizontal="center" vertical="center" wrapText="1"/>
    </xf>
    <xf numFmtId="0" fontId="0" fillId="0" borderId="160" xfId="0" applyFont="1" applyFill="1" applyBorder="1" applyAlignment="1">
      <alignment horizontal="center" vertical="center" wrapText="1"/>
    </xf>
    <xf numFmtId="0" fontId="0" fillId="0" borderId="144" xfId="0" applyFont="1" applyFill="1" applyBorder="1" applyAlignment="1">
      <alignment horizontal="center" vertical="center" shrinkToFit="1"/>
    </xf>
    <xf numFmtId="0" fontId="0" fillId="0" borderId="119" xfId="0" applyFont="1" applyFill="1" applyBorder="1" applyAlignment="1">
      <alignment horizontal="center" vertical="center" shrinkToFit="1"/>
    </xf>
    <xf numFmtId="0" fontId="0" fillId="0" borderId="145" xfId="0" applyFont="1" applyFill="1" applyBorder="1" applyAlignment="1">
      <alignment horizontal="center" vertical="center" shrinkToFi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horizontal="center" vertical="center" wrapText="1"/>
    </xf>
    <xf numFmtId="0" fontId="0" fillId="0" borderId="85" xfId="0" applyFont="1" applyFill="1" applyBorder="1" applyAlignment="1">
      <alignment horizontal="center" vertical="center"/>
    </xf>
    <xf numFmtId="0" fontId="0" fillId="0" borderId="130" xfId="0" applyFont="1" applyFill="1" applyBorder="1" applyAlignment="1">
      <alignment horizontal="center" vertical="center"/>
    </xf>
    <xf numFmtId="0" fontId="0" fillId="0" borderId="164" xfId="0" applyFont="1" applyFill="1" applyBorder="1" applyAlignment="1">
      <alignment horizontal="center" vertical="center"/>
    </xf>
  </cellXfs>
  <cellStyles count="2">
    <cellStyle name="説明文" xfId="1" builtinId="5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
  <sheetViews>
    <sheetView tabSelected="1" zoomScaleNormal="100" zoomScaleSheetLayoutView="100" workbookViewId="0"/>
  </sheetViews>
  <sheetFormatPr defaultRowHeight="11.25" outlineLevelRow="1" x14ac:dyDescent="0.15"/>
  <cols>
    <col min="1" max="1" width="4" style="47" bestFit="1" customWidth="1"/>
    <col min="2" max="2" width="6.1640625" style="47" customWidth="1"/>
    <col min="3" max="3" width="35" style="47" customWidth="1"/>
    <col min="4" max="4" width="35" style="47" hidden="1" customWidth="1"/>
    <col min="5" max="8" width="15.33203125" style="47" customWidth="1"/>
    <col min="9" max="12" width="10" style="47" customWidth="1"/>
    <col min="13" max="13" width="15.33203125" style="47" customWidth="1"/>
    <col min="14" max="14" width="10" style="47" customWidth="1"/>
    <col min="15" max="18" width="15.33203125" style="47" customWidth="1"/>
    <col min="19" max="22" width="10" style="47" customWidth="1"/>
    <col min="23" max="32" width="15.33203125" style="47" customWidth="1"/>
    <col min="33" max="16384" width="9.33203125" style="47"/>
  </cols>
  <sheetData>
    <row r="1" spans="1:32" ht="15" customHeight="1" thickTop="1" thickBot="1" x14ac:dyDescent="0.2">
      <c r="B1" s="91" t="s">
        <v>72</v>
      </c>
      <c r="C1" s="91"/>
      <c r="D1" s="91"/>
      <c r="F1" s="55"/>
      <c r="G1" s="55"/>
      <c r="H1" s="55"/>
      <c r="I1" s="55"/>
      <c r="J1" s="55"/>
      <c r="K1" s="55"/>
      <c r="L1" s="55"/>
      <c r="M1" s="55"/>
      <c r="N1" s="55"/>
      <c r="O1" s="55"/>
      <c r="P1" s="55"/>
      <c r="Q1" s="55"/>
      <c r="R1" s="55"/>
      <c r="S1" s="55"/>
      <c r="T1" s="55"/>
      <c r="U1" s="55"/>
      <c r="V1" s="55"/>
      <c r="W1" s="55"/>
      <c r="X1" s="55"/>
      <c r="Y1" s="55"/>
      <c r="Z1" s="55"/>
      <c r="AA1" s="55"/>
      <c r="AB1" s="55"/>
      <c r="AC1" s="55"/>
      <c r="AD1" s="55"/>
      <c r="AE1" s="233" t="s">
        <v>166</v>
      </c>
      <c r="AF1" s="234"/>
    </row>
    <row r="2" spans="1:32" ht="14.25" thickTop="1" x14ac:dyDescent="0.15">
      <c r="B2" s="48"/>
      <c r="C2" s="48"/>
      <c r="D2" s="48"/>
      <c r="F2" s="55"/>
      <c r="G2" s="55"/>
      <c r="H2" s="55"/>
      <c r="I2" s="55"/>
      <c r="J2" s="55"/>
      <c r="K2" s="55"/>
      <c r="L2" s="55"/>
      <c r="M2" s="55"/>
      <c r="N2" s="55"/>
      <c r="O2" s="55"/>
      <c r="P2" s="55"/>
      <c r="Q2" s="55"/>
      <c r="R2" s="55"/>
      <c r="S2" s="55"/>
      <c r="T2" s="55"/>
      <c r="U2" s="55"/>
      <c r="V2" s="55"/>
      <c r="W2" s="55"/>
      <c r="X2" s="55"/>
      <c r="Y2" s="55"/>
      <c r="Z2" s="55"/>
      <c r="AA2" s="55"/>
      <c r="AB2" s="55"/>
      <c r="AC2" s="55"/>
      <c r="AD2" s="55"/>
      <c r="AE2" s="55"/>
    </row>
    <row r="3" spans="1:32" ht="15" customHeight="1" x14ac:dyDescent="0.15">
      <c r="E3" s="56"/>
      <c r="F3" s="56"/>
      <c r="G3" s="55"/>
      <c r="H3" s="55"/>
      <c r="I3" s="55"/>
      <c r="J3" s="55"/>
      <c r="K3" s="55"/>
      <c r="L3" s="55"/>
      <c r="M3" s="55"/>
      <c r="N3" s="55"/>
      <c r="O3" s="55"/>
      <c r="P3" s="55"/>
      <c r="Q3" s="55"/>
      <c r="R3" s="55"/>
      <c r="S3" s="55"/>
      <c r="T3" s="55"/>
      <c r="U3" s="55"/>
      <c r="V3" s="55"/>
      <c r="W3" s="55"/>
      <c r="X3" s="57"/>
      <c r="Y3" s="57"/>
      <c r="Z3" s="57"/>
      <c r="AA3" s="57"/>
      <c r="AB3" s="235" t="s">
        <v>24</v>
      </c>
      <c r="AC3" s="236"/>
      <c r="AD3" s="237"/>
      <c r="AE3" s="238" t="s">
        <v>174</v>
      </c>
      <c r="AF3" s="239"/>
    </row>
    <row r="4" spans="1:32" ht="5.0999999999999996" customHeight="1" thickBot="1" x14ac:dyDescent="0.2">
      <c r="B4" s="49"/>
      <c r="C4" s="49"/>
      <c r="D4" s="49"/>
      <c r="F4" s="55"/>
      <c r="G4" s="55"/>
      <c r="H4" s="55"/>
      <c r="I4" s="55"/>
      <c r="J4" s="55"/>
      <c r="K4" s="55"/>
      <c r="L4" s="55"/>
      <c r="M4" s="55"/>
      <c r="N4" s="55"/>
      <c r="O4" s="55"/>
      <c r="P4" s="55"/>
      <c r="Q4" s="55"/>
      <c r="R4" s="55"/>
      <c r="S4" s="55"/>
      <c r="T4" s="55"/>
      <c r="U4" s="55"/>
      <c r="V4" s="55"/>
      <c r="W4" s="55"/>
      <c r="X4" s="55"/>
      <c r="Y4" s="55"/>
      <c r="Z4" s="58"/>
      <c r="AA4" s="59"/>
      <c r="AB4" s="55"/>
      <c r="AC4" s="58"/>
      <c r="AD4" s="58"/>
      <c r="AE4" s="58"/>
      <c r="AF4" s="60"/>
    </row>
    <row r="5" spans="1:32" ht="18" customHeight="1" x14ac:dyDescent="0.15">
      <c r="B5" s="274" t="s">
        <v>74</v>
      </c>
      <c r="C5" s="275"/>
      <c r="D5" s="110"/>
      <c r="E5" s="289" t="s">
        <v>21</v>
      </c>
      <c r="F5" s="292" t="s">
        <v>159</v>
      </c>
      <c r="G5" s="294"/>
      <c r="H5" s="294"/>
      <c r="I5" s="294"/>
      <c r="J5" s="294"/>
      <c r="K5" s="294"/>
      <c r="L5" s="294"/>
      <c r="M5" s="294"/>
      <c r="N5" s="294"/>
      <c r="O5" s="294"/>
      <c r="P5" s="294"/>
      <c r="Q5" s="61"/>
      <c r="R5" s="296" t="s">
        <v>171</v>
      </c>
      <c r="S5" s="145"/>
      <c r="T5" s="145"/>
      <c r="U5" s="145"/>
      <c r="V5" s="145"/>
      <c r="W5" s="106"/>
      <c r="X5" s="299" t="s">
        <v>23</v>
      </c>
      <c r="Y5" s="250"/>
      <c r="Z5" s="250"/>
      <c r="AA5" s="251"/>
      <c r="AB5" s="249" t="s">
        <v>45</v>
      </c>
      <c r="AC5" s="250"/>
      <c r="AD5" s="250"/>
      <c r="AE5" s="251"/>
      <c r="AF5" s="240" t="s">
        <v>0</v>
      </c>
    </row>
    <row r="6" spans="1:32" s="50" customFormat="1" ht="18" customHeight="1" x14ac:dyDescent="0.15">
      <c r="B6" s="276"/>
      <c r="C6" s="277"/>
      <c r="D6" s="111"/>
      <c r="E6" s="290"/>
      <c r="F6" s="245"/>
      <c r="G6" s="262" t="s">
        <v>26</v>
      </c>
      <c r="H6" s="263"/>
      <c r="I6" s="263"/>
      <c r="J6" s="263"/>
      <c r="K6" s="263"/>
      <c r="L6" s="263"/>
      <c r="M6" s="263"/>
      <c r="N6" s="259"/>
      <c r="O6" s="300" t="s">
        <v>29</v>
      </c>
      <c r="P6" s="300" t="s">
        <v>75</v>
      </c>
      <c r="Q6" s="255" t="s">
        <v>28</v>
      </c>
      <c r="R6" s="297"/>
      <c r="S6" s="271" t="s">
        <v>156</v>
      </c>
      <c r="T6" s="264" t="s">
        <v>152</v>
      </c>
      <c r="U6" s="264" t="s">
        <v>153</v>
      </c>
      <c r="V6" s="264" t="s">
        <v>168</v>
      </c>
      <c r="W6" s="269" t="s">
        <v>169</v>
      </c>
      <c r="X6" s="258" t="s">
        <v>26</v>
      </c>
      <c r="Y6" s="259"/>
      <c r="Z6" s="253" t="s">
        <v>27</v>
      </c>
      <c r="AA6" s="254"/>
      <c r="AB6" s="243" t="s">
        <v>13</v>
      </c>
      <c r="AC6" s="244"/>
      <c r="AD6" s="247" t="s">
        <v>14</v>
      </c>
      <c r="AE6" s="244"/>
      <c r="AF6" s="241"/>
    </row>
    <row r="7" spans="1:32" s="50" customFormat="1" ht="15" customHeight="1" x14ac:dyDescent="0.15">
      <c r="B7" s="276"/>
      <c r="C7" s="277"/>
      <c r="D7" s="111"/>
      <c r="E7" s="290"/>
      <c r="F7" s="245"/>
      <c r="G7" s="252" t="s">
        <v>78</v>
      </c>
      <c r="H7" s="283" t="s">
        <v>165</v>
      </c>
      <c r="I7" s="248"/>
      <c r="J7" s="248"/>
      <c r="K7" s="248"/>
      <c r="L7" s="295"/>
      <c r="M7" s="267" t="s">
        <v>157</v>
      </c>
      <c r="N7" s="144"/>
      <c r="O7" s="284"/>
      <c r="P7" s="284"/>
      <c r="Q7" s="256"/>
      <c r="R7" s="297"/>
      <c r="S7" s="272"/>
      <c r="T7" s="265"/>
      <c r="U7" s="265"/>
      <c r="V7" s="265"/>
      <c r="W7" s="269"/>
      <c r="X7" s="285" t="s">
        <v>34</v>
      </c>
      <c r="Y7" s="260" t="s">
        <v>46</v>
      </c>
      <c r="Z7" s="284" t="s">
        <v>79</v>
      </c>
      <c r="AA7" s="256" t="s">
        <v>80</v>
      </c>
      <c r="AB7" s="245"/>
      <c r="AC7" s="246"/>
      <c r="AD7" s="248"/>
      <c r="AE7" s="246"/>
      <c r="AF7" s="241"/>
    </row>
    <row r="8" spans="1:32" s="50" customFormat="1" ht="42" customHeight="1" x14ac:dyDescent="0.15">
      <c r="B8" s="276"/>
      <c r="C8" s="277"/>
      <c r="D8" s="111"/>
      <c r="E8" s="291"/>
      <c r="F8" s="293"/>
      <c r="G8" s="252"/>
      <c r="H8" s="284"/>
      <c r="I8" s="146" t="s">
        <v>151</v>
      </c>
      <c r="J8" s="146" t="s">
        <v>152</v>
      </c>
      <c r="K8" s="146" t="s">
        <v>153</v>
      </c>
      <c r="L8" s="147" t="s">
        <v>167</v>
      </c>
      <c r="M8" s="268"/>
      <c r="N8" s="146" t="s">
        <v>158</v>
      </c>
      <c r="O8" s="261"/>
      <c r="P8" s="284"/>
      <c r="Q8" s="257"/>
      <c r="R8" s="298"/>
      <c r="S8" s="273"/>
      <c r="T8" s="266"/>
      <c r="U8" s="266"/>
      <c r="V8" s="266"/>
      <c r="W8" s="270"/>
      <c r="X8" s="286"/>
      <c r="Y8" s="261"/>
      <c r="Z8" s="261"/>
      <c r="AA8" s="257"/>
      <c r="AB8" s="62" t="s">
        <v>35</v>
      </c>
      <c r="AC8" s="63" t="s">
        <v>29</v>
      </c>
      <c r="AD8" s="62" t="s">
        <v>35</v>
      </c>
      <c r="AE8" s="63" t="s">
        <v>29</v>
      </c>
      <c r="AF8" s="242"/>
    </row>
    <row r="9" spans="1:32" ht="21" customHeight="1" thickBot="1" x14ac:dyDescent="0.2">
      <c r="B9" s="278"/>
      <c r="C9" s="279"/>
      <c r="D9" s="112"/>
      <c r="E9" s="15">
        <v>1</v>
      </c>
      <c r="F9" s="16">
        <v>2</v>
      </c>
      <c r="G9" s="195">
        <v>3</v>
      </c>
      <c r="H9" s="196">
        <v>4</v>
      </c>
      <c r="I9" s="197"/>
      <c r="J9" s="197"/>
      <c r="K9" s="197"/>
      <c r="L9" s="198"/>
      <c r="M9" s="196">
        <v>5</v>
      </c>
      <c r="N9" s="198"/>
      <c r="O9" s="199">
        <v>6</v>
      </c>
      <c r="P9" s="199">
        <v>7</v>
      </c>
      <c r="Q9" s="200">
        <v>8</v>
      </c>
      <c r="R9" s="195">
        <v>9</v>
      </c>
      <c r="S9" s="153"/>
      <c r="T9" s="149"/>
      <c r="U9" s="149"/>
      <c r="V9" s="149"/>
      <c r="W9" s="149"/>
      <c r="X9" s="105">
        <v>10</v>
      </c>
      <c r="Y9" s="20">
        <v>11</v>
      </c>
      <c r="Z9" s="18">
        <v>12</v>
      </c>
      <c r="AA9" s="18">
        <v>13</v>
      </c>
      <c r="AB9" s="17">
        <v>14</v>
      </c>
      <c r="AC9" s="21">
        <v>15</v>
      </c>
      <c r="AD9" s="20">
        <v>16</v>
      </c>
      <c r="AE9" s="18">
        <v>17</v>
      </c>
      <c r="AF9" s="22">
        <v>18</v>
      </c>
    </row>
    <row r="10" spans="1:32" ht="30" customHeight="1" x14ac:dyDescent="0.15">
      <c r="A10" s="47">
        <v>1</v>
      </c>
      <c r="B10" s="85" t="s">
        <v>90</v>
      </c>
      <c r="C10" s="71"/>
      <c r="D10" s="113"/>
      <c r="E10" s="130"/>
      <c r="F10" s="131"/>
      <c r="G10" s="132"/>
      <c r="H10" s="133"/>
      <c r="I10" s="133"/>
      <c r="J10" s="133"/>
      <c r="K10" s="133"/>
      <c r="L10" s="133"/>
      <c r="M10" s="133"/>
      <c r="N10" s="133"/>
      <c r="O10" s="133"/>
      <c r="P10" s="133"/>
      <c r="Q10" s="134"/>
      <c r="R10" s="135"/>
      <c r="S10" s="154"/>
      <c r="T10" s="133"/>
      <c r="U10" s="133"/>
      <c r="V10" s="133"/>
      <c r="W10" s="136"/>
      <c r="X10" s="137"/>
      <c r="Y10" s="133"/>
      <c r="Z10" s="133"/>
      <c r="AA10" s="134"/>
      <c r="AB10" s="135"/>
      <c r="AC10" s="138"/>
      <c r="AD10" s="135"/>
      <c r="AE10" s="138"/>
      <c r="AF10" s="139"/>
    </row>
    <row r="11" spans="1:32" ht="30" customHeight="1" x14ac:dyDescent="0.15">
      <c r="B11" s="86"/>
      <c r="C11" s="83" t="s">
        <v>83</v>
      </c>
      <c r="D11" s="114" t="str">
        <f>CONCATENATE(TEXT($A$10,"00"),$B$10," 01",C11)</f>
        <v>01飲食店営業 01一般食堂・レストラン・料理店</v>
      </c>
      <c r="E11" s="74">
        <v>4</v>
      </c>
      <c r="F11" s="75"/>
      <c r="G11" s="90"/>
      <c r="H11" s="77"/>
      <c r="I11" s="77"/>
      <c r="J11" s="77"/>
      <c r="K11" s="77"/>
      <c r="L11" s="77"/>
      <c r="M11" s="77"/>
      <c r="N11" s="77"/>
      <c r="O11" s="77"/>
      <c r="P11" s="77"/>
      <c r="Q11" s="78"/>
      <c r="R11" s="76"/>
      <c r="S11" s="155"/>
      <c r="T11" s="77"/>
      <c r="U11" s="77"/>
      <c r="V11" s="77"/>
      <c r="W11" s="77"/>
      <c r="X11" s="79"/>
      <c r="Y11" s="80"/>
      <c r="Z11" s="80"/>
      <c r="AA11" s="78"/>
      <c r="AB11" s="76"/>
      <c r="AC11" s="81"/>
      <c r="AD11" s="76"/>
      <c r="AE11" s="81"/>
      <c r="AF11" s="82"/>
    </row>
    <row r="12" spans="1:32" ht="30" customHeight="1" x14ac:dyDescent="0.15">
      <c r="B12" s="86"/>
      <c r="C12" s="84" t="s">
        <v>84</v>
      </c>
      <c r="D12" s="114" t="str">
        <f>CONCATENATE(TEXT($A$10,"00"),$B$10," 02",C12)</f>
        <v>01飲食店営業 02すし屋</v>
      </c>
      <c r="E12" s="74">
        <v>11</v>
      </c>
      <c r="F12" s="75">
        <v>2</v>
      </c>
      <c r="G12" s="90">
        <v>2</v>
      </c>
      <c r="H12" s="77"/>
      <c r="I12" s="77"/>
      <c r="J12" s="77"/>
      <c r="K12" s="77"/>
      <c r="L12" s="77"/>
      <c r="M12" s="77"/>
      <c r="N12" s="77"/>
      <c r="O12" s="77"/>
      <c r="P12" s="77"/>
      <c r="Q12" s="78"/>
      <c r="R12" s="76"/>
      <c r="S12" s="155"/>
      <c r="T12" s="77"/>
      <c r="U12" s="77"/>
      <c r="V12" s="77"/>
      <c r="W12" s="77"/>
      <c r="X12" s="79"/>
      <c r="Y12" s="80"/>
      <c r="Z12" s="80"/>
      <c r="AA12" s="78"/>
      <c r="AB12" s="76">
        <v>2</v>
      </c>
      <c r="AC12" s="81"/>
      <c r="AD12" s="76"/>
      <c r="AE12" s="81"/>
      <c r="AF12" s="82"/>
    </row>
    <row r="13" spans="1:32" ht="30" customHeight="1" x14ac:dyDescent="0.15">
      <c r="B13" s="86"/>
      <c r="C13" s="84" t="s">
        <v>85</v>
      </c>
      <c r="D13" s="114" t="str">
        <f>CONCATENATE(TEXT($A$10,"00"),$B$10," 03",C13)</f>
        <v>01飲食店営業 03そば・うどん屋</v>
      </c>
      <c r="E13" s="74"/>
      <c r="F13" s="75"/>
      <c r="G13" s="90"/>
      <c r="H13" s="77"/>
      <c r="I13" s="77"/>
      <c r="J13" s="77"/>
      <c r="K13" s="77"/>
      <c r="L13" s="77"/>
      <c r="M13" s="77"/>
      <c r="N13" s="77"/>
      <c r="O13" s="77"/>
      <c r="P13" s="77"/>
      <c r="Q13" s="78"/>
      <c r="R13" s="76"/>
      <c r="S13" s="155"/>
      <c r="T13" s="77"/>
      <c r="U13" s="77"/>
      <c r="V13" s="77"/>
      <c r="W13" s="77"/>
      <c r="X13" s="79"/>
      <c r="Y13" s="80"/>
      <c r="Z13" s="80"/>
      <c r="AA13" s="78"/>
      <c r="AB13" s="76"/>
      <c r="AC13" s="81"/>
      <c r="AD13" s="76"/>
      <c r="AE13" s="81"/>
      <c r="AF13" s="82"/>
    </row>
    <row r="14" spans="1:32" ht="30" customHeight="1" x14ac:dyDescent="0.15">
      <c r="B14" s="86"/>
      <c r="C14" s="84" t="s">
        <v>86</v>
      </c>
      <c r="D14" s="114" t="str">
        <f>CONCATENATE(TEXT($A$10,"00"),$B$10," 04",C14)</f>
        <v>01飲食店営業 04旅館</v>
      </c>
      <c r="E14" s="74"/>
      <c r="F14" s="75"/>
      <c r="G14" s="90"/>
      <c r="H14" s="77"/>
      <c r="I14" s="77"/>
      <c r="J14" s="77"/>
      <c r="K14" s="77"/>
      <c r="L14" s="77"/>
      <c r="M14" s="77"/>
      <c r="N14" s="77"/>
      <c r="O14" s="77"/>
      <c r="P14" s="77"/>
      <c r="Q14" s="78"/>
      <c r="R14" s="76"/>
      <c r="S14" s="155"/>
      <c r="T14" s="77"/>
      <c r="U14" s="77"/>
      <c r="V14" s="77"/>
      <c r="W14" s="77"/>
      <c r="X14" s="79"/>
      <c r="Y14" s="80"/>
      <c r="Z14" s="80"/>
      <c r="AA14" s="78"/>
      <c r="AB14" s="76"/>
      <c r="AC14" s="81"/>
      <c r="AD14" s="76"/>
      <c r="AE14" s="81"/>
      <c r="AF14" s="82"/>
    </row>
    <row r="15" spans="1:32" ht="30" customHeight="1" x14ac:dyDescent="0.15">
      <c r="B15" s="86"/>
      <c r="C15" s="84" t="s">
        <v>87</v>
      </c>
      <c r="D15" s="114" t="str">
        <f>CONCATENATE(TEXT($A$10,"00"),$B$10," 05",C15)</f>
        <v>01飲食店営業 05仕出し屋・弁当屋</v>
      </c>
      <c r="E15" s="74">
        <v>72</v>
      </c>
      <c r="F15" s="75">
        <v>3</v>
      </c>
      <c r="G15" s="90">
        <v>3</v>
      </c>
      <c r="H15" s="77"/>
      <c r="I15" s="77"/>
      <c r="J15" s="77"/>
      <c r="K15" s="77"/>
      <c r="L15" s="77"/>
      <c r="M15" s="77"/>
      <c r="N15" s="77"/>
      <c r="O15" s="77"/>
      <c r="P15" s="77"/>
      <c r="Q15" s="78"/>
      <c r="R15" s="76"/>
      <c r="S15" s="155"/>
      <c r="T15" s="77"/>
      <c r="U15" s="77"/>
      <c r="V15" s="77"/>
      <c r="W15" s="77"/>
      <c r="X15" s="79"/>
      <c r="Y15" s="80"/>
      <c r="Z15" s="80"/>
      <c r="AA15" s="78"/>
      <c r="AB15" s="76">
        <v>3</v>
      </c>
      <c r="AC15" s="81"/>
      <c r="AD15" s="76"/>
      <c r="AE15" s="81"/>
      <c r="AF15" s="82"/>
    </row>
    <row r="16" spans="1:32" ht="30" customHeight="1" x14ac:dyDescent="0.15">
      <c r="B16" s="86"/>
      <c r="C16" s="84" t="s">
        <v>88</v>
      </c>
      <c r="D16" s="114" t="str">
        <f>CONCATENATE(TEXT($A$10,"00"),$B$10," 06",C16)</f>
        <v>01飲食店営業 06カフェ・バー・キャバレー</v>
      </c>
      <c r="E16" s="74">
        <v>1</v>
      </c>
      <c r="F16" s="75"/>
      <c r="G16" s="90"/>
      <c r="H16" s="77"/>
      <c r="I16" s="77"/>
      <c r="J16" s="77"/>
      <c r="K16" s="77"/>
      <c r="L16" s="77"/>
      <c r="M16" s="77"/>
      <c r="N16" s="77"/>
      <c r="O16" s="77"/>
      <c r="P16" s="77"/>
      <c r="Q16" s="78"/>
      <c r="R16" s="76"/>
      <c r="S16" s="155"/>
      <c r="T16" s="77"/>
      <c r="U16" s="77"/>
      <c r="V16" s="77"/>
      <c r="W16" s="77"/>
      <c r="X16" s="79"/>
      <c r="Y16" s="80"/>
      <c r="Z16" s="80"/>
      <c r="AA16" s="78"/>
      <c r="AB16" s="76"/>
      <c r="AC16" s="81"/>
      <c r="AD16" s="76"/>
      <c r="AE16" s="81"/>
      <c r="AF16" s="82"/>
    </row>
    <row r="17" spans="1:32" ht="30" customHeight="1" x14ac:dyDescent="0.15">
      <c r="B17" s="86"/>
      <c r="C17" s="84" t="s">
        <v>89</v>
      </c>
      <c r="D17" s="114" t="str">
        <f>CONCATENATE(TEXT($A$10,"00"),$B$10," 07",C17)</f>
        <v>01飲食店営業 07喫茶店</v>
      </c>
      <c r="E17" s="74"/>
      <c r="F17" s="75"/>
      <c r="G17" s="90"/>
      <c r="H17" s="77"/>
      <c r="I17" s="77"/>
      <c r="J17" s="77"/>
      <c r="K17" s="77"/>
      <c r="L17" s="77"/>
      <c r="M17" s="77"/>
      <c r="N17" s="77"/>
      <c r="O17" s="77"/>
      <c r="P17" s="77"/>
      <c r="Q17" s="78"/>
      <c r="R17" s="76"/>
      <c r="S17" s="155"/>
      <c r="T17" s="77"/>
      <c r="U17" s="77"/>
      <c r="V17" s="77"/>
      <c r="W17" s="77"/>
      <c r="X17" s="79"/>
      <c r="Y17" s="80"/>
      <c r="Z17" s="80"/>
      <c r="AA17" s="78"/>
      <c r="AB17" s="76"/>
      <c r="AC17" s="81"/>
      <c r="AD17" s="76"/>
      <c r="AE17" s="81"/>
      <c r="AF17" s="82"/>
    </row>
    <row r="18" spans="1:32" ht="30" customHeight="1" x14ac:dyDescent="0.15">
      <c r="B18" s="68"/>
      <c r="C18" s="84" t="s">
        <v>1</v>
      </c>
      <c r="D18" s="114" t="str">
        <f>CONCATENATE(TEXT($A$10,"00"),$B$10," 08",C18)</f>
        <v>01飲食店営業 08その他</v>
      </c>
      <c r="E18" s="74">
        <v>50</v>
      </c>
      <c r="F18" s="75">
        <v>1</v>
      </c>
      <c r="G18" s="90">
        <v>1</v>
      </c>
      <c r="H18" s="77"/>
      <c r="I18" s="77"/>
      <c r="J18" s="77"/>
      <c r="K18" s="77"/>
      <c r="L18" s="77"/>
      <c r="M18" s="77"/>
      <c r="N18" s="77"/>
      <c r="O18" s="77"/>
      <c r="P18" s="77"/>
      <c r="Q18" s="78"/>
      <c r="R18" s="76"/>
      <c r="S18" s="155"/>
      <c r="T18" s="77"/>
      <c r="U18" s="77"/>
      <c r="V18" s="77"/>
      <c r="W18" s="77"/>
      <c r="X18" s="79"/>
      <c r="Y18" s="80"/>
      <c r="Z18" s="80"/>
      <c r="AA18" s="78"/>
      <c r="AB18" s="76">
        <v>1</v>
      </c>
      <c r="AC18" s="81"/>
      <c r="AD18" s="76"/>
      <c r="AE18" s="81"/>
      <c r="AF18" s="82"/>
    </row>
    <row r="19" spans="1:32" ht="30" customHeight="1" x14ac:dyDescent="0.15">
      <c r="A19" s="47">
        <v>2</v>
      </c>
      <c r="B19" s="69" t="s">
        <v>91</v>
      </c>
      <c r="C19" s="72"/>
      <c r="D19" s="115" t="str">
        <f>CONCATENATE(TEXT(A19,"00")," ",B19)</f>
        <v>02 調理の機能を有する自動販売機</v>
      </c>
      <c r="E19" s="160"/>
      <c r="F19" s="161"/>
      <c r="G19" s="164"/>
      <c r="H19" s="33"/>
      <c r="I19" s="33"/>
      <c r="J19" s="33"/>
      <c r="K19" s="33"/>
      <c r="L19" s="33"/>
      <c r="M19" s="33"/>
      <c r="N19" s="33"/>
      <c r="O19" s="33"/>
      <c r="P19" s="33"/>
      <c r="Q19" s="31"/>
      <c r="R19" s="32"/>
      <c r="S19" s="34"/>
      <c r="T19" s="33"/>
      <c r="U19" s="33"/>
      <c r="V19" s="33"/>
      <c r="W19" s="33"/>
      <c r="X19" s="157"/>
      <c r="Y19" s="158"/>
      <c r="Z19" s="158"/>
      <c r="AA19" s="31"/>
      <c r="AB19" s="32"/>
      <c r="AC19" s="159"/>
      <c r="AD19" s="32"/>
      <c r="AE19" s="159"/>
      <c r="AF19" s="35"/>
    </row>
    <row r="20" spans="1:32" ht="30" customHeight="1" x14ac:dyDescent="0.15">
      <c r="A20" s="47">
        <v>3</v>
      </c>
      <c r="B20" s="69" t="s">
        <v>92</v>
      </c>
      <c r="C20" s="72"/>
      <c r="D20" s="115" t="str">
        <f t="shared" ref="D20:D49" si="0">CONCATENATE(TEXT(A20,"00")," ",B20)</f>
        <v>03 食肉販売業</v>
      </c>
      <c r="E20" s="160">
        <v>49</v>
      </c>
      <c r="F20" s="161">
        <v>2</v>
      </c>
      <c r="G20" s="164"/>
      <c r="H20" s="33"/>
      <c r="I20" s="33"/>
      <c r="J20" s="33"/>
      <c r="K20" s="33"/>
      <c r="L20" s="33"/>
      <c r="M20" s="33"/>
      <c r="N20" s="33"/>
      <c r="O20" s="33"/>
      <c r="P20" s="33">
        <v>2</v>
      </c>
      <c r="Q20" s="31"/>
      <c r="R20" s="32"/>
      <c r="S20" s="34"/>
      <c r="T20" s="33"/>
      <c r="U20" s="33"/>
      <c r="V20" s="33"/>
      <c r="W20" s="33"/>
      <c r="X20" s="157"/>
      <c r="Y20" s="158"/>
      <c r="Z20" s="158"/>
      <c r="AA20" s="31"/>
      <c r="AB20" s="32"/>
      <c r="AC20" s="159"/>
      <c r="AD20" s="32"/>
      <c r="AE20" s="159"/>
      <c r="AF20" s="35"/>
    </row>
    <row r="21" spans="1:32" ht="30" customHeight="1" x14ac:dyDescent="0.15">
      <c r="A21" s="47">
        <v>4</v>
      </c>
      <c r="B21" s="69" t="s">
        <v>93</v>
      </c>
      <c r="C21" s="72"/>
      <c r="D21" s="115" t="str">
        <f t="shared" si="0"/>
        <v>04 魚介類販売業</v>
      </c>
      <c r="E21" s="160">
        <v>740</v>
      </c>
      <c r="F21" s="161">
        <v>6</v>
      </c>
      <c r="G21" s="164">
        <v>5</v>
      </c>
      <c r="H21" s="33"/>
      <c r="I21" s="33"/>
      <c r="J21" s="33"/>
      <c r="K21" s="33"/>
      <c r="L21" s="33"/>
      <c r="M21" s="33">
        <v>1</v>
      </c>
      <c r="N21" s="33">
        <v>1</v>
      </c>
      <c r="O21" s="33"/>
      <c r="P21" s="33"/>
      <c r="Q21" s="31"/>
      <c r="R21" s="32"/>
      <c r="S21" s="34"/>
      <c r="T21" s="33"/>
      <c r="U21" s="33"/>
      <c r="V21" s="33"/>
      <c r="W21" s="33"/>
      <c r="X21" s="157"/>
      <c r="Y21" s="158"/>
      <c r="Z21" s="158"/>
      <c r="AA21" s="31"/>
      <c r="AB21" s="32">
        <v>6</v>
      </c>
      <c r="AC21" s="159"/>
      <c r="AD21" s="32"/>
      <c r="AE21" s="159"/>
      <c r="AF21" s="35"/>
    </row>
    <row r="22" spans="1:32" ht="30" customHeight="1" x14ac:dyDescent="0.15">
      <c r="A22" s="47">
        <v>5</v>
      </c>
      <c r="B22" s="69" t="s">
        <v>94</v>
      </c>
      <c r="C22" s="72"/>
      <c r="D22" s="115" t="str">
        <f t="shared" si="0"/>
        <v>05 魚介類競り売り営業</v>
      </c>
      <c r="E22" s="160">
        <v>44</v>
      </c>
      <c r="F22" s="161">
        <v>1</v>
      </c>
      <c r="G22" s="164"/>
      <c r="H22" s="33"/>
      <c r="I22" s="33"/>
      <c r="J22" s="33"/>
      <c r="K22" s="33"/>
      <c r="L22" s="33"/>
      <c r="M22" s="33">
        <v>1</v>
      </c>
      <c r="N22" s="33">
        <v>1</v>
      </c>
      <c r="O22" s="33"/>
      <c r="P22" s="33"/>
      <c r="Q22" s="31"/>
      <c r="R22" s="32"/>
      <c r="S22" s="34"/>
      <c r="T22" s="33"/>
      <c r="U22" s="33"/>
      <c r="V22" s="33"/>
      <c r="W22" s="33"/>
      <c r="X22" s="157"/>
      <c r="Y22" s="158"/>
      <c r="Z22" s="158"/>
      <c r="AA22" s="31"/>
      <c r="AB22" s="32">
        <v>1</v>
      </c>
      <c r="AC22" s="159"/>
      <c r="AD22" s="32"/>
      <c r="AE22" s="159"/>
      <c r="AF22" s="35"/>
    </row>
    <row r="23" spans="1:32" ht="30" customHeight="1" x14ac:dyDescent="0.15">
      <c r="A23" s="47">
        <v>6</v>
      </c>
      <c r="B23" s="69" t="s">
        <v>95</v>
      </c>
      <c r="C23" s="72"/>
      <c r="D23" s="115" t="str">
        <f t="shared" si="0"/>
        <v>06 集乳業</v>
      </c>
      <c r="E23" s="160"/>
      <c r="F23" s="161"/>
      <c r="G23" s="164"/>
      <c r="H23" s="33"/>
      <c r="I23" s="33"/>
      <c r="J23" s="33"/>
      <c r="K23" s="33"/>
      <c r="L23" s="33"/>
      <c r="M23" s="33"/>
      <c r="N23" s="33"/>
      <c r="O23" s="33"/>
      <c r="P23" s="33"/>
      <c r="Q23" s="31"/>
      <c r="R23" s="32"/>
      <c r="S23" s="34"/>
      <c r="T23" s="33"/>
      <c r="U23" s="33"/>
      <c r="V23" s="33"/>
      <c r="W23" s="33"/>
      <c r="X23" s="157"/>
      <c r="Y23" s="158"/>
      <c r="Z23" s="158"/>
      <c r="AA23" s="31"/>
      <c r="AB23" s="32"/>
      <c r="AC23" s="159"/>
      <c r="AD23" s="32"/>
      <c r="AE23" s="159"/>
      <c r="AF23" s="35"/>
    </row>
    <row r="24" spans="1:32" ht="30" customHeight="1" x14ac:dyDescent="0.15">
      <c r="A24" s="47">
        <v>7</v>
      </c>
      <c r="B24" s="69" t="s">
        <v>96</v>
      </c>
      <c r="C24" s="72"/>
      <c r="D24" s="115" t="str">
        <f t="shared" si="0"/>
        <v>07 乳処理業</v>
      </c>
      <c r="E24" s="160"/>
      <c r="F24" s="161"/>
      <c r="G24" s="164"/>
      <c r="H24" s="33"/>
      <c r="I24" s="33"/>
      <c r="J24" s="33"/>
      <c r="K24" s="33"/>
      <c r="L24" s="33"/>
      <c r="M24" s="33"/>
      <c r="N24" s="33"/>
      <c r="O24" s="33"/>
      <c r="P24" s="33"/>
      <c r="Q24" s="31"/>
      <c r="R24" s="32"/>
      <c r="S24" s="34"/>
      <c r="T24" s="33"/>
      <c r="U24" s="33"/>
      <c r="V24" s="33"/>
      <c r="W24" s="33"/>
      <c r="X24" s="157"/>
      <c r="Y24" s="158"/>
      <c r="Z24" s="158"/>
      <c r="AA24" s="31"/>
      <c r="AB24" s="32"/>
      <c r="AC24" s="159"/>
      <c r="AD24" s="32"/>
      <c r="AE24" s="159"/>
      <c r="AF24" s="35"/>
    </row>
    <row r="25" spans="1:32" ht="30" customHeight="1" x14ac:dyDescent="0.15">
      <c r="A25" s="47">
        <v>8</v>
      </c>
      <c r="B25" s="69" t="s">
        <v>97</v>
      </c>
      <c r="C25" s="72"/>
      <c r="D25" s="115" t="str">
        <f t="shared" si="0"/>
        <v>08 特別牛乳搾取処理業</v>
      </c>
      <c r="E25" s="160"/>
      <c r="F25" s="161"/>
      <c r="G25" s="164"/>
      <c r="H25" s="33"/>
      <c r="I25" s="33"/>
      <c r="J25" s="33"/>
      <c r="K25" s="33"/>
      <c r="L25" s="33"/>
      <c r="M25" s="33"/>
      <c r="N25" s="33"/>
      <c r="O25" s="33"/>
      <c r="P25" s="33"/>
      <c r="Q25" s="31"/>
      <c r="R25" s="32"/>
      <c r="S25" s="34"/>
      <c r="T25" s="33"/>
      <c r="U25" s="33"/>
      <c r="V25" s="33"/>
      <c r="W25" s="33"/>
      <c r="X25" s="157"/>
      <c r="Y25" s="158"/>
      <c r="Z25" s="158"/>
      <c r="AA25" s="31"/>
      <c r="AB25" s="32"/>
      <c r="AC25" s="159"/>
      <c r="AD25" s="32"/>
      <c r="AE25" s="159"/>
      <c r="AF25" s="35"/>
    </row>
    <row r="26" spans="1:32" ht="30" customHeight="1" x14ac:dyDescent="0.15">
      <c r="A26" s="47">
        <v>9</v>
      </c>
      <c r="B26" s="69" t="s">
        <v>98</v>
      </c>
      <c r="C26" s="72"/>
      <c r="D26" s="115" t="str">
        <f t="shared" si="0"/>
        <v>09 食肉処理業</v>
      </c>
      <c r="E26" s="160">
        <v>4</v>
      </c>
      <c r="F26" s="161"/>
      <c r="G26" s="164"/>
      <c r="H26" s="33"/>
      <c r="I26" s="33"/>
      <c r="J26" s="33"/>
      <c r="K26" s="33"/>
      <c r="L26" s="33"/>
      <c r="M26" s="33"/>
      <c r="N26" s="33"/>
      <c r="O26" s="33"/>
      <c r="P26" s="33"/>
      <c r="Q26" s="31"/>
      <c r="R26" s="32"/>
      <c r="S26" s="34"/>
      <c r="T26" s="33"/>
      <c r="U26" s="33"/>
      <c r="V26" s="33"/>
      <c r="W26" s="33"/>
      <c r="X26" s="157"/>
      <c r="Y26" s="158"/>
      <c r="Z26" s="158"/>
      <c r="AA26" s="31"/>
      <c r="AB26" s="32"/>
      <c r="AC26" s="159"/>
      <c r="AD26" s="32"/>
      <c r="AE26" s="159"/>
      <c r="AF26" s="35"/>
    </row>
    <row r="27" spans="1:32" ht="30" customHeight="1" x14ac:dyDescent="0.15">
      <c r="A27" s="47">
        <v>10</v>
      </c>
      <c r="B27" s="69" t="s">
        <v>99</v>
      </c>
      <c r="C27" s="72"/>
      <c r="D27" s="115" t="str">
        <f t="shared" si="0"/>
        <v>10 食品の放射線照射業</v>
      </c>
      <c r="E27" s="160"/>
      <c r="F27" s="161"/>
      <c r="G27" s="164"/>
      <c r="H27" s="33"/>
      <c r="I27" s="33"/>
      <c r="J27" s="33"/>
      <c r="K27" s="33"/>
      <c r="L27" s="33"/>
      <c r="M27" s="33"/>
      <c r="N27" s="33"/>
      <c r="O27" s="33"/>
      <c r="P27" s="33"/>
      <c r="Q27" s="31"/>
      <c r="R27" s="32"/>
      <c r="S27" s="34"/>
      <c r="T27" s="33"/>
      <c r="U27" s="33"/>
      <c r="V27" s="33"/>
      <c r="W27" s="33"/>
      <c r="X27" s="157"/>
      <c r="Y27" s="158"/>
      <c r="Z27" s="158"/>
      <c r="AA27" s="31"/>
      <c r="AB27" s="32"/>
      <c r="AC27" s="159"/>
      <c r="AD27" s="32"/>
      <c r="AE27" s="159"/>
      <c r="AF27" s="35"/>
    </row>
    <row r="28" spans="1:32" ht="30" customHeight="1" x14ac:dyDescent="0.15">
      <c r="A28" s="47">
        <v>11</v>
      </c>
      <c r="B28" s="69" t="s">
        <v>100</v>
      </c>
      <c r="C28" s="72"/>
      <c r="D28" s="115" t="str">
        <f t="shared" si="0"/>
        <v>11 菓子製造業</v>
      </c>
      <c r="E28" s="160">
        <v>46</v>
      </c>
      <c r="F28" s="161">
        <v>1</v>
      </c>
      <c r="G28" s="164"/>
      <c r="H28" s="33">
        <v>1</v>
      </c>
      <c r="I28" s="33"/>
      <c r="J28" s="33"/>
      <c r="K28" s="33"/>
      <c r="L28" s="33"/>
      <c r="M28" s="33"/>
      <c r="N28" s="33"/>
      <c r="O28" s="33"/>
      <c r="P28" s="33"/>
      <c r="Q28" s="31"/>
      <c r="R28" s="32"/>
      <c r="S28" s="34"/>
      <c r="T28" s="33"/>
      <c r="U28" s="33"/>
      <c r="V28" s="33"/>
      <c r="W28" s="33"/>
      <c r="X28" s="157"/>
      <c r="Y28" s="158"/>
      <c r="Z28" s="158"/>
      <c r="AA28" s="31"/>
      <c r="AB28" s="32">
        <v>1</v>
      </c>
      <c r="AC28" s="159"/>
      <c r="AD28" s="32"/>
      <c r="AE28" s="159"/>
      <c r="AF28" s="35"/>
    </row>
    <row r="29" spans="1:32" ht="30" customHeight="1" x14ac:dyDescent="0.15">
      <c r="A29" s="47">
        <v>12</v>
      </c>
      <c r="B29" s="69" t="s">
        <v>101</v>
      </c>
      <c r="C29" s="72"/>
      <c r="D29" s="115" t="str">
        <f t="shared" si="0"/>
        <v>12 アイスクリーム類製造業</v>
      </c>
      <c r="E29" s="160">
        <v>1</v>
      </c>
      <c r="F29" s="161"/>
      <c r="G29" s="164"/>
      <c r="H29" s="33"/>
      <c r="I29" s="33"/>
      <c r="J29" s="33"/>
      <c r="K29" s="33"/>
      <c r="L29" s="33"/>
      <c r="M29" s="33"/>
      <c r="N29" s="33"/>
      <c r="O29" s="33"/>
      <c r="P29" s="33"/>
      <c r="Q29" s="31"/>
      <c r="R29" s="32"/>
      <c r="S29" s="34"/>
      <c r="T29" s="33"/>
      <c r="U29" s="33"/>
      <c r="V29" s="33"/>
      <c r="W29" s="33"/>
      <c r="X29" s="157"/>
      <c r="Y29" s="158"/>
      <c r="Z29" s="158"/>
      <c r="AA29" s="31"/>
      <c r="AB29" s="32"/>
      <c r="AC29" s="159"/>
      <c r="AD29" s="32"/>
      <c r="AE29" s="159"/>
      <c r="AF29" s="35"/>
    </row>
    <row r="30" spans="1:32" ht="30" customHeight="1" x14ac:dyDescent="0.15">
      <c r="A30" s="47">
        <v>13</v>
      </c>
      <c r="B30" s="69" t="s">
        <v>102</v>
      </c>
      <c r="C30" s="72"/>
      <c r="D30" s="115" t="str">
        <f t="shared" si="0"/>
        <v>13 乳製品製造業</v>
      </c>
      <c r="E30" s="160"/>
      <c r="F30" s="161"/>
      <c r="G30" s="164"/>
      <c r="H30" s="33"/>
      <c r="I30" s="33"/>
      <c r="J30" s="33"/>
      <c r="K30" s="33"/>
      <c r="L30" s="33"/>
      <c r="M30" s="33"/>
      <c r="N30" s="33"/>
      <c r="O30" s="33"/>
      <c r="P30" s="33"/>
      <c r="Q30" s="31"/>
      <c r="R30" s="32"/>
      <c r="S30" s="34"/>
      <c r="T30" s="33"/>
      <c r="U30" s="33"/>
      <c r="V30" s="33"/>
      <c r="W30" s="33"/>
      <c r="X30" s="157"/>
      <c r="Y30" s="158"/>
      <c r="Z30" s="158"/>
      <c r="AA30" s="31"/>
      <c r="AB30" s="32"/>
      <c r="AC30" s="159"/>
      <c r="AD30" s="32"/>
      <c r="AE30" s="159"/>
      <c r="AF30" s="35"/>
    </row>
    <row r="31" spans="1:32" ht="30" customHeight="1" x14ac:dyDescent="0.15">
      <c r="A31" s="47">
        <v>14</v>
      </c>
      <c r="B31" s="69" t="s">
        <v>103</v>
      </c>
      <c r="C31" s="72"/>
      <c r="D31" s="115" t="str">
        <f t="shared" si="0"/>
        <v>14 清涼飲料水製造業</v>
      </c>
      <c r="E31" s="160"/>
      <c r="F31" s="161"/>
      <c r="G31" s="164"/>
      <c r="H31" s="33"/>
      <c r="I31" s="33"/>
      <c r="J31" s="33"/>
      <c r="K31" s="33"/>
      <c r="L31" s="33"/>
      <c r="M31" s="33"/>
      <c r="N31" s="33"/>
      <c r="O31" s="33"/>
      <c r="P31" s="33"/>
      <c r="Q31" s="31"/>
      <c r="R31" s="32"/>
      <c r="S31" s="34"/>
      <c r="T31" s="33"/>
      <c r="U31" s="33"/>
      <c r="V31" s="33"/>
      <c r="W31" s="33"/>
      <c r="X31" s="157"/>
      <c r="Y31" s="158"/>
      <c r="Z31" s="158"/>
      <c r="AA31" s="31"/>
      <c r="AB31" s="32"/>
      <c r="AC31" s="159"/>
      <c r="AD31" s="32"/>
      <c r="AE31" s="159"/>
      <c r="AF31" s="35"/>
    </row>
    <row r="32" spans="1:32" ht="30" customHeight="1" x14ac:dyDescent="0.15">
      <c r="A32" s="47">
        <v>15</v>
      </c>
      <c r="B32" s="69" t="s">
        <v>104</v>
      </c>
      <c r="C32" s="72"/>
      <c r="D32" s="115" t="str">
        <f t="shared" si="0"/>
        <v>15 食肉製品製造業</v>
      </c>
      <c r="E32" s="160">
        <v>2</v>
      </c>
      <c r="F32" s="161">
        <v>1</v>
      </c>
      <c r="G32" s="164">
        <v>1</v>
      </c>
      <c r="H32" s="33"/>
      <c r="I32" s="33"/>
      <c r="J32" s="33"/>
      <c r="K32" s="33"/>
      <c r="L32" s="33"/>
      <c r="M32" s="33"/>
      <c r="N32" s="33"/>
      <c r="O32" s="33"/>
      <c r="P32" s="33"/>
      <c r="Q32" s="31"/>
      <c r="R32" s="32"/>
      <c r="S32" s="34"/>
      <c r="T32" s="33"/>
      <c r="U32" s="33"/>
      <c r="V32" s="33"/>
      <c r="W32" s="33"/>
      <c r="X32" s="157"/>
      <c r="Y32" s="158"/>
      <c r="Z32" s="158"/>
      <c r="AA32" s="31"/>
      <c r="AB32" s="32">
        <v>1</v>
      </c>
      <c r="AC32" s="159"/>
      <c r="AD32" s="32"/>
      <c r="AE32" s="159"/>
      <c r="AF32" s="35"/>
    </row>
    <row r="33" spans="1:32" ht="30" customHeight="1" x14ac:dyDescent="0.15">
      <c r="A33" s="47">
        <v>16</v>
      </c>
      <c r="B33" s="69" t="s">
        <v>105</v>
      </c>
      <c r="C33" s="72"/>
      <c r="D33" s="115" t="str">
        <f t="shared" si="0"/>
        <v>16 水産製品製造業</v>
      </c>
      <c r="E33" s="160">
        <v>200</v>
      </c>
      <c r="F33" s="161"/>
      <c r="G33" s="164"/>
      <c r="H33" s="33"/>
      <c r="I33" s="33"/>
      <c r="J33" s="33"/>
      <c r="K33" s="33"/>
      <c r="L33" s="33"/>
      <c r="M33" s="33"/>
      <c r="N33" s="33"/>
      <c r="O33" s="33"/>
      <c r="P33" s="33"/>
      <c r="Q33" s="31"/>
      <c r="R33" s="32"/>
      <c r="S33" s="34"/>
      <c r="T33" s="33"/>
      <c r="U33" s="33"/>
      <c r="V33" s="33"/>
      <c r="W33" s="33"/>
      <c r="X33" s="157"/>
      <c r="Y33" s="158"/>
      <c r="Z33" s="158"/>
      <c r="AA33" s="31"/>
      <c r="AB33" s="32"/>
      <c r="AC33" s="159"/>
      <c r="AD33" s="32"/>
      <c r="AE33" s="159"/>
      <c r="AF33" s="35"/>
    </row>
    <row r="34" spans="1:32" ht="30" customHeight="1" x14ac:dyDescent="0.15">
      <c r="A34" s="47">
        <v>17</v>
      </c>
      <c r="B34" s="69" t="s">
        <v>106</v>
      </c>
      <c r="C34" s="72"/>
      <c r="D34" s="115" t="str">
        <f t="shared" si="0"/>
        <v>17 氷雪製造業</v>
      </c>
      <c r="E34" s="160"/>
      <c r="F34" s="161"/>
      <c r="G34" s="164"/>
      <c r="H34" s="33"/>
      <c r="I34" s="33"/>
      <c r="J34" s="33"/>
      <c r="K34" s="33"/>
      <c r="L34" s="33"/>
      <c r="M34" s="33"/>
      <c r="N34" s="33"/>
      <c r="O34" s="33"/>
      <c r="P34" s="33"/>
      <c r="Q34" s="31"/>
      <c r="R34" s="32"/>
      <c r="S34" s="34"/>
      <c r="T34" s="33"/>
      <c r="U34" s="33"/>
      <c r="V34" s="33"/>
      <c r="W34" s="33"/>
      <c r="X34" s="157"/>
      <c r="Y34" s="158"/>
      <c r="Z34" s="158"/>
      <c r="AA34" s="31"/>
      <c r="AB34" s="32"/>
      <c r="AC34" s="159"/>
      <c r="AD34" s="32"/>
      <c r="AE34" s="159"/>
      <c r="AF34" s="35"/>
    </row>
    <row r="35" spans="1:32" ht="30" customHeight="1" x14ac:dyDescent="0.15">
      <c r="A35" s="47">
        <v>18</v>
      </c>
      <c r="B35" s="69" t="s">
        <v>107</v>
      </c>
      <c r="C35" s="72"/>
      <c r="D35" s="115" t="str">
        <f t="shared" si="0"/>
        <v>18 液卵製造業</v>
      </c>
      <c r="E35" s="160"/>
      <c r="F35" s="161"/>
      <c r="G35" s="164"/>
      <c r="H35" s="33"/>
      <c r="I35" s="33"/>
      <c r="J35" s="33"/>
      <c r="K35" s="33"/>
      <c r="L35" s="33"/>
      <c r="M35" s="33"/>
      <c r="N35" s="33"/>
      <c r="O35" s="33"/>
      <c r="P35" s="33"/>
      <c r="Q35" s="31"/>
      <c r="R35" s="32"/>
      <c r="S35" s="34"/>
      <c r="T35" s="33"/>
      <c r="U35" s="33"/>
      <c r="V35" s="33"/>
      <c r="W35" s="33"/>
      <c r="X35" s="157"/>
      <c r="Y35" s="158"/>
      <c r="Z35" s="158"/>
      <c r="AA35" s="31"/>
      <c r="AB35" s="32"/>
      <c r="AC35" s="159"/>
      <c r="AD35" s="32"/>
      <c r="AE35" s="159"/>
      <c r="AF35" s="35"/>
    </row>
    <row r="36" spans="1:32" ht="30" customHeight="1" x14ac:dyDescent="0.15">
      <c r="A36" s="47">
        <v>19</v>
      </c>
      <c r="B36" s="69" t="s">
        <v>108</v>
      </c>
      <c r="C36" s="72"/>
      <c r="D36" s="115" t="str">
        <f t="shared" si="0"/>
        <v>19 食用油脂製造業</v>
      </c>
      <c r="E36" s="160"/>
      <c r="F36" s="161"/>
      <c r="G36" s="164"/>
      <c r="H36" s="33"/>
      <c r="I36" s="33"/>
      <c r="J36" s="33"/>
      <c r="K36" s="33"/>
      <c r="L36" s="33"/>
      <c r="M36" s="33"/>
      <c r="N36" s="33"/>
      <c r="O36" s="33"/>
      <c r="P36" s="33"/>
      <c r="Q36" s="31"/>
      <c r="R36" s="32"/>
      <c r="S36" s="34"/>
      <c r="T36" s="33"/>
      <c r="U36" s="33"/>
      <c r="V36" s="33"/>
      <c r="W36" s="33"/>
      <c r="X36" s="157"/>
      <c r="Y36" s="158"/>
      <c r="Z36" s="158"/>
      <c r="AA36" s="31"/>
      <c r="AB36" s="32"/>
      <c r="AC36" s="159"/>
      <c r="AD36" s="32"/>
      <c r="AE36" s="159"/>
      <c r="AF36" s="35"/>
    </row>
    <row r="37" spans="1:32" ht="30" customHeight="1" x14ac:dyDescent="0.15">
      <c r="A37" s="47">
        <v>20</v>
      </c>
      <c r="B37" s="69" t="s">
        <v>109</v>
      </c>
      <c r="C37" s="72"/>
      <c r="D37" s="115" t="str">
        <f t="shared" si="0"/>
        <v>20 みそ又はしょうゆ製造業</v>
      </c>
      <c r="E37" s="160"/>
      <c r="F37" s="161"/>
      <c r="G37" s="164"/>
      <c r="H37" s="33"/>
      <c r="I37" s="33"/>
      <c r="J37" s="33"/>
      <c r="K37" s="33"/>
      <c r="L37" s="33"/>
      <c r="M37" s="33"/>
      <c r="N37" s="33"/>
      <c r="O37" s="33"/>
      <c r="P37" s="33"/>
      <c r="Q37" s="31"/>
      <c r="R37" s="32"/>
      <c r="S37" s="34"/>
      <c r="T37" s="33"/>
      <c r="U37" s="33"/>
      <c r="V37" s="33"/>
      <c r="W37" s="33"/>
      <c r="X37" s="157"/>
      <c r="Y37" s="158"/>
      <c r="Z37" s="158"/>
      <c r="AA37" s="31"/>
      <c r="AB37" s="32"/>
      <c r="AC37" s="159"/>
      <c r="AD37" s="32"/>
      <c r="AE37" s="159"/>
      <c r="AF37" s="35"/>
    </row>
    <row r="38" spans="1:32" ht="30" customHeight="1" x14ac:dyDescent="0.15">
      <c r="A38" s="47">
        <v>21</v>
      </c>
      <c r="B38" s="69" t="s">
        <v>110</v>
      </c>
      <c r="C38" s="72"/>
      <c r="D38" s="115" t="str">
        <f t="shared" si="0"/>
        <v>21 酒類製造業</v>
      </c>
      <c r="E38" s="160">
        <v>1</v>
      </c>
      <c r="F38" s="161"/>
      <c r="G38" s="164"/>
      <c r="H38" s="33"/>
      <c r="I38" s="33"/>
      <c r="J38" s="33"/>
      <c r="K38" s="33"/>
      <c r="L38" s="33"/>
      <c r="M38" s="33"/>
      <c r="N38" s="33"/>
      <c r="O38" s="33"/>
      <c r="P38" s="33"/>
      <c r="Q38" s="31"/>
      <c r="R38" s="32"/>
      <c r="S38" s="34"/>
      <c r="T38" s="33"/>
      <c r="U38" s="33"/>
      <c r="V38" s="33"/>
      <c r="W38" s="33"/>
      <c r="X38" s="157"/>
      <c r="Y38" s="158"/>
      <c r="Z38" s="158"/>
      <c r="AA38" s="31"/>
      <c r="AB38" s="32"/>
      <c r="AC38" s="159"/>
      <c r="AD38" s="32"/>
      <c r="AE38" s="159"/>
      <c r="AF38" s="35"/>
    </row>
    <row r="39" spans="1:32" ht="30" customHeight="1" x14ac:dyDescent="0.15">
      <c r="A39" s="47">
        <v>22</v>
      </c>
      <c r="B39" s="69" t="s">
        <v>111</v>
      </c>
      <c r="C39" s="72"/>
      <c r="D39" s="115" t="str">
        <f t="shared" si="0"/>
        <v>22 豆腐製造業</v>
      </c>
      <c r="E39" s="160"/>
      <c r="F39" s="161"/>
      <c r="G39" s="164"/>
      <c r="H39" s="33"/>
      <c r="I39" s="33"/>
      <c r="J39" s="33"/>
      <c r="K39" s="33"/>
      <c r="L39" s="33"/>
      <c r="M39" s="33"/>
      <c r="N39" s="33"/>
      <c r="O39" s="33"/>
      <c r="P39" s="33"/>
      <c r="Q39" s="31"/>
      <c r="R39" s="32"/>
      <c r="S39" s="34"/>
      <c r="T39" s="33"/>
      <c r="U39" s="33"/>
      <c r="V39" s="33"/>
      <c r="W39" s="33"/>
      <c r="X39" s="157"/>
      <c r="Y39" s="158"/>
      <c r="Z39" s="158"/>
      <c r="AA39" s="31"/>
      <c r="AB39" s="32"/>
      <c r="AC39" s="159"/>
      <c r="AD39" s="32"/>
      <c r="AE39" s="159"/>
      <c r="AF39" s="35"/>
    </row>
    <row r="40" spans="1:32" ht="30" customHeight="1" x14ac:dyDescent="0.15">
      <c r="A40" s="47">
        <v>23</v>
      </c>
      <c r="B40" s="69" t="s">
        <v>112</v>
      </c>
      <c r="C40" s="72"/>
      <c r="D40" s="115" t="str">
        <f t="shared" si="0"/>
        <v>23 納豆製造業</v>
      </c>
      <c r="E40" s="160"/>
      <c r="F40" s="161"/>
      <c r="G40" s="164"/>
      <c r="H40" s="33"/>
      <c r="I40" s="33"/>
      <c r="J40" s="33"/>
      <c r="K40" s="33"/>
      <c r="L40" s="33"/>
      <c r="M40" s="33"/>
      <c r="N40" s="33"/>
      <c r="O40" s="33"/>
      <c r="P40" s="33"/>
      <c r="Q40" s="31"/>
      <c r="R40" s="32"/>
      <c r="S40" s="34"/>
      <c r="T40" s="33"/>
      <c r="U40" s="33"/>
      <c r="V40" s="33"/>
      <c r="W40" s="33"/>
      <c r="X40" s="157"/>
      <c r="Y40" s="158"/>
      <c r="Z40" s="158"/>
      <c r="AA40" s="31"/>
      <c r="AB40" s="32"/>
      <c r="AC40" s="159"/>
      <c r="AD40" s="32"/>
      <c r="AE40" s="159"/>
      <c r="AF40" s="35"/>
    </row>
    <row r="41" spans="1:32" ht="30" customHeight="1" x14ac:dyDescent="0.15">
      <c r="A41" s="47">
        <v>24</v>
      </c>
      <c r="B41" s="69" t="s">
        <v>113</v>
      </c>
      <c r="C41" s="72"/>
      <c r="D41" s="115" t="str">
        <f t="shared" si="0"/>
        <v>24 麺類製造業</v>
      </c>
      <c r="E41" s="160">
        <v>1</v>
      </c>
      <c r="F41" s="161"/>
      <c r="G41" s="164"/>
      <c r="H41" s="33"/>
      <c r="I41" s="33"/>
      <c r="J41" s="33"/>
      <c r="K41" s="33"/>
      <c r="L41" s="33"/>
      <c r="M41" s="33"/>
      <c r="N41" s="33"/>
      <c r="O41" s="33"/>
      <c r="P41" s="33"/>
      <c r="Q41" s="31"/>
      <c r="R41" s="32"/>
      <c r="S41" s="34"/>
      <c r="T41" s="33"/>
      <c r="U41" s="33"/>
      <c r="V41" s="33"/>
      <c r="W41" s="33"/>
      <c r="X41" s="157"/>
      <c r="Y41" s="158"/>
      <c r="Z41" s="158"/>
      <c r="AA41" s="31"/>
      <c r="AB41" s="32"/>
      <c r="AC41" s="159"/>
      <c r="AD41" s="32"/>
      <c r="AE41" s="159"/>
      <c r="AF41" s="35"/>
    </row>
    <row r="42" spans="1:32" ht="30" customHeight="1" x14ac:dyDescent="0.15">
      <c r="A42" s="47">
        <v>25</v>
      </c>
      <c r="B42" s="69" t="s">
        <v>114</v>
      </c>
      <c r="C42" s="72"/>
      <c r="D42" s="115" t="str">
        <f t="shared" si="0"/>
        <v>25 そうざい製造業</v>
      </c>
      <c r="E42" s="160">
        <v>8</v>
      </c>
      <c r="F42" s="161"/>
      <c r="G42" s="164"/>
      <c r="H42" s="33"/>
      <c r="I42" s="33"/>
      <c r="J42" s="33"/>
      <c r="K42" s="33"/>
      <c r="L42" s="33"/>
      <c r="M42" s="33"/>
      <c r="N42" s="33"/>
      <c r="O42" s="33"/>
      <c r="P42" s="33"/>
      <c r="Q42" s="31"/>
      <c r="R42" s="32"/>
      <c r="S42" s="34"/>
      <c r="T42" s="33"/>
      <c r="U42" s="33"/>
      <c r="V42" s="33"/>
      <c r="W42" s="33"/>
      <c r="X42" s="157"/>
      <c r="Y42" s="158"/>
      <c r="Z42" s="158"/>
      <c r="AA42" s="31"/>
      <c r="AB42" s="32"/>
      <c r="AC42" s="159"/>
      <c r="AD42" s="32"/>
      <c r="AE42" s="159"/>
      <c r="AF42" s="35"/>
    </row>
    <row r="43" spans="1:32" ht="30" customHeight="1" x14ac:dyDescent="0.15">
      <c r="A43" s="47">
        <v>26</v>
      </c>
      <c r="B43" s="69" t="s">
        <v>115</v>
      </c>
      <c r="C43" s="72"/>
      <c r="D43" s="115" t="str">
        <f t="shared" si="0"/>
        <v>26 複合型そうざい製造業</v>
      </c>
      <c r="E43" s="160"/>
      <c r="F43" s="161"/>
      <c r="G43" s="164"/>
      <c r="H43" s="33"/>
      <c r="I43" s="33"/>
      <c r="J43" s="33"/>
      <c r="K43" s="33"/>
      <c r="L43" s="33"/>
      <c r="M43" s="33"/>
      <c r="N43" s="33"/>
      <c r="O43" s="33"/>
      <c r="P43" s="33"/>
      <c r="Q43" s="31"/>
      <c r="R43" s="32"/>
      <c r="S43" s="34"/>
      <c r="T43" s="33"/>
      <c r="U43" s="33"/>
      <c r="V43" s="33"/>
      <c r="W43" s="33"/>
      <c r="X43" s="157"/>
      <c r="Y43" s="158"/>
      <c r="Z43" s="158"/>
      <c r="AA43" s="31"/>
      <c r="AB43" s="32"/>
      <c r="AC43" s="159"/>
      <c r="AD43" s="32"/>
      <c r="AE43" s="159"/>
      <c r="AF43" s="35"/>
    </row>
    <row r="44" spans="1:32" ht="30" customHeight="1" x14ac:dyDescent="0.15">
      <c r="A44" s="47">
        <v>27</v>
      </c>
      <c r="B44" s="69" t="s">
        <v>116</v>
      </c>
      <c r="C44" s="72"/>
      <c r="D44" s="115" t="str">
        <f t="shared" si="0"/>
        <v>27 冷凍食品製造業</v>
      </c>
      <c r="E44" s="160"/>
      <c r="F44" s="161"/>
      <c r="G44" s="164"/>
      <c r="H44" s="33"/>
      <c r="I44" s="33"/>
      <c r="J44" s="33"/>
      <c r="K44" s="33"/>
      <c r="L44" s="33"/>
      <c r="M44" s="33"/>
      <c r="N44" s="33"/>
      <c r="O44" s="33"/>
      <c r="P44" s="33"/>
      <c r="Q44" s="31"/>
      <c r="R44" s="32"/>
      <c r="S44" s="34"/>
      <c r="T44" s="33"/>
      <c r="U44" s="33"/>
      <c r="V44" s="33"/>
      <c r="W44" s="33"/>
      <c r="X44" s="157"/>
      <c r="Y44" s="158"/>
      <c r="Z44" s="158"/>
      <c r="AA44" s="31"/>
      <c r="AB44" s="32"/>
      <c r="AC44" s="159"/>
      <c r="AD44" s="32"/>
      <c r="AE44" s="159"/>
      <c r="AF44" s="35"/>
    </row>
    <row r="45" spans="1:32" ht="30" customHeight="1" x14ac:dyDescent="0.15">
      <c r="A45" s="47">
        <v>28</v>
      </c>
      <c r="B45" s="69" t="s">
        <v>117</v>
      </c>
      <c r="C45" s="72"/>
      <c r="D45" s="115" t="str">
        <f t="shared" si="0"/>
        <v>28 複合型冷凍食品製造業</v>
      </c>
      <c r="E45" s="160"/>
      <c r="F45" s="161"/>
      <c r="G45" s="164"/>
      <c r="H45" s="33"/>
      <c r="I45" s="33"/>
      <c r="J45" s="33"/>
      <c r="K45" s="33"/>
      <c r="L45" s="33"/>
      <c r="M45" s="33"/>
      <c r="N45" s="33"/>
      <c r="O45" s="33"/>
      <c r="P45" s="33"/>
      <c r="Q45" s="31"/>
      <c r="R45" s="32"/>
      <c r="S45" s="34"/>
      <c r="T45" s="33"/>
      <c r="U45" s="33"/>
      <c r="V45" s="33"/>
      <c r="W45" s="33"/>
      <c r="X45" s="157"/>
      <c r="Y45" s="158"/>
      <c r="Z45" s="158"/>
      <c r="AA45" s="31"/>
      <c r="AB45" s="32"/>
      <c r="AC45" s="159"/>
      <c r="AD45" s="32"/>
      <c r="AE45" s="159"/>
      <c r="AF45" s="35"/>
    </row>
    <row r="46" spans="1:32" ht="30" customHeight="1" x14ac:dyDescent="0.15">
      <c r="A46" s="47">
        <v>29</v>
      </c>
      <c r="B46" s="69" t="s">
        <v>118</v>
      </c>
      <c r="C46" s="72"/>
      <c r="D46" s="115" t="str">
        <f t="shared" si="0"/>
        <v>29 漬物製造業</v>
      </c>
      <c r="E46" s="160">
        <v>1</v>
      </c>
      <c r="F46" s="161"/>
      <c r="G46" s="164"/>
      <c r="H46" s="33"/>
      <c r="I46" s="33"/>
      <c r="J46" s="33"/>
      <c r="K46" s="33"/>
      <c r="L46" s="33"/>
      <c r="M46" s="33"/>
      <c r="N46" s="33"/>
      <c r="O46" s="33"/>
      <c r="P46" s="33"/>
      <c r="Q46" s="31"/>
      <c r="R46" s="32"/>
      <c r="S46" s="34"/>
      <c r="T46" s="33"/>
      <c r="U46" s="33"/>
      <c r="V46" s="33"/>
      <c r="W46" s="33"/>
      <c r="X46" s="157"/>
      <c r="Y46" s="158"/>
      <c r="Z46" s="158"/>
      <c r="AA46" s="31"/>
      <c r="AB46" s="32"/>
      <c r="AC46" s="159"/>
      <c r="AD46" s="32"/>
      <c r="AE46" s="159"/>
      <c r="AF46" s="35"/>
    </row>
    <row r="47" spans="1:32" ht="30" customHeight="1" x14ac:dyDescent="0.15">
      <c r="A47" s="47">
        <v>30</v>
      </c>
      <c r="B47" s="69" t="s">
        <v>119</v>
      </c>
      <c r="C47" s="72"/>
      <c r="D47" s="115" t="str">
        <f t="shared" si="0"/>
        <v>30 密封包装食品製造業</v>
      </c>
      <c r="E47" s="160"/>
      <c r="F47" s="161"/>
      <c r="G47" s="164"/>
      <c r="H47" s="33"/>
      <c r="I47" s="33"/>
      <c r="J47" s="33"/>
      <c r="K47" s="33"/>
      <c r="L47" s="33"/>
      <c r="M47" s="33"/>
      <c r="N47" s="33"/>
      <c r="O47" s="33"/>
      <c r="P47" s="33"/>
      <c r="Q47" s="31"/>
      <c r="R47" s="32"/>
      <c r="S47" s="34"/>
      <c r="T47" s="33"/>
      <c r="U47" s="33"/>
      <c r="V47" s="33"/>
      <c r="W47" s="33"/>
      <c r="X47" s="157"/>
      <c r="Y47" s="158"/>
      <c r="Z47" s="158"/>
      <c r="AA47" s="31"/>
      <c r="AB47" s="32"/>
      <c r="AC47" s="159"/>
      <c r="AD47" s="32"/>
      <c r="AE47" s="159"/>
      <c r="AF47" s="35"/>
    </row>
    <row r="48" spans="1:32" ht="30" customHeight="1" x14ac:dyDescent="0.15">
      <c r="A48" s="47">
        <v>31</v>
      </c>
      <c r="B48" s="69" t="s">
        <v>120</v>
      </c>
      <c r="C48" s="72"/>
      <c r="D48" s="115" t="str">
        <f t="shared" si="0"/>
        <v>31 食品の小分け業</v>
      </c>
      <c r="E48" s="160">
        <v>22</v>
      </c>
      <c r="F48" s="161"/>
      <c r="G48" s="164"/>
      <c r="H48" s="33"/>
      <c r="I48" s="33"/>
      <c r="J48" s="33"/>
      <c r="K48" s="33"/>
      <c r="L48" s="33"/>
      <c r="M48" s="33"/>
      <c r="N48" s="33"/>
      <c r="O48" s="33"/>
      <c r="P48" s="33"/>
      <c r="Q48" s="31"/>
      <c r="R48" s="32"/>
      <c r="S48" s="34"/>
      <c r="T48" s="33"/>
      <c r="U48" s="33"/>
      <c r="V48" s="33"/>
      <c r="W48" s="33"/>
      <c r="X48" s="157"/>
      <c r="Y48" s="158"/>
      <c r="Z48" s="158"/>
      <c r="AA48" s="31"/>
      <c r="AB48" s="32"/>
      <c r="AC48" s="159"/>
      <c r="AD48" s="32"/>
      <c r="AE48" s="159"/>
      <c r="AF48" s="35"/>
    </row>
    <row r="49" spans="1:32" ht="30" customHeight="1" thickBot="1" x14ac:dyDescent="0.2">
      <c r="A49" s="47">
        <v>32</v>
      </c>
      <c r="B49" s="70" t="s">
        <v>121</v>
      </c>
      <c r="C49" s="73"/>
      <c r="D49" s="116" t="str">
        <f t="shared" si="0"/>
        <v>32 添加物製造業</v>
      </c>
      <c r="E49" s="160"/>
      <c r="F49" s="161"/>
      <c r="G49" s="164"/>
      <c r="H49" s="33"/>
      <c r="I49" s="33"/>
      <c r="J49" s="33"/>
      <c r="K49" s="33"/>
      <c r="L49" s="33"/>
      <c r="M49" s="33"/>
      <c r="N49" s="33"/>
      <c r="O49" s="33"/>
      <c r="P49" s="33"/>
      <c r="Q49" s="31"/>
      <c r="R49" s="32"/>
      <c r="S49" s="34"/>
      <c r="T49" s="33"/>
      <c r="U49" s="33"/>
      <c r="V49" s="33"/>
      <c r="W49" s="33"/>
      <c r="X49" s="157"/>
      <c r="Y49" s="158"/>
      <c r="Z49" s="158"/>
      <c r="AA49" s="31"/>
      <c r="AB49" s="32"/>
      <c r="AC49" s="159"/>
      <c r="AD49" s="32"/>
      <c r="AE49" s="159"/>
      <c r="AF49" s="35"/>
    </row>
    <row r="50" spans="1:32" ht="30" customHeight="1" thickTop="1" thickBot="1" x14ac:dyDescent="0.2">
      <c r="B50" s="287" t="s">
        <v>25</v>
      </c>
      <c r="C50" s="288"/>
      <c r="D50" s="117"/>
      <c r="E50" s="162">
        <f>SUM(E11:E49)</f>
        <v>1257</v>
      </c>
      <c r="F50" s="163">
        <f t="shared" ref="F50:W50" si="1">SUM(F11:F49)</f>
        <v>17</v>
      </c>
      <c r="G50" s="67">
        <f t="shared" si="1"/>
        <v>12</v>
      </c>
      <c r="H50" s="94">
        <f t="shared" si="1"/>
        <v>1</v>
      </c>
      <c r="I50" s="94">
        <f t="shared" si="1"/>
        <v>0</v>
      </c>
      <c r="J50" s="94">
        <f t="shared" si="1"/>
        <v>0</v>
      </c>
      <c r="K50" s="94">
        <f t="shared" si="1"/>
        <v>0</v>
      </c>
      <c r="L50" s="94">
        <f t="shared" si="1"/>
        <v>0</v>
      </c>
      <c r="M50" s="94">
        <f>SUM(M11:M49)</f>
        <v>2</v>
      </c>
      <c r="N50" s="94">
        <f t="shared" si="1"/>
        <v>2</v>
      </c>
      <c r="O50" s="94">
        <f t="shared" si="1"/>
        <v>0</v>
      </c>
      <c r="P50" s="94">
        <f t="shared" si="1"/>
        <v>2</v>
      </c>
      <c r="Q50" s="93">
        <f t="shared" si="1"/>
        <v>0</v>
      </c>
      <c r="R50" s="67">
        <f t="shared" si="1"/>
        <v>0</v>
      </c>
      <c r="S50" s="156">
        <f t="shared" si="1"/>
        <v>0</v>
      </c>
      <c r="T50" s="94">
        <f t="shared" si="1"/>
        <v>0</v>
      </c>
      <c r="U50" s="94">
        <f t="shared" si="1"/>
        <v>0</v>
      </c>
      <c r="V50" s="94">
        <f t="shared" si="1"/>
        <v>0</v>
      </c>
      <c r="W50" s="107">
        <f t="shared" si="1"/>
        <v>0</v>
      </c>
      <c r="X50" s="95">
        <f t="shared" ref="X50:AF50" si="2">SUM(X11:X49)</f>
        <v>0</v>
      </c>
      <c r="Y50" s="94">
        <f t="shared" si="2"/>
        <v>0</v>
      </c>
      <c r="Z50" s="94">
        <f t="shared" si="2"/>
        <v>0</v>
      </c>
      <c r="AA50" s="93">
        <f t="shared" si="2"/>
        <v>0</v>
      </c>
      <c r="AB50" s="67">
        <f t="shared" si="2"/>
        <v>15</v>
      </c>
      <c r="AC50" s="96">
        <f t="shared" si="2"/>
        <v>0</v>
      </c>
      <c r="AD50" s="67">
        <f t="shared" si="2"/>
        <v>0</v>
      </c>
      <c r="AE50" s="96">
        <f t="shared" si="2"/>
        <v>0</v>
      </c>
      <c r="AF50" s="64">
        <f t="shared" si="2"/>
        <v>0</v>
      </c>
    </row>
    <row r="52" spans="1:32" hidden="1" outlineLevel="1" x14ac:dyDescent="0.15">
      <c r="B52" s="49"/>
      <c r="C52" s="49"/>
      <c r="D52" s="49"/>
      <c r="F52" s="65"/>
      <c r="G52" s="280" t="str">
        <f>IF(F50=SUM(G50:P50),"○","×")</f>
        <v>×</v>
      </c>
      <c r="H52" s="280"/>
      <c r="I52" s="280"/>
      <c r="J52" s="280"/>
      <c r="K52" s="280"/>
      <c r="L52" s="280"/>
      <c r="M52" s="280"/>
      <c r="N52" s="280"/>
      <c r="O52" s="280"/>
      <c r="P52" s="280"/>
      <c r="Q52" s="66"/>
      <c r="R52" s="66"/>
      <c r="S52" s="66"/>
      <c r="T52" s="66"/>
      <c r="U52" s="66"/>
      <c r="V52" s="66"/>
      <c r="W52" s="66"/>
      <c r="X52" s="281" t="str">
        <f>IF(F50=SUM(X50:AA50),"○","×")</f>
        <v>×</v>
      </c>
      <c r="Y52" s="282"/>
      <c r="Z52" s="282"/>
      <c r="AA52" s="282"/>
      <c r="AB52" s="57"/>
      <c r="AC52" s="57"/>
      <c r="AD52" s="57"/>
      <c r="AE52" s="57"/>
    </row>
    <row r="53" spans="1:32" collapsed="1" x14ac:dyDescent="0.15"/>
  </sheetData>
  <mergeCells count="35">
    <mergeCell ref="B5:C9"/>
    <mergeCell ref="G52:P52"/>
    <mergeCell ref="X52:AA52"/>
    <mergeCell ref="H7:H8"/>
    <mergeCell ref="X7:X8"/>
    <mergeCell ref="B50:C50"/>
    <mergeCell ref="E5:E8"/>
    <mergeCell ref="F5:F8"/>
    <mergeCell ref="G5:P5"/>
    <mergeCell ref="I7:L7"/>
    <mergeCell ref="R5:R8"/>
    <mergeCell ref="X5:AA5"/>
    <mergeCell ref="O6:O8"/>
    <mergeCell ref="P6:P8"/>
    <mergeCell ref="Z7:Z8"/>
    <mergeCell ref="AA7:AA8"/>
    <mergeCell ref="G7:G8"/>
    <mergeCell ref="Z6:AA6"/>
    <mergeCell ref="Q6:Q8"/>
    <mergeCell ref="X6:Y6"/>
    <mergeCell ref="Y7:Y8"/>
    <mergeCell ref="G6:N6"/>
    <mergeCell ref="U6:U8"/>
    <mergeCell ref="M7:M8"/>
    <mergeCell ref="V6:V8"/>
    <mergeCell ref="W6:W8"/>
    <mergeCell ref="S6:S8"/>
    <mergeCell ref="T6:T8"/>
    <mergeCell ref="AE1:AF1"/>
    <mergeCell ref="AB3:AD3"/>
    <mergeCell ref="AE3:AF3"/>
    <mergeCell ref="AF5:AF8"/>
    <mergeCell ref="AB6:AC7"/>
    <mergeCell ref="AD6:AE7"/>
    <mergeCell ref="AB5:AE5"/>
  </mergeCells>
  <phoneticPr fontId="1"/>
  <dataValidations xWindow="649" yWindow="581" count="23">
    <dataValidation allowBlank="1" showInputMessage="1" showErrorMessage="1" promptTitle="告発件数" prompt="(２)のうち、告発を行った件数を計上する" sqref="AF11:AF49"/>
    <dataValidation allowBlank="1" showInputMessage="1" showErrorMessage="1" promptTitle="品質事項 （旧ＪＡＳ法由来のもの）" prompt="(2)欄の内訳を記載" sqref="M11:M49"/>
    <dataValidation allowBlank="1" showInputMessage="1" showErrorMessage="1" promptTitle="衛生事項 （府令11号7条1項（2項を除く。））" prompt="(2)欄の内訳を記載" sqref="G11:G49"/>
    <dataValidation allowBlank="1" showErrorMessage="1" promptTitle="表示に関する監視指導延施設数" prompt="・同一施設に2回以上立入検査を実施した場合は、その回数を記載_x000a_・立入検査が複数日に渡った場合は、同一施設に複数回立入検査を実施したものとして取り扱うこと_x000a_・主たる事業者に対して立入検査を実施した場合の区分の計上については、当該要因となった施設の業務区分に基づき計上することとする" sqref="E10:AF10"/>
    <dataValidation allowBlank="1" showInputMessage="1" showErrorMessage="1" promptTitle="-------表示基準違反を発見した延べ施設数を入力------" prompt="・同一施設で２項目以上の違反を確認した場合にあっては、その違反確認数を延べ施設数として計上_x000a_【例】同一施設で、品質事項と保健事項の違反確認（「２」と計上）_x000a_・同一施設に２回以上立入検査を実施した結果、２項目以上違反を発見した場合にあっても、その違反確認数を延べ施設数として計上_x000a_【例】同一施設に２回立入検査実施し、いずれも品質事項と保健事項の違反確認（「４」と計上）_x000a_・(2)=(3)～(8)の合計（(9)に該当するものを除く）" sqref="F11:F49"/>
    <dataValidation allowBlank="1" showInputMessage="1" showErrorMessage="1" promptTitle="他機関に情報回付等した件数" prompt="(2)に含めない、_x000a_・所管していない法令に関する違反を確認した場合_x000a_・確認した違反品の製造所等が管轄する都道府県等と異なる場合に、それぞれ該当する他機関に情報回付等を行った件数を「(9)他機関に情報回付等」欄の内数として計上" sqref="S11:W49"/>
    <dataValidation allowBlank="1" showInputMessage="1" showErrorMessage="1" promptTitle="20条違反を確認した施設数" prompt="(2)欄の内訳を記載" sqref="O11:O49"/>
    <dataValidation allowBlank="1" showInputMessage="1" showErrorMessage="1" promptTitle="健康増進法第65条1項の違反を確認した施設数" prompt="(2)欄の内訳を記載" sqref="P11:P49"/>
    <dataValidation allowBlank="1" showInputMessage="1" showErrorMessage="1" promptTitle="景表法、米トレ法等その他の違反を確認した施設数" prompt="(2)欄の内訳を記載" sqref="Q11:Q49"/>
    <dataValidation allowBlank="1" showInputMessage="1" showErrorMessage="1" promptTitle="他機関に情報回付等した件数" prompt="(2)に含めない、_x000a_・所管していない法令に関する違反を確認した場合_x000a_・確認した違反品の製造所等が管轄する都道府県等と異なる場合_x000a_に、それぞれ該当する他機関に情報回付等を行った件数を計上" sqref="R11:R49"/>
    <dataValidation allowBlank="1" showInputMessage="1" showErrorMessage="1" promptTitle="食品衛生法20条違反に対する口頭指導延べ施設数" prompt="(6)の内数_x000a_・同一施設に２回以上立入検査を実施した結果、２回以上処分以外の措置を行った場合は、その回数を述べ施設数として計上_x000a_※口頭指導：違反が軽微であってその場での改善指導のみで直ちに改善が図られるもの" sqref="AC11:AC49"/>
    <dataValidation allowBlank="1" showInputMessage="1" showErrorMessage="1" promptTitle="食品衛生法20条違反に対する書面指導延べ施設数" prompt="(6)の内数_x000a_・同一施設に２回以上立入検査を実施した結果、２回以上処分以外の措置を行った場合は、その回数を述べ施設数として計上_x000a_※違反が軽微であって直ちに改善が図られる以外のもの" sqref="AE11:AE49"/>
    <dataValidation allowBlank="1" showInputMessage="1" showErrorMessage="1" promptTitle="保健事項 （府令11号7条2項）等" prompt="(4)欄の内数として記載" sqref="I11:K49"/>
    <dataValidation allowBlank="1" showInputMessage="1" showErrorMessage="1" promptTitle="保健事項 （府令11号7条2項）等" prompt="(4)欄の内数としてを記載" sqref="L11:L49"/>
    <dataValidation allowBlank="1" showInputMessage="1" showErrorMessage="1" promptTitle="--------表示に関する調査・監視指導延べ施設数------" prompt="・同一施設に2回以上立入検査を実施した場合は、その立入検査回数を延べ施設数として記載（立入検査が複数日に渡った場合は、同一施設に複数回立入検査を実施したものとして取り扱うこと）_x000a_【例】　Ａ施設への立入検査（「２」として計上）_x000a_　　　　　令和○年□月△日_x000a_　　　　　　　　　〃　　　 □日_x000a_・主たる事業者に対して立入検査を実施した場合の区分の計上については、当該要因となった施設の業務区分に基づき計上することとする" sqref="E11:E49"/>
    <dataValidation allowBlank="1" showInputMessage="1" showErrorMessage="1" promptTitle="表示基準違反による6条8項の行政処分を行った延べ施設数" prompt="・(3)+(4)+(5)のうち、4条の規定に基づく表示基準違反による6条8項の処分（回収命令等）を行った延べ施設数を記載_x000a_・同一施設に２回以上立入検査を実施した結果、２回以上処分を行った場合は、処分を行った回数を延べ施設数として計上" sqref="X11:X49"/>
    <dataValidation allowBlank="1" showInputMessage="1" showErrorMessage="1" promptTitle="表示基準違反による6条5項の行政処分を行った延べ施設数" prompt="・(3)+(4)+(5)のうち、4条の規定に基づく表示基準違反による6条5項の行政処分（命令）を行った延べ施設数を記載_x000a_・同一施設に２回以上立入検査を実施した結果、２回以上処分を行った場合は、処分を行った回数を延べ施設数として計上" sqref="Y11:Y49"/>
    <dataValidation allowBlank="1" showInputMessage="1" showErrorMessage="1" promptTitle="食品衛生法20条違反により60条の行政処分を行った延べ施設数" prompt="・(6)のうち、法20条違反により60条の行政処分（営業停止）を行った延べ施設数を記載_x000a_・同一施設に２回以上立入検査を実施した結果、２回以上処分を行った場合は、処分を行った回数を延べ施設数として計上" sqref="Z11:Z49"/>
    <dataValidation allowBlank="1" showInputMessage="1" showErrorMessage="1" promptTitle="食品衛生法20条違反による59条の行政処分を行った延べ施設数" prompt="・(6)のうち法20条違反による59条の行政処分（除去命令）を行った延べ施設数を記載_x000a_・同一施設に２回以上立入検査を実施した結果、２回以上処分を行った場合は、処分を行った回数を延べ施設数として計上" sqref="AA11:AA49"/>
    <dataValidation allowBlank="1" showInputMessage="1" showErrorMessage="1" promptTitle="保健事項 （府令11号7条2項）等" prompt="(2)欄の内訳を記載_x000a_特定保健用食品、機能性表示食品、栄養機能食品、その他のいわゆる「健康食品」の違反を確認した場合は、それぞれの欄に⑷の内数として計上" sqref="H11:H49"/>
    <dataValidation allowBlank="1" showInputMessage="1" showErrorMessage="1" promptTitle="品質事項 （旧ＪＡＳ法由来のもの）" prompt="(5)欄の内訳として記載_x000a_　(5)のうち、「原産地及び原料原産地」に係る違反を確認した場合は、内数として計上" sqref="N11:N49"/>
    <dataValidation allowBlank="1" showInputMessage="1" showErrorMessage="1" promptTitle="４条の規定に基づく表示基準違反に対する口頭指導延べ施設数" prompt="(3)+(4)+(5)の内数_x000a_・(3)+(4)+(5)のうち、違反に関する行政処分以外の措置を行った施設数を計上_x000a_・同一施設に２回以上立入検査を実施した結果、２回以上処分以外の措置を行った場合は、その回数を述べ施設数として計上_x000a_※口頭指導：違反が軽微であってその場での改善指導のみで直ちに改善が図られるもの" sqref="AB11:AB49"/>
    <dataValidation allowBlank="1" showInputMessage="1" showErrorMessage="1" promptTitle="4条の規定に基づく表示基準違反に対する書面指導延べ施設数" prompt="(3)+(4)+(5)の内数_x000a_・(3)+(4)+(5)のうち、違反に関する行政処分以外の措置を行った施設数を計上_x000a_・同一施設に２回以上立入検査を実施した結果、２回以上処分以外の措置を行った場合は、その回数を述べ施設数として計上_x000a_※違反が軽微であって直ちに改善が図られる以外のもの" sqref="AD11:AD49"/>
  </dataValidations>
  <pageMargins left="0.70866141732283472" right="0.70866141732283472" top="0.74803149606299213" bottom="0.74803149606299213" header="0.31496062992125984" footer="0.31496062992125984"/>
  <pageSetup paperSize="8" scale="56" orientation="landscape" r:id="rId1"/>
  <headerFooter>
    <oddHeader>&amp;R別添３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2"/>
  <sheetViews>
    <sheetView zoomScaleNormal="100" zoomScaleSheetLayoutView="100" workbookViewId="0">
      <selection activeCell="H35" sqref="H35"/>
    </sheetView>
  </sheetViews>
  <sheetFormatPr defaultRowHeight="11.25" outlineLevelRow="1" x14ac:dyDescent="0.15"/>
  <cols>
    <col min="1" max="1" width="4" style="5" bestFit="1" customWidth="1"/>
    <col min="2" max="2" width="3.83203125" style="5" customWidth="1"/>
    <col min="3" max="3" width="27.83203125" style="5" customWidth="1"/>
    <col min="4" max="4" width="27.83203125" style="5" hidden="1" customWidth="1"/>
    <col min="5" max="5" width="13.83203125" style="5" customWidth="1"/>
    <col min="6" max="6" width="15.1640625" style="5" customWidth="1"/>
    <col min="7" max="13" width="12" style="5" customWidth="1"/>
    <col min="14" max="14" width="13.1640625" style="5" customWidth="1"/>
    <col min="15" max="22" width="12" style="5" customWidth="1"/>
    <col min="23" max="23" width="12.83203125" style="5" customWidth="1"/>
    <col min="24" max="32" width="13.83203125" style="5" customWidth="1"/>
    <col min="33" max="16384" width="9.33203125" style="5"/>
  </cols>
  <sheetData>
    <row r="1" spans="1:32" ht="15" customHeight="1" thickTop="1" thickBot="1" x14ac:dyDescent="0.2">
      <c r="B1" s="92" t="s">
        <v>73</v>
      </c>
      <c r="C1" s="4"/>
      <c r="D1" s="4"/>
      <c r="F1" s="6"/>
      <c r="G1" s="6"/>
      <c r="H1" s="6"/>
      <c r="I1" s="6"/>
      <c r="J1" s="6"/>
      <c r="K1" s="6"/>
      <c r="L1" s="6"/>
      <c r="M1" s="6"/>
      <c r="N1" s="6"/>
      <c r="O1" s="6"/>
      <c r="P1" s="6"/>
      <c r="Q1" s="6"/>
      <c r="R1" s="6"/>
      <c r="S1" s="6"/>
      <c r="T1" s="6"/>
      <c r="U1" s="6"/>
      <c r="V1" s="6"/>
      <c r="W1" s="6"/>
      <c r="X1" s="6"/>
      <c r="Y1" s="6"/>
      <c r="Z1" s="6"/>
      <c r="AB1" s="9"/>
      <c r="AC1" s="6"/>
      <c r="AD1" s="6"/>
      <c r="AE1" s="233" t="s">
        <v>164</v>
      </c>
      <c r="AF1" s="234"/>
    </row>
    <row r="2" spans="1:32" ht="14.25" thickTop="1" x14ac:dyDescent="0.15">
      <c r="B2" s="1"/>
      <c r="C2" s="1"/>
      <c r="D2" s="1"/>
      <c r="F2" s="6"/>
      <c r="G2" s="6"/>
      <c r="H2" s="6"/>
      <c r="I2" s="6"/>
      <c r="J2" s="6"/>
      <c r="K2" s="6"/>
      <c r="L2" s="6"/>
      <c r="M2" s="6"/>
      <c r="N2" s="6"/>
      <c r="O2" s="6"/>
      <c r="P2" s="6"/>
      <c r="Q2" s="6"/>
      <c r="R2" s="6"/>
      <c r="S2" s="6"/>
      <c r="T2" s="6"/>
      <c r="U2" s="6"/>
      <c r="V2" s="6"/>
      <c r="W2" s="6"/>
      <c r="X2" s="6"/>
      <c r="Y2" s="6"/>
      <c r="Z2" s="6"/>
      <c r="AA2" s="6"/>
      <c r="AB2" s="6"/>
      <c r="AC2" s="6"/>
      <c r="AD2" s="6"/>
      <c r="AE2" s="6"/>
    </row>
    <row r="3" spans="1:32" ht="15" customHeight="1" x14ac:dyDescent="0.15">
      <c r="C3" s="7"/>
      <c r="D3" s="7"/>
      <c r="E3" s="8"/>
      <c r="F3" s="8"/>
      <c r="G3" s="6"/>
      <c r="H3" s="6"/>
      <c r="I3" s="6"/>
      <c r="J3" s="6"/>
      <c r="K3" s="6"/>
      <c r="L3" s="6"/>
      <c r="M3" s="8"/>
      <c r="N3" s="8"/>
      <c r="O3" s="6"/>
      <c r="P3" s="8"/>
      <c r="Q3" s="8"/>
      <c r="R3" s="8"/>
      <c r="S3" s="8"/>
      <c r="T3" s="8"/>
      <c r="U3" s="8"/>
      <c r="V3" s="8"/>
      <c r="W3" s="8"/>
      <c r="X3" s="9"/>
      <c r="Y3" s="9"/>
      <c r="Z3" s="9"/>
      <c r="AA3" s="9"/>
      <c r="AB3" s="317" t="s">
        <v>24</v>
      </c>
      <c r="AC3" s="318"/>
      <c r="AD3" s="319"/>
      <c r="AE3" s="238" t="s">
        <v>175</v>
      </c>
      <c r="AF3" s="239"/>
    </row>
    <row r="4" spans="1:32" ht="5.0999999999999996" customHeight="1" thickBot="1" x14ac:dyDescent="0.2">
      <c r="B4" s="10"/>
      <c r="C4" s="10"/>
      <c r="D4" s="10"/>
      <c r="F4" s="6"/>
      <c r="G4" s="6"/>
      <c r="H4" s="6"/>
      <c r="I4" s="6"/>
      <c r="J4" s="6"/>
      <c r="K4" s="6"/>
      <c r="L4" s="6"/>
      <c r="M4" s="6"/>
      <c r="N4" s="6"/>
      <c r="O4" s="6"/>
      <c r="P4" s="6"/>
      <c r="Q4" s="6"/>
      <c r="R4" s="6"/>
      <c r="S4" s="6"/>
      <c r="T4" s="6"/>
      <c r="U4" s="6"/>
      <c r="V4" s="6"/>
      <c r="W4" s="6"/>
      <c r="X4" s="11"/>
      <c r="Y4" s="11"/>
      <c r="Z4" s="2"/>
      <c r="AA4" s="6"/>
      <c r="AB4" s="6"/>
      <c r="AC4" s="11"/>
      <c r="AD4" s="11"/>
      <c r="AE4" s="11"/>
      <c r="AF4" s="3"/>
    </row>
    <row r="5" spans="1:32" ht="12" customHeight="1" x14ac:dyDescent="0.15">
      <c r="B5" s="308" t="s">
        <v>4</v>
      </c>
      <c r="C5" s="309"/>
      <c r="D5" s="118"/>
      <c r="E5" s="314" t="s">
        <v>21</v>
      </c>
      <c r="F5" s="303" t="s">
        <v>159</v>
      </c>
      <c r="G5" s="329"/>
      <c r="H5" s="329"/>
      <c r="I5" s="329"/>
      <c r="J5" s="329"/>
      <c r="K5" s="329"/>
      <c r="L5" s="329"/>
      <c r="M5" s="329"/>
      <c r="N5" s="329"/>
      <c r="O5" s="329"/>
      <c r="P5" s="329"/>
      <c r="Q5" s="12"/>
      <c r="R5" s="357" t="s">
        <v>171</v>
      </c>
      <c r="S5" s="142"/>
      <c r="T5" s="142"/>
      <c r="U5" s="142"/>
      <c r="V5" s="142"/>
      <c r="W5" s="109"/>
      <c r="X5" s="358" t="s">
        <v>23</v>
      </c>
      <c r="Y5" s="329"/>
      <c r="Z5" s="329"/>
      <c r="AA5" s="330"/>
      <c r="AB5" s="328" t="s">
        <v>41</v>
      </c>
      <c r="AC5" s="329"/>
      <c r="AD5" s="329"/>
      <c r="AE5" s="330"/>
      <c r="AF5" s="325" t="s">
        <v>0</v>
      </c>
    </row>
    <row r="6" spans="1:32" s="13" customFormat="1" ht="18" customHeight="1" x14ac:dyDescent="0.15">
      <c r="B6" s="310"/>
      <c r="C6" s="311"/>
      <c r="D6" s="119"/>
      <c r="E6" s="315"/>
      <c r="F6" s="304"/>
      <c r="G6" s="339" t="s">
        <v>26</v>
      </c>
      <c r="H6" s="340"/>
      <c r="I6" s="340"/>
      <c r="J6" s="340"/>
      <c r="K6" s="340"/>
      <c r="L6" s="340"/>
      <c r="M6" s="340"/>
      <c r="N6" s="341"/>
      <c r="O6" s="352" t="s">
        <v>29</v>
      </c>
      <c r="P6" s="352" t="s">
        <v>75</v>
      </c>
      <c r="Q6" s="324" t="s">
        <v>28</v>
      </c>
      <c r="R6" s="272"/>
      <c r="S6" s="264" t="s">
        <v>156</v>
      </c>
      <c r="T6" s="264" t="s">
        <v>152</v>
      </c>
      <c r="U6" s="264" t="s">
        <v>153</v>
      </c>
      <c r="V6" s="264" t="s">
        <v>172</v>
      </c>
      <c r="W6" s="336" t="s">
        <v>154</v>
      </c>
      <c r="X6" s="349" t="s">
        <v>26</v>
      </c>
      <c r="Y6" s="341"/>
      <c r="Z6" s="322" t="s">
        <v>27</v>
      </c>
      <c r="AA6" s="323"/>
      <c r="AB6" s="335" t="s">
        <v>13</v>
      </c>
      <c r="AC6" s="332"/>
      <c r="AD6" s="331" t="s">
        <v>14</v>
      </c>
      <c r="AE6" s="332"/>
      <c r="AF6" s="326"/>
    </row>
    <row r="7" spans="1:32" s="13" customFormat="1" ht="15" customHeight="1" x14ac:dyDescent="0.15">
      <c r="B7" s="310"/>
      <c r="C7" s="311"/>
      <c r="D7" s="119"/>
      <c r="E7" s="315"/>
      <c r="F7" s="304"/>
      <c r="G7" s="350" t="s">
        <v>78</v>
      </c>
      <c r="H7" s="320" t="s">
        <v>165</v>
      </c>
      <c r="I7" s="359"/>
      <c r="J7" s="359"/>
      <c r="K7" s="359"/>
      <c r="L7" s="360"/>
      <c r="M7" s="320" t="s">
        <v>42</v>
      </c>
      <c r="N7" s="140"/>
      <c r="O7" s="321"/>
      <c r="P7" s="321"/>
      <c r="Q7" s="320"/>
      <c r="R7" s="272"/>
      <c r="S7" s="265"/>
      <c r="T7" s="265"/>
      <c r="U7" s="265"/>
      <c r="V7" s="265"/>
      <c r="W7" s="337"/>
      <c r="X7" s="361" t="s">
        <v>34</v>
      </c>
      <c r="Y7" s="354" t="s">
        <v>40</v>
      </c>
      <c r="Z7" s="321" t="s">
        <v>79</v>
      </c>
      <c r="AA7" s="355" t="s">
        <v>80</v>
      </c>
      <c r="AB7" s="304"/>
      <c r="AC7" s="334"/>
      <c r="AD7" s="333"/>
      <c r="AE7" s="334"/>
      <c r="AF7" s="326"/>
    </row>
    <row r="8" spans="1:32" s="13" customFormat="1" ht="42" customHeight="1" x14ac:dyDescent="0.15">
      <c r="B8" s="310"/>
      <c r="C8" s="311"/>
      <c r="D8" s="119"/>
      <c r="E8" s="316"/>
      <c r="F8" s="305"/>
      <c r="G8" s="351"/>
      <c r="H8" s="321"/>
      <c r="I8" s="148" t="s">
        <v>151</v>
      </c>
      <c r="J8" s="148" t="s">
        <v>152</v>
      </c>
      <c r="K8" s="148" t="s">
        <v>153</v>
      </c>
      <c r="L8" s="150" t="s">
        <v>170</v>
      </c>
      <c r="M8" s="321"/>
      <c r="N8" s="148" t="s">
        <v>155</v>
      </c>
      <c r="O8" s="353"/>
      <c r="P8" s="321"/>
      <c r="Q8" s="320"/>
      <c r="R8" s="273"/>
      <c r="S8" s="266"/>
      <c r="T8" s="266"/>
      <c r="U8" s="266"/>
      <c r="V8" s="266"/>
      <c r="W8" s="338"/>
      <c r="X8" s="362"/>
      <c r="Y8" s="353"/>
      <c r="Z8" s="353"/>
      <c r="AA8" s="356"/>
      <c r="AB8" s="51" t="s">
        <v>35</v>
      </c>
      <c r="AC8" s="14" t="s">
        <v>29</v>
      </c>
      <c r="AD8" s="51" t="s">
        <v>35</v>
      </c>
      <c r="AE8" s="14" t="s">
        <v>29</v>
      </c>
      <c r="AF8" s="327"/>
    </row>
    <row r="9" spans="1:32" ht="19.5" customHeight="1" thickBot="1" x14ac:dyDescent="0.2">
      <c r="B9" s="312"/>
      <c r="C9" s="313"/>
      <c r="D9" s="120"/>
      <c r="E9" s="15">
        <v>1</v>
      </c>
      <c r="F9" s="16">
        <v>2</v>
      </c>
      <c r="G9" s="201">
        <v>3</v>
      </c>
      <c r="H9" s="196">
        <v>4</v>
      </c>
      <c r="I9" s="197"/>
      <c r="J9" s="197"/>
      <c r="K9" s="197"/>
      <c r="L9" s="198"/>
      <c r="M9" s="196">
        <v>5</v>
      </c>
      <c r="N9" s="202"/>
      <c r="O9" s="203">
        <v>6</v>
      </c>
      <c r="P9" s="196">
        <v>7</v>
      </c>
      <c r="Q9" s="204">
        <v>8</v>
      </c>
      <c r="R9" s="205">
        <v>9</v>
      </c>
      <c r="S9" s="151"/>
      <c r="T9" s="151"/>
      <c r="U9" s="151"/>
      <c r="V9" s="151"/>
      <c r="W9" s="152"/>
      <c r="X9" s="105">
        <v>10</v>
      </c>
      <c r="Y9" s="20">
        <v>11</v>
      </c>
      <c r="Z9" s="18">
        <v>12</v>
      </c>
      <c r="AA9" s="21">
        <v>13</v>
      </c>
      <c r="AB9" s="17">
        <v>14</v>
      </c>
      <c r="AC9" s="21">
        <v>15</v>
      </c>
      <c r="AD9" s="20">
        <v>16</v>
      </c>
      <c r="AE9" s="18">
        <v>17</v>
      </c>
      <c r="AF9" s="22">
        <v>18</v>
      </c>
    </row>
    <row r="10" spans="1:32" ht="39" customHeight="1" x14ac:dyDescent="0.15">
      <c r="A10" s="5">
        <v>1</v>
      </c>
      <c r="B10" s="306" t="s">
        <v>47</v>
      </c>
      <c r="C10" s="307"/>
      <c r="D10" s="122" t="str">
        <f>CONCATENATE(TEXT(A10,"00"),B10)</f>
        <v>01魚介類販売業（包装済みの魚介類のみの販売）</v>
      </c>
      <c r="E10" s="160">
        <v>45</v>
      </c>
      <c r="F10" s="161"/>
      <c r="G10" s="164"/>
      <c r="H10" s="33"/>
      <c r="I10" s="33"/>
      <c r="J10" s="33"/>
      <c r="K10" s="33"/>
      <c r="L10" s="33"/>
      <c r="M10" s="33"/>
      <c r="N10" s="33"/>
      <c r="O10" s="33"/>
      <c r="P10" s="33"/>
      <c r="Q10" s="31"/>
      <c r="R10" s="32"/>
      <c r="S10" s="34"/>
      <c r="T10" s="33"/>
      <c r="U10" s="33"/>
      <c r="V10" s="33"/>
      <c r="W10" s="33"/>
      <c r="X10" s="157"/>
      <c r="Y10" s="158"/>
      <c r="Z10" s="158"/>
      <c r="AA10" s="31"/>
      <c r="AB10" s="32"/>
      <c r="AC10" s="159"/>
      <c r="AD10" s="32"/>
      <c r="AE10" s="159"/>
      <c r="AF10" s="35"/>
    </row>
    <row r="11" spans="1:32" ht="39" customHeight="1" x14ac:dyDescent="0.15">
      <c r="A11" s="5">
        <v>2</v>
      </c>
      <c r="B11" s="301" t="s">
        <v>48</v>
      </c>
      <c r="C11" s="302"/>
      <c r="D11" s="123" t="str">
        <f t="shared" ref="D11:D38" si="0">CONCATENATE(TEXT(A11,"00"),B11)</f>
        <v>02食肉販売業（包装済みの食肉のみの販売）</v>
      </c>
      <c r="E11" s="160">
        <v>466</v>
      </c>
      <c r="F11" s="161"/>
      <c r="G11" s="164"/>
      <c r="H11" s="33"/>
      <c r="I11" s="33"/>
      <c r="J11" s="33"/>
      <c r="K11" s="33"/>
      <c r="L11" s="33"/>
      <c r="M11" s="33"/>
      <c r="N11" s="33"/>
      <c r="O11" s="33"/>
      <c r="P11" s="33"/>
      <c r="Q11" s="31"/>
      <c r="R11" s="32"/>
      <c r="S11" s="34"/>
      <c r="T11" s="33"/>
      <c r="U11" s="33"/>
      <c r="V11" s="33"/>
      <c r="W11" s="33"/>
      <c r="X11" s="157"/>
      <c r="Y11" s="158"/>
      <c r="Z11" s="158"/>
      <c r="AA11" s="31"/>
      <c r="AB11" s="32"/>
      <c r="AC11" s="159"/>
      <c r="AD11" s="32"/>
      <c r="AE11" s="159"/>
      <c r="AF11" s="35"/>
    </row>
    <row r="12" spans="1:32" ht="39" customHeight="1" x14ac:dyDescent="0.15">
      <c r="A12" s="5">
        <v>3</v>
      </c>
      <c r="B12" s="301" t="s">
        <v>49</v>
      </c>
      <c r="C12" s="302"/>
      <c r="D12" s="123" t="str">
        <f t="shared" si="0"/>
        <v>03乳類販売業</v>
      </c>
      <c r="E12" s="160">
        <v>54</v>
      </c>
      <c r="F12" s="161"/>
      <c r="G12" s="164"/>
      <c r="H12" s="33"/>
      <c r="I12" s="33"/>
      <c r="J12" s="33"/>
      <c r="K12" s="33"/>
      <c r="L12" s="33"/>
      <c r="M12" s="33"/>
      <c r="N12" s="33"/>
      <c r="O12" s="33"/>
      <c r="P12" s="33"/>
      <c r="Q12" s="31"/>
      <c r="R12" s="32"/>
      <c r="S12" s="34"/>
      <c r="T12" s="33"/>
      <c r="U12" s="33"/>
      <c r="V12" s="33"/>
      <c r="W12" s="33"/>
      <c r="X12" s="157"/>
      <c r="Y12" s="158"/>
      <c r="Z12" s="158"/>
      <c r="AA12" s="31"/>
      <c r="AB12" s="32"/>
      <c r="AC12" s="159"/>
      <c r="AD12" s="32"/>
      <c r="AE12" s="159"/>
      <c r="AF12" s="35"/>
    </row>
    <row r="13" spans="1:32" ht="39" customHeight="1" x14ac:dyDescent="0.15">
      <c r="A13" s="5">
        <v>4</v>
      </c>
      <c r="B13" s="301" t="s">
        <v>50</v>
      </c>
      <c r="C13" s="302"/>
      <c r="D13" s="123" t="str">
        <f t="shared" si="0"/>
        <v>04氷雪販売業</v>
      </c>
      <c r="E13" s="160"/>
      <c r="F13" s="161"/>
      <c r="G13" s="164"/>
      <c r="H13" s="33"/>
      <c r="I13" s="33"/>
      <c r="J13" s="33"/>
      <c r="K13" s="33"/>
      <c r="L13" s="33"/>
      <c r="M13" s="33"/>
      <c r="N13" s="33"/>
      <c r="O13" s="33"/>
      <c r="P13" s="33"/>
      <c r="Q13" s="31"/>
      <c r="R13" s="32"/>
      <c r="S13" s="34"/>
      <c r="T13" s="33"/>
      <c r="U13" s="33"/>
      <c r="V13" s="33"/>
      <c r="W13" s="33"/>
      <c r="X13" s="157"/>
      <c r="Y13" s="158"/>
      <c r="Z13" s="158"/>
      <c r="AA13" s="31"/>
      <c r="AB13" s="32"/>
      <c r="AC13" s="159"/>
      <c r="AD13" s="32"/>
      <c r="AE13" s="159"/>
      <c r="AF13" s="35"/>
    </row>
    <row r="14" spans="1:32" ht="39" customHeight="1" x14ac:dyDescent="0.15">
      <c r="A14" s="5">
        <v>5</v>
      </c>
      <c r="B14" s="301" t="s">
        <v>51</v>
      </c>
      <c r="C14" s="302"/>
      <c r="D14" s="123" t="str">
        <f t="shared" si="0"/>
        <v>05コップ式自動販売機（自動洗浄・屋内設置）</v>
      </c>
      <c r="E14" s="160"/>
      <c r="F14" s="161"/>
      <c r="G14" s="164"/>
      <c r="H14" s="33"/>
      <c r="I14" s="33"/>
      <c r="J14" s="33"/>
      <c r="K14" s="33"/>
      <c r="L14" s="33"/>
      <c r="M14" s="33"/>
      <c r="N14" s="33"/>
      <c r="O14" s="33"/>
      <c r="P14" s="33"/>
      <c r="Q14" s="31"/>
      <c r="R14" s="32"/>
      <c r="S14" s="34"/>
      <c r="T14" s="33"/>
      <c r="U14" s="33"/>
      <c r="V14" s="33"/>
      <c r="W14" s="33"/>
      <c r="X14" s="157"/>
      <c r="Y14" s="158"/>
      <c r="Z14" s="158"/>
      <c r="AA14" s="31"/>
      <c r="AB14" s="32"/>
      <c r="AC14" s="159"/>
      <c r="AD14" s="32"/>
      <c r="AE14" s="159"/>
      <c r="AF14" s="35"/>
    </row>
    <row r="15" spans="1:32" ht="39" customHeight="1" x14ac:dyDescent="0.15">
      <c r="A15" s="5">
        <v>6</v>
      </c>
      <c r="B15" s="301" t="s">
        <v>52</v>
      </c>
      <c r="C15" s="302"/>
      <c r="D15" s="123" t="str">
        <f t="shared" si="0"/>
        <v>06弁当販売業</v>
      </c>
      <c r="E15" s="160">
        <v>14</v>
      </c>
      <c r="F15" s="161"/>
      <c r="G15" s="164"/>
      <c r="H15" s="33"/>
      <c r="I15" s="33"/>
      <c r="J15" s="33"/>
      <c r="K15" s="33"/>
      <c r="L15" s="33"/>
      <c r="M15" s="33"/>
      <c r="N15" s="33"/>
      <c r="O15" s="33"/>
      <c r="P15" s="33"/>
      <c r="Q15" s="31"/>
      <c r="R15" s="32"/>
      <c r="S15" s="34"/>
      <c r="T15" s="33"/>
      <c r="U15" s="33"/>
      <c r="V15" s="33"/>
      <c r="W15" s="33"/>
      <c r="X15" s="157"/>
      <c r="Y15" s="158"/>
      <c r="Z15" s="158"/>
      <c r="AA15" s="31"/>
      <c r="AB15" s="32"/>
      <c r="AC15" s="159"/>
      <c r="AD15" s="32"/>
      <c r="AE15" s="159"/>
      <c r="AF15" s="35"/>
    </row>
    <row r="16" spans="1:32" ht="39" customHeight="1" x14ac:dyDescent="0.15">
      <c r="A16" s="5">
        <v>7</v>
      </c>
      <c r="B16" s="301" t="s">
        <v>53</v>
      </c>
      <c r="C16" s="302"/>
      <c r="D16" s="123" t="str">
        <f t="shared" si="0"/>
        <v>07野菜果物販売業</v>
      </c>
      <c r="E16" s="160">
        <v>359</v>
      </c>
      <c r="F16" s="161">
        <v>3</v>
      </c>
      <c r="G16" s="164"/>
      <c r="H16" s="33"/>
      <c r="I16" s="33"/>
      <c r="J16" s="33"/>
      <c r="K16" s="33"/>
      <c r="L16" s="33"/>
      <c r="M16" s="33"/>
      <c r="N16" s="33"/>
      <c r="O16" s="33"/>
      <c r="P16" s="33">
        <v>3</v>
      </c>
      <c r="Q16" s="31"/>
      <c r="R16" s="32"/>
      <c r="S16" s="34"/>
      <c r="T16" s="33"/>
      <c r="U16" s="33"/>
      <c r="V16" s="33"/>
      <c r="W16" s="33"/>
      <c r="X16" s="157"/>
      <c r="Y16" s="158"/>
      <c r="Z16" s="158"/>
      <c r="AA16" s="31"/>
      <c r="AB16" s="32"/>
      <c r="AC16" s="159"/>
      <c r="AD16" s="32"/>
      <c r="AE16" s="159"/>
      <c r="AF16" s="35"/>
    </row>
    <row r="17" spans="1:32" ht="39" customHeight="1" x14ac:dyDescent="0.15">
      <c r="A17" s="5">
        <v>8</v>
      </c>
      <c r="B17" s="301" t="s">
        <v>54</v>
      </c>
      <c r="C17" s="302"/>
      <c r="D17" s="123" t="str">
        <f t="shared" si="0"/>
        <v>08米穀類販売業</v>
      </c>
      <c r="E17" s="160">
        <v>24</v>
      </c>
      <c r="F17" s="161"/>
      <c r="G17" s="164"/>
      <c r="H17" s="33"/>
      <c r="I17" s="33"/>
      <c r="J17" s="33"/>
      <c r="K17" s="33"/>
      <c r="L17" s="33"/>
      <c r="M17" s="33"/>
      <c r="N17" s="33"/>
      <c r="O17" s="33"/>
      <c r="P17" s="33"/>
      <c r="Q17" s="31"/>
      <c r="R17" s="32"/>
      <c r="S17" s="34"/>
      <c r="T17" s="33"/>
      <c r="U17" s="33"/>
      <c r="V17" s="33"/>
      <c r="W17" s="33"/>
      <c r="X17" s="157"/>
      <c r="Y17" s="158"/>
      <c r="Z17" s="158"/>
      <c r="AA17" s="31"/>
      <c r="AB17" s="32"/>
      <c r="AC17" s="159"/>
      <c r="AD17" s="32"/>
      <c r="AE17" s="159"/>
      <c r="AF17" s="35"/>
    </row>
    <row r="18" spans="1:32" ht="39" customHeight="1" x14ac:dyDescent="0.15">
      <c r="A18" s="5">
        <v>9</v>
      </c>
      <c r="B18" s="301" t="s">
        <v>55</v>
      </c>
      <c r="C18" s="302"/>
      <c r="D18" s="123" t="str">
        <f t="shared" si="0"/>
        <v>09通信販売・訪問販売による販売業</v>
      </c>
      <c r="E18" s="160"/>
      <c r="F18" s="161"/>
      <c r="G18" s="164"/>
      <c r="H18" s="33"/>
      <c r="I18" s="33"/>
      <c r="J18" s="33"/>
      <c r="K18" s="33"/>
      <c r="L18" s="33"/>
      <c r="M18" s="33"/>
      <c r="N18" s="33"/>
      <c r="O18" s="33"/>
      <c r="P18" s="33"/>
      <c r="Q18" s="31"/>
      <c r="R18" s="32"/>
      <c r="S18" s="34"/>
      <c r="T18" s="33"/>
      <c r="U18" s="33"/>
      <c r="V18" s="33"/>
      <c r="W18" s="33"/>
      <c r="X18" s="157"/>
      <c r="Y18" s="158"/>
      <c r="Z18" s="158"/>
      <c r="AA18" s="31"/>
      <c r="AB18" s="32"/>
      <c r="AC18" s="159"/>
      <c r="AD18" s="32"/>
      <c r="AE18" s="159"/>
      <c r="AF18" s="35"/>
    </row>
    <row r="19" spans="1:32" ht="39" customHeight="1" x14ac:dyDescent="0.15">
      <c r="A19" s="5">
        <v>10</v>
      </c>
      <c r="B19" s="301" t="s">
        <v>56</v>
      </c>
      <c r="C19" s="302"/>
      <c r="D19" s="123" t="str">
        <f t="shared" si="0"/>
        <v>10コンビニエンスストア</v>
      </c>
      <c r="E19" s="160">
        <v>16</v>
      </c>
      <c r="F19" s="161"/>
      <c r="G19" s="164"/>
      <c r="H19" s="33"/>
      <c r="I19" s="33"/>
      <c r="J19" s="33"/>
      <c r="K19" s="33"/>
      <c r="L19" s="33"/>
      <c r="M19" s="33"/>
      <c r="N19" s="33"/>
      <c r="O19" s="33"/>
      <c r="P19" s="33"/>
      <c r="Q19" s="31"/>
      <c r="R19" s="32"/>
      <c r="S19" s="34"/>
      <c r="T19" s="33"/>
      <c r="U19" s="33"/>
      <c r="V19" s="33"/>
      <c r="W19" s="33"/>
      <c r="X19" s="157"/>
      <c r="Y19" s="158"/>
      <c r="Z19" s="158"/>
      <c r="AA19" s="31"/>
      <c r="AB19" s="32"/>
      <c r="AC19" s="159"/>
      <c r="AD19" s="32"/>
      <c r="AE19" s="159"/>
      <c r="AF19" s="35"/>
    </row>
    <row r="20" spans="1:32" ht="39" customHeight="1" x14ac:dyDescent="0.15">
      <c r="A20" s="5">
        <v>11</v>
      </c>
      <c r="B20" s="301" t="s">
        <v>57</v>
      </c>
      <c r="C20" s="302"/>
      <c r="D20" s="123" t="str">
        <f t="shared" si="0"/>
        <v>11百貨店、総合スーパー</v>
      </c>
      <c r="E20" s="160">
        <v>56</v>
      </c>
      <c r="F20" s="161">
        <v>3</v>
      </c>
      <c r="G20" s="164">
        <v>3</v>
      </c>
      <c r="H20" s="33"/>
      <c r="I20" s="33"/>
      <c r="J20" s="33"/>
      <c r="K20" s="33"/>
      <c r="L20" s="33"/>
      <c r="M20" s="33"/>
      <c r="N20" s="33"/>
      <c r="O20" s="33"/>
      <c r="P20" s="33"/>
      <c r="Q20" s="31"/>
      <c r="R20" s="32"/>
      <c r="S20" s="34"/>
      <c r="T20" s="33"/>
      <c r="U20" s="33"/>
      <c r="V20" s="33"/>
      <c r="W20" s="33"/>
      <c r="X20" s="157"/>
      <c r="Y20" s="158"/>
      <c r="Z20" s="158"/>
      <c r="AA20" s="31"/>
      <c r="AB20" s="32">
        <v>3</v>
      </c>
      <c r="AC20" s="159"/>
      <c r="AD20" s="32"/>
      <c r="AE20" s="159"/>
      <c r="AF20" s="35"/>
    </row>
    <row r="21" spans="1:32" ht="39" customHeight="1" x14ac:dyDescent="0.15">
      <c r="A21" s="5">
        <v>12</v>
      </c>
      <c r="B21" s="301" t="s">
        <v>61</v>
      </c>
      <c r="C21" s="302"/>
      <c r="D21" s="123" t="str">
        <f t="shared" si="0"/>
        <v>12自動販売機による販売業（コップ式自動販売機（自動洗浄・屋内設置）を除く。）</v>
      </c>
      <c r="E21" s="160"/>
      <c r="F21" s="161"/>
      <c r="G21" s="164"/>
      <c r="H21" s="33"/>
      <c r="I21" s="33"/>
      <c r="J21" s="33"/>
      <c r="K21" s="33"/>
      <c r="L21" s="33"/>
      <c r="M21" s="33"/>
      <c r="N21" s="33"/>
      <c r="O21" s="33"/>
      <c r="P21" s="33"/>
      <c r="Q21" s="31"/>
      <c r="R21" s="32"/>
      <c r="S21" s="34"/>
      <c r="T21" s="33"/>
      <c r="U21" s="33"/>
      <c r="V21" s="33"/>
      <c r="W21" s="33"/>
      <c r="X21" s="157"/>
      <c r="Y21" s="158"/>
      <c r="Z21" s="158"/>
      <c r="AA21" s="31"/>
      <c r="AB21" s="32"/>
      <c r="AC21" s="159"/>
      <c r="AD21" s="32"/>
      <c r="AE21" s="159"/>
      <c r="AF21" s="35"/>
    </row>
    <row r="22" spans="1:32" ht="39" customHeight="1" x14ac:dyDescent="0.15">
      <c r="A22" s="5">
        <v>13</v>
      </c>
      <c r="B22" s="301" t="s">
        <v>58</v>
      </c>
      <c r="C22" s="302"/>
      <c r="D22" s="123" t="str">
        <f t="shared" si="0"/>
        <v>13その他の食料・飲料販売業</v>
      </c>
      <c r="E22" s="160">
        <v>352</v>
      </c>
      <c r="F22" s="161">
        <v>4</v>
      </c>
      <c r="G22" s="164"/>
      <c r="H22" s="33"/>
      <c r="I22" s="33"/>
      <c r="J22" s="33"/>
      <c r="K22" s="33"/>
      <c r="L22" s="33"/>
      <c r="M22" s="33"/>
      <c r="N22" s="33"/>
      <c r="O22" s="33"/>
      <c r="P22" s="33">
        <v>4</v>
      </c>
      <c r="Q22" s="31"/>
      <c r="R22" s="32"/>
      <c r="S22" s="34"/>
      <c r="T22" s="33"/>
      <c r="U22" s="33"/>
      <c r="V22" s="33"/>
      <c r="W22" s="33"/>
      <c r="X22" s="157"/>
      <c r="Y22" s="158"/>
      <c r="Z22" s="158"/>
      <c r="AA22" s="31"/>
      <c r="AB22" s="32"/>
      <c r="AC22" s="159"/>
      <c r="AD22" s="32"/>
      <c r="AE22" s="159"/>
      <c r="AF22" s="35"/>
    </row>
    <row r="23" spans="1:32" ht="39" customHeight="1" x14ac:dyDescent="0.15">
      <c r="A23" s="5">
        <v>14</v>
      </c>
      <c r="B23" s="301" t="s">
        <v>59</v>
      </c>
      <c r="C23" s="302"/>
      <c r="D23" s="123" t="str">
        <f t="shared" si="0"/>
        <v>14添加物製造・加工業（法第13条第１項の規定により規格が定められた添加物の製造を除く。）</v>
      </c>
      <c r="E23" s="160"/>
      <c r="F23" s="161"/>
      <c r="G23" s="164"/>
      <c r="H23" s="33"/>
      <c r="I23" s="33"/>
      <c r="J23" s="33"/>
      <c r="K23" s="33"/>
      <c r="L23" s="33"/>
      <c r="M23" s="33"/>
      <c r="N23" s="33"/>
      <c r="O23" s="33"/>
      <c r="P23" s="33"/>
      <c r="Q23" s="31"/>
      <c r="R23" s="32"/>
      <c r="S23" s="34"/>
      <c r="T23" s="33"/>
      <c r="U23" s="33"/>
      <c r="V23" s="33"/>
      <c r="W23" s="33"/>
      <c r="X23" s="157"/>
      <c r="Y23" s="158"/>
      <c r="Z23" s="158"/>
      <c r="AA23" s="31"/>
      <c r="AB23" s="32"/>
      <c r="AC23" s="159"/>
      <c r="AD23" s="32"/>
      <c r="AE23" s="159"/>
      <c r="AF23" s="35"/>
    </row>
    <row r="24" spans="1:32" ht="39" customHeight="1" x14ac:dyDescent="0.15">
      <c r="A24" s="5">
        <v>15</v>
      </c>
      <c r="B24" s="301" t="s">
        <v>160</v>
      </c>
      <c r="C24" s="302"/>
      <c r="D24" s="123" t="str">
        <f t="shared" si="0"/>
        <v>15いわゆる「健康食品」の製造・加工業</v>
      </c>
      <c r="E24" s="160"/>
      <c r="F24" s="161"/>
      <c r="G24" s="164"/>
      <c r="H24" s="33"/>
      <c r="I24" s="33"/>
      <c r="J24" s="33"/>
      <c r="K24" s="33"/>
      <c r="L24" s="33"/>
      <c r="M24" s="33"/>
      <c r="N24" s="33"/>
      <c r="O24" s="33"/>
      <c r="P24" s="33"/>
      <c r="Q24" s="31"/>
      <c r="R24" s="32"/>
      <c r="S24" s="34"/>
      <c r="T24" s="33"/>
      <c r="U24" s="33"/>
      <c r="V24" s="33"/>
      <c r="W24" s="33"/>
      <c r="X24" s="157"/>
      <c r="Y24" s="158"/>
      <c r="Z24" s="158"/>
      <c r="AA24" s="31"/>
      <c r="AB24" s="32"/>
      <c r="AC24" s="159"/>
      <c r="AD24" s="32"/>
      <c r="AE24" s="159"/>
      <c r="AF24" s="35"/>
    </row>
    <row r="25" spans="1:32" ht="39" customHeight="1" x14ac:dyDescent="0.15">
      <c r="A25" s="5">
        <v>16</v>
      </c>
      <c r="B25" s="301" t="s">
        <v>60</v>
      </c>
      <c r="C25" s="302"/>
      <c r="D25" s="123" t="str">
        <f t="shared" si="0"/>
        <v>16コーヒー製造・加工業（飲料の製造を除く。）</v>
      </c>
      <c r="E25" s="160"/>
      <c r="F25" s="161"/>
      <c r="G25" s="164"/>
      <c r="H25" s="33"/>
      <c r="I25" s="33"/>
      <c r="J25" s="33"/>
      <c r="K25" s="33"/>
      <c r="L25" s="33"/>
      <c r="M25" s="33"/>
      <c r="N25" s="33"/>
      <c r="O25" s="33"/>
      <c r="P25" s="33"/>
      <c r="Q25" s="31"/>
      <c r="R25" s="32"/>
      <c r="S25" s="34"/>
      <c r="T25" s="33"/>
      <c r="U25" s="33"/>
      <c r="V25" s="33"/>
      <c r="W25" s="33"/>
      <c r="X25" s="157"/>
      <c r="Y25" s="158"/>
      <c r="Z25" s="158"/>
      <c r="AA25" s="31"/>
      <c r="AB25" s="32"/>
      <c r="AC25" s="159"/>
      <c r="AD25" s="32"/>
      <c r="AE25" s="159"/>
      <c r="AF25" s="35"/>
    </row>
    <row r="26" spans="1:32" ht="39" customHeight="1" x14ac:dyDescent="0.15">
      <c r="A26" s="5">
        <v>17</v>
      </c>
      <c r="B26" s="301" t="s">
        <v>81</v>
      </c>
      <c r="C26" s="302"/>
      <c r="D26" s="123" t="str">
        <f t="shared" si="0"/>
        <v>17農産保存食料品製造・加工業</v>
      </c>
      <c r="E26" s="160"/>
      <c r="F26" s="161"/>
      <c r="G26" s="164"/>
      <c r="H26" s="33"/>
      <c r="I26" s="33"/>
      <c r="J26" s="33"/>
      <c r="K26" s="33"/>
      <c r="L26" s="33"/>
      <c r="M26" s="33"/>
      <c r="N26" s="33"/>
      <c r="O26" s="33"/>
      <c r="P26" s="33"/>
      <c r="Q26" s="31"/>
      <c r="R26" s="32"/>
      <c r="S26" s="34"/>
      <c r="T26" s="33"/>
      <c r="U26" s="33"/>
      <c r="V26" s="33"/>
      <c r="W26" s="33"/>
      <c r="X26" s="157"/>
      <c r="Y26" s="158"/>
      <c r="Z26" s="158"/>
      <c r="AA26" s="31"/>
      <c r="AB26" s="32"/>
      <c r="AC26" s="159"/>
      <c r="AD26" s="32"/>
      <c r="AE26" s="159"/>
      <c r="AF26" s="35"/>
    </row>
    <row r="27" spans="1:32" ht="39" customHeight="1" x14ac:dyDescent="0.15">
      <c r="A27" s="5">
        <v>18</v>
      </c>
      <c r="B27" s="301" t="s">
        <v>62</v>
      </c>
      <c r="C27" s="302"/>
      <c r="D27" s="123" t="str">
        <f t="shared" si="0"/>
        <v>18調味料製造・加工業</v>
      </c>
      <c r="E27" s="160"/>
      <c r="F27" s="161"/>
      <c r="G27" s="164"/>
      <c r="H27" s="33"/>
      <c r="I27" s="33"/>
      <c r="J27" s="33"/>
      <c r="K27" s="33"/>
      <c r="L27" s="33"/>
      <c r="M27" s="33"/>
      <c r="N27" s="33"/>
      <c r="O27" s="33"/>
      <c r="P27" s="33"/>
      <c r="Q27" s="31"/>
      <c r="R27" s="32"/>
      <c r="S27" s="34"/>
      <c r="T27" s="33"/>
      <c r="U27" s="33"/>
      <c r="V27" s="33"/>
      <c r="W27" s="33"/>
      <c r="X27" s="157"/>
      <c r="Y27" s="158"/>
      <c r="Z27" s="158"/>
      <c r="AA27" s="31"/>
      <c r="AB27" s="32"/>
      <c r="AC27" s="159"/>
      <c r="AD27" s="32"/>
      <c r="AE27" s="159"/>
      <c r="AF27" s="35"/>
    </row>
    <row r="28" spans="1:32" ht="39" customHeight="1" x14ac:dyDescent="0.15">
      <c r="A28" s="5">
        <v>19</v>
      </c>
      <c r="B28" s="301" t="s">
        <v>63</v>
      </c>
      <c r="C28" s="302"/>
      <c r="D28" s="123" t="str">
        <f t="shared" si="0"/>
        <v>19糖類製造・加工業</v>
      </c>
      <c r="E28" s="160"/>
      <c r="F28" s="161"/>
      <c r="G28" s="164"/>
      <c r="H28" s="33"/>
      <c r="I28" s="33"/>
      <c r="J28" s="33"/>
      <c r="K28" s="33"/>
      <c r="L28" s="33"/>
      <c r="M28" s="33"/>
      <c r="N28" s="33"/>
      <c r="O28" s="33"/>
      <c r="P28" s="33"/>
      <c r="Q28" s="31"/>
      <c r="R28" s="32"/>
      <c r="S28" s="34"/>
      <c r="T28" s="33"/>
      <c r="U28" s="33"/>
      <c r="V28" s="33"/>
      <c r="W28" s="33"/>
      <c r="X28" s="157"/>
      <c r="Y28" s="158"/>
      <c r="Z28" s="158"/>
      <c r="AA28" s="31"/>
      <c r="AB28" s="32"/>
      <c r="AC28" s="159"/>
      <c r="AD28" s="32"/>
      <c r="AE28" s="159"/>
      <c r="AF28" s="35"/>
    </row>
    <row r="29" spans="1:32" ht="39" customHeight="1" x14ac:dyDescent="0.15">
      <c r="A29" s="5">
        <v>20</v>
      </c>
      <c r="B29" s="301" t="s">
        <v>64</v>
      </c>
      <c r="C29" s="302"/>
      <c r="D29" s="123" t="str">
        <f t="shared" si="0"/>
        <v>20精穀・製粉業</v>
      </c>
      <c r="E29" s="160"/>
      <c r="F29" s="161"/>
      <c r="G29" s="164"/>
      <c r="H29" s="33"/>
      <c r="I29" s="33"/>
      <c r="J29" s="33"/>
      <c r="K29" s="33"/>
      <c r="L29" s="33"/>
      <c r="M29" s="33"/>
      <c r="N29" s="33"/>
      <c r="O29" s="33"/>
      <c r="P29" s="33"/>
      <c r="Q29" s="31"/>
      <c r="R29" s="32"/>
      <c r="S29" s="34"/>
      <c r="T29" s="33"/>
      <c r="U29" s="33"/>
      <c r="V29" s="33"/>
      <c r="W29" s="33"/>
      <c r="X29" s="157"/>
      <c r="Y29" s="158"/>
      <c r="Z29" s="158"/>
      <c r="AA29" s="31"/>
      <c r="AB29" s="32"/>
      <c r="AC29" s="159"/>
      <c r="AD29" s="32"/>
      <c r="AE29" s="159"/>
      <c r="AF29" s="35"/>
    </row>
    <row r="30" spans="1:32" ht="39" customHeight="1" x14ac:dyDescent="0.15">
      <c r="A30" s="5">
        <v>21</v>
      </c>
      <c r="B30" s="301" t="s">
        <v>65</v>
      </c>
      <c r="C30" s="302"/>
      <c r="D30" s="123" t="str">
        <f t="shared" si="0"/>
        <v>21製茶業</v>
      </c>
      <c r="E30" s="160">
        <v>1</v>
      </c>
      <c r="F30" s="161"/>
      <c r="G30" s="164"/>
      <c r="H30" s="33"/>
      <c r="I30" s="33"/>
      <c r="J30" s="33"/>
      <c r="K30" s="33"/>
      <c r="L30" s="33"/>
      <c r="M30" s="33"/>
      <c r="N30" s="33"/>
      <c r="O30" s="33"/>
      <c r="P30" s="33"/>
      <c r="Q30" s="31"/>
      <c r="R30" s="32"/>
      <c r="S30" s="34"/>
      <c r="T30" s="33"/>
      <c r="U30" s="33"/>
      <c r="V30" s="33"/>
      <c r="W30" s="33"/>
      <c r="X30" s="157"/>
      <c r="Y30" s="158"/>
      <c r="Z30" s="158"/>
      <c r="AA30" s="31"/>
      <c r="AB30" s="32"/>
      <c r="AC30" s="159"/>
      <c r="AD30" s="32"/>
      <c r="AE30" s="159"/>
      <c r="AF30" s="35"/>
    </row>
    <row r="31" spans="1:32" ht="39" customHeight="1" x14ac:dyDescent="0.15">
      <c r="A31" s="5">
        <v>22</v>
      </c>
      <c r="B31" s="301" t="s">
        <v>66</v>
      </c>
      <c r="C31" s="302"/>
      <c r="D31" s="123" t="str">
        <f t="shared" si="0"/>
        <v>22海藻製造・加工業</v>
      </c>
      <c r="E31" s="160"/>
      <c r="F31" s="161"/>
      <c r="G31" s="164"/>
      <c r="H31" s="33"/>
      <c r="I31" s="33"/>
      <c r="J31" s="33"/>
      <c r="K31" s="33"/>
      <c r="L31" s="33"/>
      <c r="M31" s="33"/>
      <c r="N31" s="33"/>
      <c r="O31" s="33"/>
      <c r="P31" s="33"/>
      <c r="Q31" s="31"/>
      <c r="R31" s="32"/>
      <c r="S31" s="34"/>
      <c r="T31" s="33"/>
      <c r="U31" s="33"/>
      <c r="V31" s="33"/>
      <c r="W31" s="33"/>
      <c r="X31" s="157"/>
      <c r="Y31" s="158"/>
      <c r="Z31" s="158"/>
      <c r="AA31" s="31"/>
      <c r="AB31" s="32"/>
      <c r="AC31" s="159"/>
      <c r="AD31" s="32"/>
      <c r="AE31" s="159"/>
      <c r="AF31" s="35"/>
    </row>
    <row r="32" spans="1:32" ht="39" customHeight="1" x14ac:dyDescent="0.15">
      <c r="A32" s="5">
        <v>23</v>
      </c>
      <c r="B32" s="301" t="s">
        <v>67</v>
      </c>
      <c r="C32" s="302"/>
      <c r="D32" s="123" t="str">
        <f t="shared" si="0"/>
        <v>23卵選別包装業</v>
      </c>
      <c r="E32" s="160"/>
      <c r="F32" s="161"/>
      <c r="G32" s="164"/>
      <c r="H32" s="33"/>
      <c r="I32" s="33"/>
      <c r="J32" s="33"/>
      <c r="K32" s="33"/>
      <c r="L32" s="33"/>
      <c r="M32" s="33"/>
      <c r="N32" s="33"/>
      <c r="O32" s="33"/>
      <c r="P32" s="33"/>
      <c r="Q32" s="31"/>
      <c r="R32" s="32"/>
      <c r="S32" s="34"/>
      <c r="T32" s="33"/>
      <c r="U32" s="33"/>
      <c r="V32" s="33"/>
      <c r="W32" s="33"/>
      <c r="X32" s="157"/>
      <c r="Y32" s="158"/>
      <c r="Z32" s="158"/>
      <c r="AA32" s="31"/>
      <c r="AB32" s="32"/>
      <c r="AC32" s="159"/>
      <c r="AD32" s="32"/>
      <c r="AE32" s="159"/>
      <c r="AF32" s="35"/>
    </row>
    <row r="33" spans="1:32" ht="39" customHeight="1" x14ac:dyDescent="0.15">
      <c r="A33" s="5">
        <v>24</v>
      </c>
      <c r="B33" s="301" t="s">
        <v>68</v>
      </c>
      <c r="C33" s="302"/>
      <c r="D33" s="123" t="str">
        <f t="shared" si="0"/>
        <v>24その他の食料品製造・加工業</v>
      </c>
      <c r="E33" s="160">
        <v>2</v>
      </c>
      <c r="F33" s="161">
        <v>1</v>
      </c>
      <c r="G33" s="164"/>
      <c r="H33" s="33">
        <v>1</v>
      </c>
      <c r="I33" s="33"/>
      <c r="J33" s="33"/>
      <c r="K33" s="33"/>
      <c r="L33" s="33"/>
      <c r="M33" s="33"/>
      <c r="N33" s="33"/>
      <c r="O33" s="33"/>
      <c r="P33" s="33"/>
      <c r="Q33" s="31"/>
      <c r="R33" s="32"/>
      <c r="S33" s="34"/>
      <c r="T33" s="33"/>
      <c r="U33" s="33"/>
      <c r="V33" s="33"/>
      <c r="W33" s="33"/>
      <c r="X33" s="157"/>
      <c r="Y33" s="158"/>
      <c r="Z33" s="158"/>
      <c r="AA33" s="31"/>
      <c r="AB33" s="32">
        <v>1</v>
      </c>
      <c r="AC33" s="159"/>
      <c r="AD33" s="32"/>
      <c r="AE33" s="159"/>
      <c r="AF33" s="35"/>
    </row>
    <row r="34" spans="1:32" ht="39" customHeight="1" x14ac:dyDescent="0.15">
      <c r="A34" s="5">
        <v>25</v>
      </c>
      <c r="B34" s="301" t="s">
        <v>69</v>
      </c>
      <c r="C34" s="302"/>
      <c r="D34" s="123" t="str">
        <f t="shared" si="0"/>
        <v>25行商</v>
      </c>
      <c r="E34" s="160"/>
      <c r="F34" s="161"/>
      <c r="G34" s="164"/>
      <c r="H34" s="33"/>
      <c r="I34" s="33"/>
      <c r="J34" s="33"/>
      <c r="K34" s="33"/>
      <c r="L34" s="33"/>
      <c r="M34" s="33"/>
      <c r="N34" s="33"/>
      <c r="O34" s="33"/>
      <c r="P34" s="33"/>
      <c r="Q34" s="31"/>
      <c r="R34" s="32"/>
      <c r="S34" s="34"/>
      <c r="T34" s="33"/>
      <c r="U34" s="33"/>
      <c r="V34" s="33"/>
      <c r="W34" s="33"/>
      <c r="X34" s="157"/>
      <c r="Y34" s="158"/>
      <c r="Z34" s="158"/>
      <c r="AA34" s="31"/>
      <c r="AB34" s="32"/>
      <c r="AC34" s="159"/>
      <c r="AD34" s="32"/>
      <c r="AE34" s="159"/>
      <c r="AF34" s="35"/>
    </row>
    <row r="35" spans="1:32" ht="39" customHeight="1" x14ac:dyDescent="0.15">
      <c r="A35" s="5">
        <v>26</v>
      </c>
      <c r="B35" s="301" t="s">
        <v>70</v>
      </c>
      <c r="C35" s="302"/>
      <c r="D35" s="123" t="str">
        <f t="shared" si="0"/>
        <v>26集団給食施設</v>
      </c>
      <c r="E35" s="160"/>
      <c r="F35" s="161"/>
      <c r="G35" s="164"/>
      <c r="H35" s="33"/>
      <c r="I35" s="33"/>
      <c r="J35" s="33"/>
      <c r="K35" s="33"/>
      <c r="L35" s="33"/>
      <c r="M35" s="33"/>
      <c r="N35" s="33"/>
      <c r="O35" s="33"/>
      <c r="P35" s="33"/>
      <c r="Q35" s="31"/>
      <c r="R35" s="32"/>
      <c r="S35" s="34"/>
      <c r="T35" s="33"/>
      <c r="U35" s="33"/>
      <c r="V35" s="33"/>
      <c r="W35" s="33"/>
      <c r="X35" s="157"/>
      <c r="Y35" s="158"/>
      <c r="Z35" s="158"/>
      <c r="AA35" s="31"/>
      <c r="AB35" s="32"/>
      <c r="AC35" s="159"/>
      <c r="AD35" s="32"/>
      <c r="AE35" s="159"/>
      <c r="AF35" s="35"/>
    </row>
    <row r="36" spans="1:32" ht="39" customHeight="1" x14ac:dyDescent="0.15">
      <c r="A36" s="5">
        <v>27</v>
      </c>
      <c r="B36" s="301" t="s">
        <v>82</v>
      </c>
      <c r="C36" s="302"/>
      <c r="D36" s="123" t="str">
        <f t="shared" si="0"/>
        <v>27器具、容器包装の製造・加工業（合成樹脂が使用された器具又は容器包装の製造、加工に限る。）</v>
      </c>
      <c r="E36" s="160"/>
      <c r="F36" s="161"/>
      <c r="G36" s="164"/>
      <c r="H36" s="33"/>
      <c r="I36" s="33"/>
      <c r="J36" s="33"/>
      <c r="K36" s="33"/>
      <c r="L36" s="33"/>
      <c r="M36" s="33"/>
      <c r="N36" s="33"/>
      <c r="O36" s="33"/>
      <c r="P36" s="33"/>
      <c r="Q36" s="31"/>
      <c r="R36" s="32"/>
      <c r="S36" s="34"/>
      <c r="T36" s="33"/>
      <c r="U36" s="33"/>
      <c r="V36" s="33"/>
      <c r="W36" s="33"/>
      <c r="X36" s="157"/>
      <c r="Y36" s="158"/>
      <c r="Z36" s="158"/>
      <c r="AA36" s="31"/>
      <c r="AB36" s="32"/>
      <c r="AC36" s="159"/>
      <c r="AD36" s="32"/>
      <c r="AE36" s="159"/>
      <c r="AF36" s="35"/>
    </row>
    <row r="37" spans="1:32" ht="39" customHeight="1" x14ac:dyDescent="0.15">
      <c r="A37" s="5">
        <v>28</v>
      </c>
      <c r="B37" s="301" t="s">
        <v>71</v>
      </c>
      <c r="C37" s="302"/>
      <c r="D37" s="123" t="str">
        <f t="shared" si="0"/>
        <v>28露店、仮設店舗等における飲食の提供のうち、営業とみなされないもの</v>
      </c>
      <c r="E37" s="160"/>
      <c r="F37" s="161"/>
      <c r="G37" s="164"/>
      <c r="H37" s="33"/>
      <c r="I37" s="33"/>
      <c r="J37" s="33"/>
      <c r="K37" s="33"/>
      <c r="L37" s="33"/>
      <c r="M37" s="33"/>
      <c r="N37" s="33"/>
      <c r="O37" s="33"/>
      <c r="P37" s="33"/>
      <c r="Q37" s="31"/>
      <c r="R37" s="32"/>
      <c r="S37" s="34"/>
      <c r="T37" s="33"/>
      <c r="U37" s="33"/>
      <c r="V37" s="33"/>
      <c r="W37" s="33"/>
      <c r="X37" s="157"/>
      <c r="Y37" s="158"/>
      <c r="Z37" s="158"/>
      <c r="AA37" s="31"/>
      <c r="AB37" s="32"/>
      <c r="AC37" s="159"/>
      <c r="AD37" s="32"/>
      <c r="AE37" s="159"/>
      <c r="AF37" s="35"/>
    </row>
    <row r="38" spans="1:32" ht="39" customHeight="1" thickBot="1" x14ac:dyDescent="0.2">
      <c r="A38" s="5">
        <v>29</v>
      </c>
      <c r="B38" s="344" t="s">
        <v>1</v>
      </c>
      <c r="C38" s="345"/>
      <c r="D38" s="124" t="str">
        <f t="shared" si="0"/>
        <v>29その他</v>
      </c>
      <c r="E38" s="160"/>
      <c r="F38" s="161"/>
      <c r="G38" s="164"/>
      <c r="H38" s="33"/>
      <c r="I38" s="33"/>
      <c r="J38" s="33"/>
      <c r="K38" s="33"/>
      <c r="L38" s="33"/>
      <c r="M38" s="33"/>
      <c r="N38" s="33"/>
      <c r="O38" s="33"/>
      <c r="P38" s="33"/>
      <c r="Q38" s="31"/>
      <c r="R38" s="32"/>
      <c r="S38" s="34"/>
      <c r="T38" s="33"/>
      <c r="U38" s="33"/>
      <c r="V38" s="33"/>
      <c r="W38" s="33"/>
      <c r="X38" s="157"/>
      <c r="Y38" s="158"/>
      <c r="Z38" s="158"/>
      <c r="AA38" s="31"/>
      <c r="AB38" s="32"/>
      <c r="AC38" s="159"/>
      <c r="AD38" s="32"/>
      <c r="AE38" s="159"/>
      <c r="AF38" s="35"/>
    </row>
    <row r="39" spans="1:32" ht="39" customHeight="1" thickTop="1" thickBot="1" x14ac:dyDescent="0.2">
      <c r="B39" s="342" t="s">
        <v>25</v>
      </c>
      <c r="C39" s="343"/>
      <c r="D39" s="121"/>
      <c r="E39" s="87">
        <f>SUM(E10:E38)</f>
        <v>1389</v>
      </c>
      <c r="F39" s="88">
        <f t="shared" ref="F39:AF39" si="1">SUM(F10:F38)</f>
        <v>11</v>
      </c>
      <c r="G39" s="36">
        <f t="shared" si="1"/>
        <v>3</v>
      </c>
      <c r="H39" s="98">
        <f t="shared" si="1"/>
        <v>1</v>
      </c>
      <c r="I39" s="98">
        <f t="shared" si="1"/>
        <v>0</v>
      </c>
      <c r="J39" s="98">
        <f t="shared" si="1"/>
        <v>0</v>
      </c>
      <c r="K39" s="98">
        <f t="shared" si="1"/>
        <v>0</v>
      </c>
      <c r="L39" s="98">
        <f t="shared" si="1"/>
        <v>0</v>
      </c>
      <c r="M39" s="98">
        <f t="shared" si="1"/>
        <v>0</v>
      </c>
      <c r="N39" s="98">
        <f t="shared" si="1"/>
        <v>0</v>
      </c>
      <c r="O39" s="98">
        <f t="shared" si="1"/>
        <v>0</v>
      </c>
      <c r="P39" s="98">
        <f t="shared" si="1"/>
        <v>7</v>
      </c>
      <c r="Q39" s="141">
        <f t="shared" si="1"/>
        <v>0</v>
      </c>
      <c r="R39" s="143">
        <f t="shared" si="1"/>
        <v>0</v>
      </c>
      <c r="S39" s="98">
        <f t="shared" si="1"/>
        <v>0</v>
      </c>
      <c r="T39" s="98">
        <f t="shared" si="1"/>
        <v>0</v>
      </c>
      <c r="U39" s="98">
        <f t="shared" si="1"/>
        <v>0</v>
      </c>
      <c r="V39" s="98">
        <f t="shared" si="1"/>
        <v>0</v>
      </c>
      <c r="W39" s="108">
        <f t="shared" si="1"/>
        <v>0</v>
      </c>
      <c r="X39" s="99">
        <f t="shared" si="1"/>
        <v>0</v>
      </c>
      <c r="Y39" s="98">
        <f t="shared" si="1"/>
        <v>0</v>
      </c>
      <c r="Z39" s="98">
        <f t="shared" si="1"/>
        <v>0</v>
      </c>
      <c r="AA39" s="97">
        <f t="shared" si="1"/>
        <v>0</v>
      </c>
      <c r="AB39" s="36">
        <f t="shared" si="1"/>
        <v>4</v>
      </c>
      <c r="AC39" s="100">
        <f t="shared" si="1"/>
        <v>0</v>
      </c>
      <c r="AD39" s="36">
        <f t="shared" si="1"/>
        <v>0</v>
      </c>
      <c r="AE39" s="100">
        <f t="shared" si="1"/>
        <v>0</v>
      </c>
      <c r="AF39" s="37">
        <f t="shared" si="1"/>
        <v>0</v>
      </c>
    </row>
    <row r="40" spans="1:32" ht="22.5" customHeight="1" x14ac:dyDescent="0.15">
      <c r="A40" s="5" t="s">
        <v>77</v>
      </c>
    </row>
    <row r="41" spans="1:32" ht="11.25" hidden="1" customHeight="1" outlineLevel="1" x14ac:dyDescent="0.15">
      <c r="B41" s="10"/>
      <c r="C41" s="10"/>
      <c r="D41" s="10"/>
      <c r="F41" s="29"/>
      <c r="G41" s="346"/>
      <c r="H41" s="347"/>
      <c r="I41" s="347"/>
      <c r="J41" s="347"/>
      <c r="K41" s="347"/>
      <c r="L41" s="347"/>
      <c r="M41" s="347"/>
      <c r="N41" s="347"/>
      <c r="O41" s="347"/>
      <c r="P41" s="348"/>
      <c r="Q41" s="30"/>
      <c r="R41" s="30"/>
      <c r="S41" s="30"/>
      <c r="T41" s="30"/>
      <c r="U41" s="30"/>
      <c r="V41" s="30"/>
      <c r="W41" s="30"/>
      <c r="X41" s="347"/>
      <c r="Y41" s="347"/>
      <c r="Z41" s="347"/>
      <c r="AA41" s="347"/>
      <c r="AB41" s="347"/>
      <c r="AC41" s="9"/>
      <c r="AD41" s="9"/>
      <c r="AE41" s="9"/>
    </row>
    <row r="42" spans="1:32" collapsed="1" x14ac:dyDescent="0.15"/>
  </sheetData>
  <dataConsolidate/>
  <mergeCells count="64">
    <mergeCell ref="G41:P41"/>
    <mergeCell ref="X41:AB41"/>
    <mergeCell ref="X6:Y6"/>
    <mergeCell ref="G7:G8"/>
    <mergeCell ref="O6:O8"/>
    <mergeCell ref="Y7:Y8"/>
    <mergeCell ref="AA7:AA8"/>
    <mergeCell ref="H7:H8"/>
    <mergeCell ref="R5:R8"/>
    <mergeCell ref="X5:AA5"/>
    <mergeCell ref="Z7:Z8"/>
    <mergeCell ref="V6:V8"/>
    <mergeCell ref="I7:L7"/>
    <mergeCell ref="X7:X8"/>
    <mergeCell ref="P6:P8"/>
    <mergeCell ref="G5:P5"/>
    <mergeCell ref="B39:C39"/>
    <mergeCell ref="B16:C16"/>
    <mergeCell ref="B24:C24"/>
    <mergeCell ref="B25:C25"/>
    <mergeCell ref="B26:C26"/>
    <mergeCell ref="B38:C38"/>
    <mergeCell ref="B22:C22"/>
    <mergeCell ref="B19:C19"/>
    <mergeCell ref="B20:C20"/>
    <mergeCell ref="B17:C17"/>
    <mergeCell ref="B23:C23"/>
    <mergeCell ref="B21:C21"/>
    <mergeCell ref="B37:C37"/>
    <mergeCell ref="B33:C33"/>
    <mergeCell ref="B32:C32"/>
    <mergeCell ref="B27:C27"/>
    <mergeCell ref="AE1:AF1"/>
    <mergeCell ref="AB3:AD3"/>
    <mergeCell ref="AE3:AF3"/>
    <mergeCell ref="M7:M8"/>
    <mergeCell ref="Z6:AA6"/>
    <mergeCell ref="U6:U8"/>
    <mergeCell ref="Q6:Q8"/>
    <mergeCell ref="S6:S8"/>
    <mergeCell ref="T6:T8"/>
    <mergeCell ref="AF5:AF8"/>
    <mergeCell ref="AB5:AE5"/>
    <mergeCell ref="AD6:AE7"/>
    <mergeCell ref="AB6:AC7"/>
    <mergeCell ref="W6:W8"/>
    <mergeCell ref="G6:N6"/>
    <mergeCell ref="B14:C14"/>
    <mergeCell ref="B5:C9"/>
    <mergeCell ref="E5:E8"/>
    <mergeCell ref="B29:C29"/>
    <mergeCell ref="B28:C28"/>
    <mergeCell ref="B18:C18"/>
    <mergeCell ref="F5:F8"/>
    <mergeCell ref="B10:C10"/>
    <mergeCell ref="B11:C11"/>
    <mergeCell ref="B12:C12"/>
    <mergeCell ref="B13:C13"/>
    <mergeCell ref="B35:C35"/>
    <mergeCell ref="B36:C36"/>
    <mergeCell ref="B30:C30"/>
    <mergeCell ref="B31:C31"/>
    <mergeCell ref="B15:C15"/>
    <mergeCell ref="B34:C34"/>
  </mergeCells>
  <phoneticPr fontId="1"/>
  <dataValidations count="22">
    <dataValidation allowBlank="1" showInputMessage="1" showErrorMessage="1" promptTitle="衛生事項 （府令11号7条1項（2項を除く。））" prompt="(2)欄の内訳を記載" sqref="G10:G38"/>
    <dataValidation allowBlank="1" showInputMessage="1" showErrorMessage="1" promptTitle="品質事項 （旧ＪＡＳ法由来のもの）" prompt="(2)欄の内訳を記載" sqref="M10:M38"/>
    <dataValidation allowBlank="1" showInputMessage="1" showErrorMessage="1" promptTitle="告発件数" prompt="(２)のうち、告発を行った件数を計上する" sqref="AF10:AF38"/>
    <dataValidation allowBlank="1" showInputMessage="1" showErrorMessage="1" promptTitle="食品衛生法20条違反に対する書面指導延べ施設数" prompt="(6)の内数_x000a_・同一施設に２回以上立入検査を実施した結果、２回以上処分以外の措置を行った場合は、その回数を述べ施設数として計上_x000a_※違反が軽微であって直ちに改善が図られる以外のもの" sqref="AE10:AE38"/>
    <dataValidation allowBlank="1" showInputMessage="1" showErrorMessage="1" promptTitle="食品衛生法20条違反に対する口頭指導延べ施設数" prompt="(6)の内数_x000a_・同一施設に２回以上立入検査を実施した結果、２回以上処分以外の措置を行った場合は、その回数を述べ施設数として計上_x000a_※口頭指導：違反が軽微であってその場での改善指導のみで直ちに改善が図られるもの" sqref="AC10:AC38"/>
    <dataValidation allowBlank="1" showInputMessage="1" showErrorMessage="1" promptTitle="他機関に情報回付等した件数" prompt="(2)に含めない、_x000a_・所管していない法令に関する違反を確認した場合_x000a_・確認した違反品の製造所等が管轄する都道府県等と異なる場合_x000a_に、それぞれ該当する他機関に情報回付等を行った件数を計上" sqref="R10:R38"/>
    <dataValidation allowBlank="1" showInputMessage="1" showErrorMessage="1" promptTitle="景表法、米トレ法等その他の違反を確認した施設数" prompt="(2)欄の内訳を記載" sqref="Q10:Q38"/>
    <dataValidation allowBlank="1" showInputMessage="1" showErrorMessage="1" promptTitle="健康増進法第65条1項の違反を確認した施設数" prompt="(2)欄の内訳を記載" sqref="P10:P38"/>
    <dataValidation allowBlank="1" showInputMessage="1" showErrorMessage="1" promptTitle="20条違反を確認した施設数" prompt="(2)欄の内訳を記載" sqref="O10:O38"/>
    <dataValidation allowBlank="1" showInputMessage="1" showErrorMessage="1" promptTitle="他機関に情報回付等した件数" prompt="(2)に含めない、_x000a_・所管していない法令に関する違反を確認した場合_x000a_・確認した違反品の製造所等が管轄する都道府県等と異なる場合に、それぞれ該当する他機関に情報回付等を行った件数を「(9)他機関に情報回付等」欄の内数として計上" sqref="S10:W38"/>
    <dataValidation allowBlank="1" showInputMessage="1" showErrorMessage="1" promptTitle="-------表示基準違反を発見した延べ施設数を入力------" prompt="・同一施設で２項目以上の違反を確認した場合にあっては、その違反確認数を延べ施設数として計上_x000a_【例】同一施設で、品質事項と保健事項の違反確認（「２」と計上）_x000a_・同一施設に２回以上立入検査を実施した結果、２項目以上違反を発見した場合にあっても、その違反確認数を延べ施設数として計上_x000a_【例】同一施設に２回立入検査実施し、いずれも品質事項と保健事項の違反確認（「４」と計上）_x000a_・(2)=(3)～(8)の合計（(9)に該当するものを除く）" sqref="F10:F38"/>
    <dataValidation allowBlank="1" showInputMessage="1" showErrorMessage="1" promptTitle="保健事項 （府令11号7条2項）等" prompt="(4)欄の内数として記載" sqref="I10:K38"/>
    <dataValidation allowBlank="1" showInputMessage="1" showErrorMessage="1" promptTitle="食品衛生法20条違反による59条の行政処分を行った延べ施設数" prompt="・(6)のうち法20条違反による59条の行政処分（除去命令）を行った延べ施設数を記載_x000a_・同一施設に２回以上立入検査を実施した結果、２回以上処分を行った場合は、処分を行った回数を延べ施設数として計上" sqref="AA10:AA38"/>
    <dataValidation allowBlank="1" showInputMessage="1" showErrorMessage="1" promptTitle="食品衛生法20条違反により60条の行政処分を行った延べ施設数" prompt="・(6)のうち、法20条違反により60条の行政処分（営業停止）を行った延べ施設数を記載_x000a_・同一施設に２回以上立入検査を実施した結果、２回以上処分を行った場合は、処分を行った回数を延べ施設数として計上" sqref="Z10:Z38"/>
    <dataValidation allowBlank="1" showInputMessage="1" showErrorMessage="1" promptTitle="表示基準違反による6条5項の行政処分を行った延べ施設数" prompt="・(3)+(4)+(5)のうち、4条の規定に基づく表示基準違反による6条5項の行政処分（命令）を行った延べ施設数を記載_x000a_・同一施設に２回以上立入検査を実施した結果、２回以上処分を行った場合は、処分を行った回数を延べ施設数として計上" sqref="Y10:Y38"/>
    <dataValidation allowBlank="1" showInputMessage="1" showErrorMessage="1" promptTitle="表示基準違反による6条8項の行政処分を行った延べ施設数" prompt="・(3)+(4)+(5)のうち、4条の規定に基づく表示基準違反による6条8項の処分（回収命令等）を行った延べ施設数を記載_x000a_・同一施設に２回以上立入検査を実施した結果、２回以上処分を行った場合は、処分を行った回数を延べ施設数として計上" sqref="X10:X38"/>
    <dataValidation allowBlank="1" showInputMessage="1" showErrorMessage="1" promptTitle="--------表示に関する調査・監視指導延べ施設数------" prompt="・同一施設に2回以上立入検査を実施した場合は、その立入検査回数を延べ施設数として記載（立入検査が複数日に渡った場合は、同一施設に複数回立入検査を実施したものとして取り扱うこと）_x000a_【例】　Ａ施設への立入検査（「２」として計上）_x000a_　　　　　令和○年□月△日_x000a_　　　　　　　　　〃　　　 □日_x000a_・主たる事業者に対して立入検査を実施した場合の区分の計上については、当該要因となった施設の業務区分に基づき計上することとする" sqref="E10:E38"/>
    <dataValidation allowBlank="1" showInputMessage="1" showErrorMessage="1" promptTitle="保健事項 （府令11号7条2項）等" prompt="(4)欄の内数としてを記載" sqref="L10:L38"/>
    <dataValidation allowBlank="1" showInputMessage="1" showErrorMessage="1" promptTitle="保健事項 （府令11号7条2項）等" prompt="(2)欄の内訳を記載_x000a_特定保健用食品、機能性表示食品、栄養機能食品、その他のいわゆる「健康食品」の違反を確認した場合は、それぞれの欄に⑷の内数として計上" sqref="H10:H38"/>
    <dataValidation allowBlank="1" showInputMessage="1" showErrorMessage="1" promptTitle="品質事項 （旧ＪＡＳ法由来のもの）" prompt="(5)欄の内訳として記載_x000a_　(5)のうち、「原産地及び原料原産地」に係る違反を確認した場合は、内数として計上" sqref="N10:N38"/>
    <dataValidation allowBlank="1" showInputMessage="1" showErrorMessage="1" promptTitle="４条の規定に基づく表示基準違反に対する口頭指導延べ施設数" prompt="(3)+(4)+(5)の内数_x000a_・(3)+(4)+(5)のうち、違反に関する行政処分以外の措置を行った施設数を計上_x000a_・同一施設に２回以上立入検査を実施した結果、２回以上処分以外の措置を行った場合は、その回数を述べ施設数として計上_x000a_※口頭指導：違反が軽微であってその場での改善指導のみで直ちに改善が図られるもの" sqref="AB10:AB38"/>
    <dataValidation allowBlank="1" showInputMessage="1" showErrorMessage="1" promptTitle="4条の規定に基づく表示基準違反に対する書面指導延べ施設数" prompt="(3)+(4)+(5)の内数_x000a_・(3)+(4)+(5)のうち、違反に関する行政処分以外の措置を行った施設数を計上_x000a_・同一施設に２回以上立入検査を実施した結果、２回以上処分以外の措置を行った場合は、その回数を述べ施設数として計上_x000a_※違反が軽微であって直ちに改善が図られる以外のもの" sqref="AD10:AD38"/>
  </dataValidations>
  <printOptions horizontalCentered="1"/>
  <pageMargins left="0.39370078740157483" right="0.39370078740157483" top="0.78740157480314965" bottom="0.39370078740157483" header="0.51181102362204722" footer="0.51181102362204722"/>
  <pageSetup paperSize="8" scale="60" orientation="landscape" r:id="rId1"/>
  <headerFooter alignWithMargins="0">
    <oddHeader>&amp;R別添３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6"/>
  <sheetViews>
    <sheetView topLeftCell="E1" zoomScaleNormal="100" zoomScaleSheetLayoutView="100" workbookViewId="0">
      <selection activeCell="AC3" sqref="AC3:AD3"/>
    </sheetView>
  </sheetViews>
  <sheetFormatPr defaultRowHeight="11.25" outlineLevelRow="1" x14ac:dyDescent="0.15"/>
  <cols>
    <col min="1" max="1" width="4" style="5" bestFit="1" customWidth="1"/>
    <col min="2" max="2" width="3.83203125" style="5" customWidth="1"/>
    <col min="3" max="3" width="31.1640625" style="5" customWidth="1"/>
    <col min="4" max="4" width="31.1640625" style="5" hidden="1" customWidth="1"/>
    <col min="5" max="18" width="11.33203125" style="5" customWidth="1"/>
    <col min="19" max="25" width="11.83203125" style="5" customWidth="1"/>
    <col min="26" max="26" width="13.83203125" style="5" customWidth="1"/>
    <col min="27" max="27" width="11.83203125" style="5" customWidth="1"/>
    <col min="28" max="28" width="13.6640625" style="5" customWidth="1"/>
    <col min="29" max="29" width="11.83203125" style="5" customWidth="1"/>
    <col min="30" max="30" width="13" style="5" customWidth="1"/>
    <col min="31" max="16384" width="9.33203125" style="5"/>
  </cols>
  <sheetData>
    <row r="1" spans="1:30" ht="18.75" thickTop="1" thickBot="1" x14ac:dyDescent="0.2">
      <c r="B1" s="92" t="s">
        <v>11</v>
      </c>
      <c r="C1" s="1"/>
      <c r="D1" s="1"/>
      <c r="E1" s="6"/>
      <c r="F1" s="6"/>
      <c r="G1" s="6"/>
      <c r="H1" s="6"/>
      <c r="I1" s="6"/>
      <c r="J1" s="6"/>
      <c r="K1" s="6"/>
      <c r="L1" s="6"/>
      <c r="M1" s="6"/>
      <c r="N1" s="6"/>
      <c r="O1" s="6"/>
      <c r="P1" s="6"/>
      <c r="Q1" s="6"/>
      <c r="R1" s="6"/>
      <c r="S1" s="6"/>
      <c r="T1" s="6"/>
      <c r="U1" s="6"/>
      <c r="V1" s="9"/>
      <c r="W1" s="9"/>
      <c r="X1" s="9"/>
      <c r="Y1" s="9"/>
      <c r="Z1" s="9"/>
      <c r="AA1" s="9"/>
      <c r="AB1" s="9"/>
      <c r="AC1" s="233" t="s">
        <v>164</v>
      </c>
      <c r="AD1" s="234"/>
    </row>
    <row r="2" spans="1:30" ht="14.25" thickTop="1" x14ac:dyDescent="0.15">
      <c r="B2" s="1"/>
      <c r="C2" s="1"/>
      <c r="D2" s="1"/>
      <c r="E2" s="6"/>
      <c r="F2" s="6"/>
      <c r="G2" s="6"/>
      <c r="H2" s="6"/>
      <c r="I2" s="6"/>
      <c r="J2" s="6"/>
      <c r="K2" s="6"/>
      <c r="L2" s="6"/>
      <c r="M2" s="6"/>
      <c r="N2" s="6"/>
      <c r="O2" s="6"/>
      <c r="P2" s="6"/>
      <c r="Q2" s="6"/>
      <c r="R2" s="6"/>
      <c r="S2" s="6"/>
      <c r="T2" s="6"/>
      <c r="U2" s="6"/>
      <c r="V2" s="6"/>
      <c r="W2" s="6"/>
      <c r="X2" s="6"/>
      <c r="Y2" s="6"/>
      <c r="Z2" s="6"/>
      <c r="AA2" s="6"/>
      <c r="AB2" s="6"/>
      <c r="AC2" s="6"/>
      <c r="AD2" s="6"/>
    </row>
    <row r="3" spans="1:30" ht="13.5" x14ac:dyDescent="0.15">
      <c r="B3" s="1"/>
      <c r="C3" s="1"/>
      <c r="D3" s="1"/>
      <c r="E3" s="6"/>
      <c r="F3" s="6"/>
      <c r="G3" s="6"/>
      <c r="H3" s="6"/>
      <c r="I3" s="6"/>
      <c r="J3" s="6"/>
      <c r="K3" s="6"/>
      <c r="L3" s="9"/>
      <c r="M3" s="9"/>
      <c r="N3" s="9"/>
      <c r="O3" s="9"/>
      <c r="P3" s="9"/>
      <c r="Q3" s="9"/>
      <c r="R3" s="9"/>
      <c r="S3" s="9"/>
      <c r="T3" s="9"/>
      <c r="U3" s="9"/>
      <c r="V3" s="9"/>
      <c r="W3" s="9"/>
      <c r="X3" s="9"/>
      <c r="Y3" s="9"/>
      <c r="Z3" s="346" t="s">
        <v>3</v>
      </c>
      <c r="AA3" s="347"/>
      <c r="AB3" s="348"/>
      <c r="AC3" s="363" t="s">
        <v>174</v>
      </c>
      <c r="AD3" s="364"/>
    </row>
    <row r="4" spans="1:30" ht="5.0999999999999996" customHeight="1" thickBot="1" x14ac:dyDescent="0.2">
      <c r="E4" s="6"/>
      <c r="F4" s="6"/>
      <c r="G4" s="6"/>
      <c r="H4" s="6"/>
      <c r="I4" s="6"/>
      <c r="J4" s="6"/>
      <c r="K4" s="6"/>
      <c r="L4" s="6"/>
      <c r="M4" s="6"/>
      <c r="N4" s="6"/>
      <c r="O4" s="6"/>
      <c r="P4" s="6"/>
      <c r="Q4" s="11"/>
      <c r="R4" s="2"/>
      <c r="S4" s="2"/>
      <c r="T4" s="2"/>
      <c r="U4" s="2"/>
      <c r="V4" s="6"/>
      <c r="W4" s="6"/>
      <c r="X4" s="6"/>
      <c r="Y4" s="6"/>
      <c r="Z4" s="38"/>
      <c r="AA4" s="2"/>
      <c r="AB4" s="2"/>
      <c r="AC4" s="2"/>
      <c r="AD4" s="2"/>
    </row>
    <row r="5" spans="1:30" ht="12" customHeight="1" x14ac:dyDescent="0.15">
      <c r="B5" s="308" t="s">
        <v>10</v>
      </c>
      <c r="C5" s="309"/>
      <c r="D5" s="118"/>
      <c r="E5" s="314" t="s">
        <v>173</v>
      </c>
      <c r="F5" s="376" t="s">
        <v>15</v>
      </c>
      <c r="G5" s="372"/>
      <c r="H5" s="372"/>
      <c r="I5" s="372"/>
      <c r="J5" s="372"/>
      <c r="K5" s="372"/>
      <c r="L5" s="372"/>
      <c r="M5" s="372"/>
      <c r="N5" s="372"/>
      <c r="O5" s="372"/>
      <c r="P5" s="372"/>
      <c r="Q5" s="372"/>
      <c r="R5" s="372"/>
      <c r="S5" s="372"/>
      <c r="T5" s="372"/>
      <c r="U5" s="372"/>
      <c r="V5" s="358" t="s">
        <v>43</v>
      </c>
      <c r="W5" s="329"/>
      <c r="X5" s="329"/>
      <c r="Y5" s="329"/>
      <c r="Z5" s="328" t="s">
        <v>44</v>
      </c>
      <c r="AA5" s="329"/>
      <c r="AB5" s="329"/>
      <c r="AC5" s="330"/>
      <c r="AD5" s="325" t="s">
        <v>0</v>
      </c>
    </row>
    <row r="6" spans="1:30" s="13" customFormat="1" ht="15.75" customHeight="1" x14ac:dyDescent="0.15">
      <c r="B6" s="310"/>
      <c r="C6" s="311"/>
      <c r="D6" s="119"/>
      <c r="E6" s="315"/>
      <c r="F6" s="377"/>
      <c r="G6" s="382" t="s">
        <v>32</v>
      </c>
      <c r="H6" s="383"/>
      <c r="I6" s="383"/>
      <c r="J6" s="383"/>
      <c r="K6" s="383"/>
      <c r="L6" s="383"/>
      <c r="M6" s="383"/>
      <c r="N6" s="383"/>
      <c r="O6" s="383"/>
      <c r="P6" s="383"/>
      <c r="Q6" s="383"/>
      <c r="R6" s="384"/>
      <c r="S6" s="379" t="s">
        <v>20</v>
      </c>
      <c r="T6" s="379" t="s">
        <v>19</v>
      </c>
      <c r="U6" s="373" t="s">
        <v>22</v>
      </c>
      <c r="V6" s="349" t="s">
        <v>26</v>
      </c>
      <c r="W6" s="341"/>
      <c r="X6" s="322" t="s">
        <v>27</v>
      </c>
      <c r="Y6" s="323"/>
      <c r="Z6" s="335" t="s">
        <v>13</v>
      </c>
      <c r="AA6" s="332"/>
      <c r="AB6" s="331" t="s">
        <v>14</v>
      </c>
      <c r="AC6" s="332"/>
      <c r="AD6" s="326"/>
    </row>
    <row r="7" spans="1:30" s="13" customFormat="1" ht="15.75" customHeight="1" x14ac:dyDescent="0.15">
      <c r="B7" s="310"/>
      <c r="C7" s="311"/>
      <c r="D7" s="119"/>
      <c r="E7" s="315"/>
      <c r="F7" s="377"/>
      <c r="G7" s="381" t="s">
        <v>36</v>
      </c>
      <c r="H7" s="367"/>
      <c r="I7" s="367"/>
      <c r="J7" s="367"/>
      <c r="K7" s="367"/>
      <c r="L7" s="367"/>
      <c r="M7" s="366" t="s">
        <v>37</v>
      </c>
      <c r="N7" s="367"/>
      <c r="O7" s="367"/>
      <c r="P7" s="367"/>
      <c r="Q7" s="368"/>
      <c r="R7" s="365" t="s">
        <v>42</v>
      </c>
      <c r="S7" s="380"/>
      <c r="T7" s="380"/>
      <c r="U7" s="374"/>
      <c r="V7" s="361" t="s">
        <v>34</v>
      </c>
      <c r="W7" s="354" t="s">
        <v>39</v>
      </c>
      <c r="X7" s="321" t="s">
        <v>79</v>
      </c>
      <c r="Y7" s="355" t="s">
        <v>80</v>
      </c>
      <c r="Z7" s="304"/>
      <c r="AA7" s="334"/>
      <c r="AB7" s="333"/>
      <c r="AC7" s="334"/>
      <c r="AD7" s="326"/>
    </row>
    <row r="8" spans="1:30" s="13" customFormat="1" ht="42" customHeight="1" x14ac:dyDescent="0.15">
      <c r="B8" s="310"/>
      <c r="C8" s="311"/>
      <c r="D8" s="119"/>
      <c r="E8" s="316"/>
      <c r="F8" s="378"/>
      <c r="G8" s="51" t="s">
        <v>30</v>
      </c>
      <c r="H8" s="52" t="s">
        <v>2</v>
      </c>
      <c r="I8" s="52" t="s">
        <v>18</v>
      </c>
      <c r="J8" s="52" t="s">
        <v>16</v>
      </c>
      <c r="K8" s="52" t="s">
        <v>38</v>
      </c>
      <c r="L8" s="52" t="s">
        <v>1</v>
      </c>
      <c r="M8" s="53" t="s">
        <v>33</v>
      </c>
      <c r="N8" s="53" t="s">
        <v>161</v>
      </c>
      <c r="O8" s="53" t="s">
        <v>162</v>
      </c>
      <c r="P8" s="53" t="s">
        <v>163</v>
      </c>
      <c r="Q8" s="53" t="s">
        <v>1</v>
      </c>
      <c r="R8" s="356"/>
      <c r="S8" s="39" t="s">
        <v>31</v>
      </c>
      <c r="T8" s="54" t="s">
        <v>76</v>
      </c>
      <c r="U8" s="375"/>
      <c r="V8" s="362"/>
      <c r="W8" s="353"/>
      <c r="X8" s="353"/>
      <c r="Y8" s="356"/>
      <c r="Z8" s="51" t="s">
        <v>35</v>
      </c>
      <c r="AA8" s="14" t="s">
        <v>29</v>
      </c>
      <c r="AB8" s="51" t="s">
        <v>35</v>
      </c>
      <c r="AC8" s="14" t="s">
        <v>29</v>
      </c>
      <c r="AD8" s="327"/>
    </row>
    <row r="9" spans="1:30" ht="18.75" customHeight="1" thickBot="1" x14ac:dyDescent="0.2">
      <c r="B9" s="312"/>
      <c r="C9" s="313"/>
      <c r="D9" s="120"/>
      <c r="E9" s="220">
        <v>1</v>
      </c>
      <c r="F9" s="221">
        <v>2</v>
      </c>
      <c r="G9" s="222">
        <v>3</v>
      </c>
      <c r="H9" s="223">
        <v>4</v>
      </c>
      <c r="I9" s="223">
        <v>5</v>
      </c>
      <c r="J9" s="223">
        <v>6</v>
      </c>
      <c r="K9" s="223">
        <v>7</v>
      </c>
      <c r="L9" s="223">
        <v>8</v>
      </c>
      <c r="M9" s="223">
        <v>9</v>
      </c>
      <c r="N9" s="369">
        <v>10</v>
      </c>
      <c r="O9" s="370"/>
      <c r="P9" s="371"/>
      <c r="Q9" s="223">
        <v>11</v>
      </c>
      <c r="R9" s="223">
        <v>12</v>
      </c>
      <c r="S9" s="221">
        <v>13</v>
      </c>
      <c r="T9" s="221">
        <v>14</v>
      </c>
      <c r="U9" s="224">
        <v>15</v>
      </c>
      <c r="V9" s="105">
        <v>16</v>
      </c>
      <c r="W9" s="207">
        <v>17</v>
      </c>
      <c r="X9" s="223">
        <v>18</v>
      </c>
      <c r="Y9" s="223">
        <v>19</v>
      </c>
      <c r="Z9" s="222">
        <v>20</v>
      </c>
      <c r="AA9" s="225">
        <v>21</v>
      </c>
      <c r="AB9" s="207">
        <v>22</v>
      </c>
      <c r="AC9" s="206">
        <v>23</v>
      </c>
      <c r="AD9" s="226">
        <v>24</v>
      </c>
    </row>
    <row r="10" spans="1:30" ht="26.25" customHeight="1" x14ac:dyDescent="0.15">
      <c r="A10" s="5">
        <v>1</v>
      </c>
      <c r="B10" s="42" t="s">
        <v>122</v>
      </c>
      <c r="C10" s="43"/>
      <c r="D10" s="125" t="str">
        <f>CONCATENATE(TEXT(A10,"00"),B10)</f>
        <v>01魚介類</v>
      </c>
      <c r="E10" s="208">
        <v>1</v>
      </c>
      <c r="F10" s="209"/>
      <c r="G10" s="210"/>
      <c r="H10" s="211"/>
      <c r="I10" s="211"/>
      <c r="J10" s="211"/>
      <c r="K10" s="211"/>
      <c r="L10" s="211"/>
      <c r="M10" s="211"/>
      <c r="N10" s="211"/>
      <c r="O10" s="211"/>
      <c r="P10" s="211"/>
      <c r="Q10" s="211"/>
      <c r="R10" s="212"/>
      <c r="S10" s="209"/>
      <c r="T10" s="209"/>
      <c r="U10" s="213"/>
      <c r="V10" s="214"/>
      <c r="W10" s="215"/>
      <c r="X10" s="216"/>
      <c r="Y10" s="216"/>
      <c r="Z10" s="210"/>
      <c r="AA10" s="212"/>
      <c r="AB10" s="217"/>
      <c r="AC10" s="218"/>
      <c r="AD10" s="219"/>
    </row>
    <row r="11" spans="1:30" ht="26.25" customHeight="1" x14ac:dyDescent="0.15">
      <c r="A11" s="5">
        <v>2</v>
      </c>
      <c r="B11" s="25" t="s">
        <v>123</v>
      </c>
      <c r="C11" s="26"/>
      <c r="D11" s="126" t="str">
        <f t="shared" ref="D11:D42" si="0">CONCATENATE(TEXT(A11,"00"),B11)</f>
        <v>02魚介類加工品</v>
      </c>
      <c r="E11" s="208">
        <v>6</v>
      </c>
      <c r="F11" s="209"/>
      <c r="G11" s="210"/>
      <c r="H11" s="211"/>
      <c r="I11" s="211"/>
      <c r="J11" s="211"/>
      <c r="K11" s="211"/>
      <c r="L11" s="211"/>
      <c r="M11" s="211"/>
      <c r="N11" s="211"/>
      <c r="O11" s="211"/>
      <c r="P11" s="211"/>
      <c r="Q11" s="211"/>
      <c r="R11" s="212"/>
      <c r="S11" s="209"/>
      <c r="T11" s="209"/>
      <c r="U11" s="213"/>
      <c r="V11" s="214"/>
      <c r="W11" s="215"/>
      <c r="X11" s="216"/>
      <c r="Y11" s="216"/>
      <c r="Z11" s="210"/>
      <c r="AA11" s="212"/>
      <c r="AB11" s="217"/>
      <c r="AC11" s="218"/>
      <c r="AD11" s="219"/>
    </row>
    <row r="12" spans="1:30" ht="26.25" customHeight="1" x14ac:dyDescent="0.15">
      <c r="A12" s="5">
        <v>3</v>
      </c>
      <c r="B12" s="25" t="s">
        <v>124</v>
      </c>
      <c r="C12" s="26"/>
      <c r="D12" s="126" t="str">
        <f t="shared" si="0"/>
        <v>03食肉</v>
      </c>
      <c r="E12" s="208"/>
      <c r="F12" s="209"/>
      <c r="G12" s="210"/>
      <c r="H12" s="211"/>
      <c r="I12" s="211"/>
      <c r="J12" s="211"/>
      <c r="K12" s="211"/>
      <c r="L12" s="211"/>
      <c r="M12" s="211"/>
      <c r="N12" s="211"/>
      <c r="O12" s="211"/>
      <c r="P12" s="211"/>
      <c r="Q12" s="211"/>
      <c r="R12" s="212"/>
      <c r="S12" s="209"/>
      <c r="T12" s="209"/>
      <c r="U12" s="213"/>
      <c r="V12" s="214"/>
      <c r="W12" s="215"/>
      <c r="X12" s="216"/>
      <c r="Y12" s="216"/>
      <c r="Z12" s="210"/>
      <c r="AA12" s="212"/>
      <c r="AB12" s="217"/>
      <c r="AC12" s="218"/>
      <c r="AD12" s="219"/>
    </row>
    <row r="13" spans="1:30" ht="26.25" customHeight="1" x14ac:dyDescent="0.15">
      <c r="A13" s="5">
        <v>4</v>
      </c>
      <c r="B13" s="25" t="s">
        <v>125</v>
      </c>
      <c r="C13" s="26"/>
      <c r="D13" s="126" t="str">
        <f t="shared" si="0"/>
        <v>04食肉製品及び食肉加工品</v>
      </c>
      <c r="E13" s="208"/>
      <c r="F13" s="209"/>
      <c r="G13" s="210"/>
      <c r="H13" s="211"/>
      <c r="I13" s="211"/>
      <c r="J13" s="211"/>
      <c r="K13" s="211"/>
      <c r="L13" s="211"/>
      <c r="M13" s="211"/>
      <c r="N13" s="211"/>
      <c r="O13" s="211"/>
      <c r="P13" s="211"/>
      <c r="Q13" s="211"/>
      <c r="R13" s="212"/>
      <c r="S13" s="209"/>
      <c r="T13" s="209"/>
      <c r="U13" s="213"/>
      <c r="V13" s="214"/>
      <c r="W13" s="215"/>
      <c r="X13" s="216"/>
      <c r="Y13" s="216"/>
      <c r="Z13" s="210"/>
      <c r="AA13" s="212"/>
      <c r="AB13" s="217"/>
      <c r="AC13" s="218"/>
      <c r="AD13" s="219"/>
    </row>
    <row r="14" spans="1:30" ht="26.25" customHeight="1" x14ac:dyDescent="0.15">
      <c r="A14" s="5">
        <v>5</v>
      </c>
      <c r="B14" s="25" t="s">
        <v>126</v>
      </c>
      <c r="C14" s="26"/>
      <c r="D14" s="126" t="str">
        <f t="shared" si="0"/>
        <v>05卵及びその加工品</v>
      </c>
      <c r="E14" s="208"/>
      <c r="F14" s="209"/>
      <c r="G14" s="210"/>
      <c r="H14" s="211"/>
      <c r="I14" s="211"/>
      <c r="J14" s="211"/>
      <c r="K14" s="211"/>
      <c r="L14" s="211"/>
      <c r="M14" s="211"/>
      <c r="N14" s="211"/>
      <c r="O14" s="211"/>
      <c r="P14" s="211"/>
      <c r="Q14" s="211"/>
      <c r="R14" s="212"/>
      <c r="S14" s="209"/>
      <c r="T14" s="209"/>
      <c r="U14" s="213"/>
      <c r="V14" s="214"/>
      <c r="W14" s="215"/>
      <c r="X14" s="216"/>
      <c r="Y14" s="216"/>
      <c r="Z14" s="210"/>
      <c r="AA14" s="212"/>
      <c r="AB14" s="217"/>
      <c r="AC14" s="218"/>
      <c r="AD14" s="219"/>
    </row>
    <row r="15" spans="1:30" ht="26.25" customHeight="1" x14ac:dyDescent="0.15">
      <c r="A15" s="5">
        <v>6</v>
      </c>
      <c r="B15" s="25" t="s">
        <v>127</v>
      </c>
      <c r="C15" s="26"/>
      <c r="D15" s="126" t="str">
        <f t="shared" si="0"/>
        <v>06乳</v>
      </c>
      <c r="E15" s="208"/>
      <c r="F15" s="209"/>
      <c r="G15" s="210"/>
      <c r="H15" s="211"/>
      <c r="I15" s="211"/>
      <c r="J15" s="211"/>
      <c r="K15" s="211"/>
      <c r="L15" s="211"/>
      <c r="M15" s="211"/>
      <c r="N15" s="211"/>
      <c r="O15" s="211"/>
      <c r="P15" s="211"/>
      <c r="Q15" s="211"/>
      <c r="R15" s="212"/>
      <c r="S15" s="209"/>
      <c r="T15" s="209"/>
      <c r="U15" s="213"/>
      <c r="V15" s="214"/>
      <c r="W15" s="215"/>
      <c r="X15" s="216"/>
      <c r="Y15" s="216"/>
      <c r="Z15" s="210"/>
      <c r="AA15" s="212"/>
      <c r="AB15" s="217"/>
      <c r="AC15" s="218"/>
      <c r="AD15" s="219"/>
    </row>
    <row r="16" spans="1:30" ht="26.25" customHeight="1" x14ac:dyDescent="0.15">
      <c r="A16" s="5">
        <v>7</v>
      </c>
      <c r="B16" s="25" t="s">
        <v>128</v>
      </c>
      <c r="C16" s="26"/>
      <c r="D16" s="126" t="str">
        <f t="shared" si="0"/>
        <v>07乳製品及び乳類加工品</v>
      </c>
      <c r="E16" s="208"/>
      <c r="F16" s="209"/>
      <c r="G16" s="210"/>
      <c r="H16" s="211"/>
      <c r="I16" s="211"/>
      <c r="J16" s="211"/>
      <c r="K16" s="211"/>
      <c r="L16" s="211"/>
      <c r="M16" s="211"/>
      <c r="N16" s="211"/>
      <c r="O16" s="211"/>
      <c r="P16" s="211"/>
      <c r="Q16" s="211"/>
      <c r="R16" s="212"/>
      <c r="S16" s="209"/>
      <c r="T16" s="209"/>
      <c r="U16" s="213"/>
      <c r="V16" s="214"/>
      <c r="W16" s="215"/>
      <c r="X16" s="216"/>
      <c r="Y16" s="216"/>
      <c r="Z16" s="210"/>
      <c r="AA16" s="212"/>
      <c r="AB16" s="217"/>
      <c r="AC16" s="218"/>
      <c r="AD16" s="219"/>
    </row>
    <row r="17" spans="1:30" ht="26.25" customHeight="1" x14ac:dyDescent="0.15">
      <c r="A17" s="5">
        <v>8</v>
      </c>
      <c r="B17" s="25" t="s">
        <v>129</v>
      </c>
      <c r="C17" s="26"/>
      <c r="D17" s="126" t="str">
        <f t="shared" si="0"/>
        <v>08アイスクリーム類・氷菓</v>
      </c>
      <c r="E17" s="208"/>
      <c r="F17" s="209"/>
      <c r="G17" s="210"/>
      <c r="H17" s="211"/>
      <c r="I17" s="211"/>
      <c r="J17" s="211"/>
      <c r="K17" s="211"/>
      <c r="L17" s="211"/>
      <c r="M17" s="211"/>
      <c r="N17" s="211"/>
      <c r="O17" s="211"/>
      <c r="P17" s="211"/>
      <c r="Q17" s="211"/>
      <c r="R17" s="212"/>
      <c r="S17" s="209"/>
      <c r="T17" s="209"/>
      <c r="U17" s="213"/>
      <c r="V17" s="214"/>
      <c r="W17" s="215"/>
      <c r="X17" s="216"/>
      <c r="Y17" s="216"/>
      <c r="Z17" s="210"/>
      <c r="AA17" s="212"/>
      <c r="AB17" s="217"/>
      <c r="AC17" s="218"/>
      <c r="AD17" s="219"/>
    </row>
    <row r="18" spans="1:30" ht="26.25" customHeight="1" x14ac:dyDescent="0.15">
      <c r="A18" s="5">
        <v>9</v>
      </c>
      <c r="B18" s="25" t="s">
        <v>130</v>
      </c>
      <c r="C18" s="26"/>
      <c r="D18" s="126" t="str">
        <f t="shared" si="0"/>
        <v>09穀物</v>
      </c>
      <c r="E18" s="208"/>
      <c r="F18" s="209"/>
      <c r="G18" s="210"/>
      <c r="H18" s="211"/>
      <c r="I18" s="211"/>
      <c r="J18" s="211"/>
      <c r="K18" s="211"/>
      <c r="L18" s="211"/>
      <c r="M18" s="211"/>
      <c r="N18" s="211"/>
      <c r="O18" s="211"/>
      <c r="P18" s="211"/>
      <c r="Q18" s="211"/>
      <c r="R18" s="212"/>
      <c r="S18" s="209"/>
      <c r="T18" s="209"/>
      <c r="U18" s="213"/>
      <c r="V18" s="214"/>
      <c r="W18" s="215"/>
      <c r="X18" s="216"/>
      <c r="Y18" s="216"/>
      <c r="Z18" s="210"/>
      <c r="AA18" s="212"/>
      <c r="AB18" s="217"/>
      <c r="AC18" s="218"/>
      <c r="AD18" s="219"/>
    </row>
    <row r="19" spans="1:30" ht="26.25" customHeight="1" x14ac:dyDescent="0.15">
      <c r="A19" s="5">
        <v>10</v>
      </c>
      <c r="B19" s="25" t="s">
        <v>131</v>
      </c>
      <c r="C19" s="26"/>
      <c r="D19" s="126" t="str">
        <f t="shared" si="0"/>
        <v>10めん類</v>
      </c>
      <c r="E19" s="208"/>
      <c r="F19" s="209"/>
      <c r="G19" s="210"/>
      <c r="H19" s="211"/>
      <c r="I19" s="211"/>
      <c r="J19" s="211"/>
      <c r="K19" s="211"/>
      <c r="L19" s="211"/>
      <c r="M19" s="211"/>
      <c r="N19" s="211"/>
      <c r="O19" s="211"/>
      <c r="P19" s="211"/>
      <c r="Q19" s="211"/>
      <c r="R19" s="212"/>
      <c r="S19" s="209"/>
      <c r="T19" s="209"/>
      <c r="U19" s="213"/>
      <c r="V19" s="214"/>
      <c r="W19" s="215"/>
      <c r="X19" s="216"/>
      <c r="Y19" s="216"/>
      <c r="Z19" s="210"/>
      <c r="AA19" s="212"/>
      <c r="AB19" s="217"/>
      <c r="AC19" s="218"/>
      <c r="AD19" s="219"/>
    </row>
    <row r="20" spans="1:30" ht="26.25" customHeight="1" x14ac:dyDescent="0.15">
      <c r="A20" s="5">
        <v>11</v>
      </c>
      <c r="B20" s="25" t="s">
        <v>132</v>
      </c>
      <c r="C20" s="26"/>
      <c r="D20" s="126" t="str">
        <f t="shared" si="0"/>
        <v>11もち</v>
      </c>
      <c r="E20" s="208"/>
      <c r="F20" s="209"/>
      <c r="G20" s="210"/>
      <c r="H20" s="211"/>
      <c r="I20" s="211"/>
      <c r="J20" s="211"/>
      <c r="K20" s="211"/>
      <c r="L20" s="211"/>
      <c r="M20" s="211"/>
      <c r="N20" s="211"/>
      <c r="O20" s="211"/>
      <c r="P20" s="211"/>
      <c r="Q20" s="211"/>
      <c r="R20" s="212"/>
      <c r="S20" s="209"/>
      <c r="T20" s="209"/>
      <c r="U20" s="213"/>
      <c r="V20" s="214"/>
      <c r="W20" s="215"/>
      <c r="X20" s="216"/>
      <c r="Y20" s="216"/>
      <c r="Z20" s="210"/>
      <c r="AA20" s="212"/>
      <c r="AB20" s="217"/>
      <c r="AC20" s="218"/>
      <c r="AD20" s="219"/>
    </row>
    <row r="21" spans="1:30" ht="26.25" customHeight="1" x14ac:dyDescent="0.15">
      <c r="A21" s="5">
        <v>12</v>
      </c>
      <c r="B21" s="25" t="s">
        <v>133</v>
      </c>
      <c r="C21" s="26"/>
      <c r="D21" s="126" t="str">
        <f t="shared" si="0"/>
        <v>12菓子類</v>
      </c>
      <c r="E21" s="208">
        <v>3</v>
      </c>
      <c r="F21" s="209"/>
      <c r="G21" s="210"/>
      <c r="H21" s="211"/>
      <c r="I21" s="211"/>
      <c r="J21" s="211"/>
      <c r="K21" s="211"/>
      <c r="L21" s="211"/>
      <c r="M21" s="211"/>
      <c r="N21" s="211"/>
      <c r="O21" s="211"/>
      <c r="P21" s="211"/>
      <c r="Q21" s="211"/>
      <c r="R21" s="212"/>
      <c r="S21" s="209"/>
      <c r="T21" s="209"/>
      <c r="U21" s="213"/>
      <c r="V21" s="214"/>
      <c r="W21" s="215"/>
      <c r="X21" s="216"/>
      <c r="Y21" s="216"/>
      <c r="Z21" s="210"/>
      <c r="AA21" s="212"/>
      <c r="AB21" s="217"/>
      <c r="AC21" s="218"/>
      <c r="AD21" s="219"/>
    </row>
    <row r="22" spans="1:30" ht="26.25" customHeight="1" x14ac:dyDescent="0.15">
      <c r="A22" s="5">
        <v>13</v>
      </c>
      <c r="B22" s="25" t="s">
        <v>134</v>
      </c>
      <c r="C22" s="26"/>
      <c r="D22" s="126" t="str">
        <f t="shared" si="0"/>
        <v>13（上記以外の）穀類加工品</v>
      </c>
      <c r="E22" s="208"/>
      <c r="F22" s="209"/>
      <c r="G22" s="210"/>
      <c r="H22" s="211"/>
      <c r="I22" s="211"/>
      <c r="J22" s="211"/>
      <c r="K22" s="211"/>
      <c r="L22" s="211"/>
      <c r="M22" s="211"/>
      <c r="N22" s="211"/>
      <c r="O22" s="211"/>
      <c r="P22" s="211"/>
      <c r="Q22" s="211"/>
      <c r="R22" s="212"/>
      <c r="S22" s="209"/>
      <c r="T22" s="209"/>
      <c r="U22" s="213"/>
      <c r="V22" s="214"/>
      <c r="W22" s="215"/>
      <c r="X22" s="216"/>
      <c r="Y22" s="216"/>
      <c r="Z22" s="210"/>
      <c r="AA22" s="212"/>
      <c r="AB22" s="217"/>
      <c r="AC22" s="218"/>
      <c r="AD22" s="219"/>
    </row>
    <row r="23" spans="1:30" ht="26.25" customHeight="1" x14ac:dyDescent="0.15">
      <c r="A23" s="5">
        <v>14</v>
      </c>
      <c r="B23" s="25" t="s">
        <v>135</v>
      </c>
      <c r="C23" s="26"/>
      <c r="D23" s="126" t="str">
        <f t="shared" si="0"/>
        <v>14生鮮野菜及び果物</v>
      </c>
      <c r="E23" s="208"/>
      <c r="F23" s="209"/>
      <c r="G23" s="210"/>
      <c r="H23" s="211"/>
      <c r="I23" s="211"/>
      <c r="J23" s="211"/>
      <c r="K23" s="211"/>
      <c r="L23" s="211"/>
      <c r="M23" s="211"/>
      <c r="N23" s="211"/>
      <c r="O23" s="211"/>
      <c r="P23" s="211"/>
      <c r="Q23" s="211"/>
      <c r="R23" s="212"/>
      <c r="S23" s="209"/>
      <c r="T23" s="209"/>
      <c r="U23" s="213"/>
      <c r="V23" s="214"/>
      <c r="W23" s="215"/>
      <c r="X23" s="216"/>
      <c r="Y23" s="216"/>
      <c r="Z23" s="210"/>
      <c r="AA23" s="212"/>
      <c r="AB23" s="217"/>
      <c r="AC23" s="218"/>
      <c r="AD23" s="219"/>
    </row>
    <row r="24" spans="1:30" ht="26.25" customHeight="1" x14ac:dyDescent="0.15">
      <c r="A24" s="5">
        <v>15</v>
      </c>
      <c r="B24" s="25" t="s">
        <v>136</v>
      </c>
      <c r="C24" s="26"/>
      <c r="D24" s="126" t="str">
        <f t="shared" si="0"/>
        <v>15野菜果物乾燥品及び加工品</v>
      </c>
      <c r="E24" s="208"/>
      <c r="F24" s="209"/>
      <c r="G24" s="210"/>
      <c r="H24" s="211"/>
      <c r="I24" s="211"/>
      <c r="J24" s="211"/>
      <c r="K24" s="211"/>
      <c r="L24" s="211"/>
      <c r="M24" s="211"/>
      <c r="N24" s="211"/>
      <c r="O24" s="211"/>
      <c r="P24" s="211"/>
      <c r="Q24" s="211"/>
      <c r="R24" s="212"/>
      <c r="S24" s="209"/>
      <c r="T24" s="209"/>
      <c r="U24" s="213"/>
      <c r="V24" s="214"/>
      <c r="W24" s="215"/>
      <c r="X24" s="216"/>
      <c r="Y24" s="216"/>
      <c r="Z24" s="210"/>
      <c r="AA24" s="212"/>
      <c r="AB24" s="217"/>
      <c r="AC24" s="218"/>
      <c r="AD24" s="219"/>
    </row>
    <row r="25" spans="1:30" ht="26.25" customHeight="1" x14ac:dyDescent="0.15">
      <c r="A25" s="5">
        <v>16</v>
      </c>
      <c r="B25" s="25" t="s">
        <v>137</v>
      </c>
      <c r="C25" s="26"/>
      <c r="D25" s="126" t="str">
        <f t="shared" si="0"/>
        <v>16豆腐及びその加工品</v>
      </c>
      <c r="E25" s="208"/>
      <c r="F25" s="209"/>
      <c r="G25" s="210"/>
      <c r="H25" s="211"/>
      <c r="I25" s="211"/>
      <c r="J25" s="211"/>
      <c r="K25" s="211"/>
      <c r="L25" s="211"/>
      <c r="M25" s="211"/>
      <c r="N25" s="211"/>
      <c r="O25" s="211"/>
      <c r="P25" s="211"/>
      <c r="Q25" s="211"/>
      <c r="R25" s="212"/>
      <c r="S25" s="209"/>
      <c r="T25" s="209"/>
      <c r="U25" s="213"/>
      <c r="V25" s="214"/>
      <c r="W25" s="215"/>
      <c r="X25" s="216"/>
      <c r="Y25" s="216"/>
      <c r="Z25" s="210"/>
      <c r="AA25" s="212"/>
      <c r="AB25" s="217"/>
      <c r="AC25" s="218"/>
      <c r="AD25" s="219"/>
    </row>
    <row r="26" spans="1:30" ht="26.25" customHeight="1" x14ac:dyDescent="0.15">
      <c r="A26" s="5">
        <v>17</v>
      </c>
      <c r="B26" s="25" t="s">
        <v>138</v>
      </c>
      <c r="C26" s="26"/>
      <c r="D26" s="126" t="str">
        <f t="shared" si="0"/>
        <v>17漬物</v>
      </c>
      <c r="E26" s="208"/>
      <c r="F26" s="209"/>
      <c r="G26" s="210"/>
      <c r="H26" s="211"/>
      <c r="I26" s="211"/>
      <c r="J26" s="211"/>
      <c r="K26" s="211"/>
      <c r="L26" s="211"/>
      <c r="M26" s="211"/>
      <c r="N26" s="211"/>
      <c r="O26" s="211"/>
      <c r="P26" s="211"/>
      <c r="Q26" s="211"/>
      <c r="R26" s="212"/>
      <c r="S26" s="209"/>
      <c r="T26" s="209"/>
      <c r="U26" s="213"/>
      <c r="V26" s="214"/>
      <c r="W26" s="215"/>
      <c r="X26" s="216"/>
      <c r="Y26" s="216"/>
      <c r="Z26" s="210"/>
      <c r="AA26" s="212"/>
      <c r="AB26" s="217"/>
      <c r="AC26" s="218"/>
      <c r="AD26" s="219"/>
    </row>
    <row r="27" spans="1:30" ht="26.25" customHeight="1" x14ac:dyDescent="0.15">
      <c r="A27" s="5">
        <v>18</v>
      </c>
      <c r="B27" s="25" t="s">
        <v>139</v>
      </c>
      <c r="C27" s="26"/>
      <c r="D27" s="126" t="str">
        <f t="shared" si="0"/>
        <v>18（上記以外の）野菜・果物の加工品</v>
      </c>
      <c r="E27" s="208"/>
      <c r="F27" s="209"/>
      <c r="G27" s="210"/>
      <c r="H27" s="211"/>
      <c r="I27" s="211"/>
      <c r="J27" s="211"/>
      <c r="K27" s="211"/>
      <c r="L27" s="211"/>
      <c r="M27" s="211"/>
      <c r="N27" s="211"/>
      <c r="O27" s="211"/>
      <c r="P27" s="211"/>
      <c r="Q27" s="211"/>
      <c r="R27" s="212"/>
      <c r="S27" s="209"/>
      <c r="T27" s="209"/>
      <c r="U27" s="213"/>
      <c r="V27" s="214"/>
      <c r="W27" s="215"/>
      <c r="X27" s="216"/>
      <c r="Y27" s="216"/>
      <c r="Z27" s="210"/>
      <c r="AA27" s="212"/>
      <c r="AB27" s="217"/>
      <c r="AC27" s="218"/>
      <c r="AD27" s="219"/>
    </row>
    <row r="28" spans="1:30" ht="26.25" customHeight="1" x14ac:dyDescent="0.15">
      <c r="A28" s="5">
        <v>19</v>
      </c>
      <c r="B28" s="25" t="s">
        <v>140</v>
      </c>
      <c r="C28" s="26"/>
      <c r="D28" s="126" t="str">
        <f t="shared" si="0"/>
        <v>19そうざい及びその半製品</v>
      </c>
      <c r="E28" s="208">
        <v>1</v>
      </c>
      <c r="F28" s="209"/>
      <c r="G28" s="210"/>
      <c r="H28" s="211"/>
      <c r="I28" s="211"/>
      <c r="J28" s="211"/>
      <c r="K28" s="211"/>
      <c r="L28" s="211"/>
      <c r="M28" s="211"/>
      <c r="N28" s="211"/>
      <c r="O28" s="211"/>
      <c r="P28" s="211"/>
      <c r="Q28" s="211"/>
      <c r="R28" s="212"/>
      <c r="S28" s="209"/>
      <c r="T28" s="209"/>
      <c r="U28" s="213"/>
      <c r="V28" s="214"/>
      <c r="W28" s="215"/>
      <c r="X28" s="216"/>
      <c r="Y28" s="216"/>
      <c r="Z28" s="210"/>
      <c r="AA28" s="212"/>
      <c r="AB28" s="217"/>
      <c r="AC28" s="218"/>
      <c r="AD28" s="219"/>
    </row>
    <row r="29" spans="1:30" ht="26.25" customHeight="1" x14ac:dyDescent="0.15">
      <c r="A29" s="5">
        <v>20</v>
      </c>
      <c r="B29" s="25" t="s">
        <v>141</v>
      </c>
      <c r="C29" s="26"/>
      <c r="D29" s="126" t="str">
        <f t="shared" si="0"/>
        <v>20弁当</v>
      </c>
      <c r="E29" s="208">
        <v>1</v>
      </c>
      <c r="F29" s="209"/>
      <c r="G29" s="210"/>
      <c r="H29" s="211"/>
      <c r="I29" s="211"/>
      <c r="J29" s="211"/>
      <c r="K29" s="211"/>
      <c r="L29" s="211"/>
      <c r="M29" s="211"/>
      <c r="N29" s="211"/>
      <c r="O29" s="211"/>
      <c r="P29" s="211"/>
      <c r="Q29" s="211"/>
      <c r="R29" s="212"/>
      <c r="S29" s="209"/>
      <c r="T29" s="209"/>
      <c r="U29" s="213"/>
      <c r="V29" s="214"/>
      <c r="W29" s="215"/>
      <c r="X29" s="216"/>
      <c r="Y29" s="216"/>
      <c r="Z29" s="210"/>
      <c r="AA29" s="212"/>
      <c r="AB29" s="217"/>
      <c r="AC29" s="218"/>
      <c r="AD29" s="219"/>
    </row>
    <row r="30" spans="1:30" ht="26.25" customHeight="1" x14ac:dyDescent="0.15">
      <c r="A30" s="5">
        <v>21</v>
      </c>
      <c r="B30" s="27" t="s">
        <v>142</v>
      </c>
      <c r="C30" s="28"/>
      <c r="D30" s="127" t="str">
        <f t="shared" si="0"/>
        <v>21冷凍食品</v>
      </c>
      <c r="E30" s="208"/>
      <c r="F30" s="209"/>
      <c r="G30" s="210"/>
      <c r="H30" s="211"/>
      <c r="I30" s="211"/>
      <c r="J30" s="211"/>
      <c r="K30" s="211"/>
      <c r="L30" s="211"/>
      <c r="M30" s="211"/>
      <c r="N30" s="211"/>
      <c r="O30" s="211"/>
      <c r="P30" s="211"/>
      <c r="Q30" s="211"/>
      <c r="R30" s="212"/>
      <c r="S30" s="209"/>
      <c r="T30" s="209"/>
      <c r="U30" s="213"/>
      <c r="V30" s="214"/>
      <c r="W30" s="215"/>
      <c r="X30" s="216"/>
      <c r="Y30" s="216"/>
      <c r="Z30" s="210"/>
      <c r="AA30" s="212"/>
      <c r="AB30" s="217"/>
      <c r="AC30" s="218"/>
      <c r="AD30" s="219"/>
    </row>
    <row r="31" spans="1:30" ht="26.25" customHeight="1" x14ac:dyDescent="0.15">
      <c r="B31" s="23"/>
      <c r="C31" s="227" t="s">
        <v>6</v>
      </c>
      <c r="D31" s="228" t="str">
        <f>CONCATENATE(TEXT($A$30,"00"),$B$30," 01",C31)</f>
        <v>21冷凍食品 01無加熱摂取冷凍食品</v>
      </c>
      <c r="E31" s="165"/>
      <c r="F31" s="166"/>
      <c r="G31" s="167"/>
      <c r="H31" s="168"/>
      <c r="I31" s="168"/>
      <c r="J31" s="168"/>
      <c r="K31" s="168"/>
      <c r="L31" s="168"/>
      <c r="M31" s="168"/>
      <c r="N31" s="168"/>
      <c r="O31" s="168"/>
      <c r="P31" s="168"/>
      <c r="Q31" s="168"/>
      <c r="R31" s="169"/>
      <c r="S31" s="166"/>
      <c r="T31" s="166"/>
      <c r="U31" s="170"/>
      <c r="V31" s="171"/>
      <c r="W31" s="172"/>
      <c r="X31" s="168"/>
      <c r="Y31" s="168"/>
      <c r="Z31" s="167"/>
      <c r="AA31" s="169"/>
      <c r="AB31" s="172"/>
      <c r="AC31" s="173"/>
      <c r="AD31" s="174"/>
    </row>
    <row r="32" spans="1:30" ht="26.25" customHeight="1" x14ac:dyDescent="0.15">
      <c r="B32" s="23"/>
      <c r="C32" s="229" t="s">
        <v>7</v>
      </c>
      <c r="D32" s="228" t="str">
        <f>CONCATENATE(TEXT($A$30,"00"),$B$30," 02",C32)</f>
        <v>21冷凍食品 02凍結前加熱加熱後摂取冷凍食品</v>
      </c>
      <c r="E32" s="175"/>
      <c r="F32" s="176"/>
      <c r="G32" s="177"/>
      <c r="H32" s="178"/>
      <c r="I32" s="178"/>
      <c r="J32" s="178"/>
      <c r="K32" s="178"/>
      <c r="L32" s="178"/>
      <c r="M32" s="178"/>
      <c r="N32" s="178"/>
      <c r="O32" s="178"/>
      <c r="P32" s="178"/>
      <c r="Q32" s="178"/>
      <c r="R32" s="179"/>
      <c r="S32" s="176"/>
      <c r="T32" s="176"/>
      <c r="U32" s="180"/>
      <c r="V32" s="181"/>
      <c r="W32" s="182"/>
      <c r="X32" s="178"/>
      <c r="Y32" s="178"/>
      <c r="Z32" s="177"/>
      <c r="AA32" s="179"/>
      <c r="AB32" s="182"/>
      <c r="AC32" s="183"/>
      <c r="AD32" s="184"/>
    </row>
    <row r="33" spans="1:30" ht="26.25" customHeight="1" x14ac:dyDescent="0.15">
      <c r="B33" s="23"/>
      <c r="C33" s="229" t="s">
        <v>8</v>
      </c>
      <c r="D33" s="228" t="str">
        <f>CONCATENATE(TEXT($A$30,"00"),$B$30," 03",C33)</f>
        <v>21冷凍食品 03凍結前未加熱加熱後摂取冷凍食品</v>
      </c>
      <c r="E33" s="175"/>
      <c r="F33" s="176"/>
      <c r="G33" s="177"/>
      <c r="H33" s="178"/>
      <c r="I33" s="178"/>
      <c r="J33" s="178"/>
      <c r="K33" s="178"/>
      <c r="L33" s="178"/>
      <c r="M33" s="178"/>
      <c r="N33" s="178"/>
      <c r="O33" s="178"/>
      <c r="P33" s="178"/>
      <c r="Q33" s="178"/>
      <c r="R33" s="179"/>
      <c r="S33" s="176"/>
      <c r="T33" s="176"/>
      <c r="U33" s="180"/>
      <c r="V33" s="181"/>
      <c r="W33" s="182"/>
      <c r="X33" s="178"/>
      <c r="Y33" s="178"/>
      <c r="Z33" s="177"/>
      <c r="AA33" s="179"/>
      <c r="AB33" s="182"/>
      <c r="AC33" s="183"/>
      <c r="AD33" s="184"/>
    </row>
    <row r="34" spans="1:30" ht="26.25" customHeight="1" x14ac:dyDescent="0.15">
      <c r="B34" s="24"/>
      <c r="C34" s="230" t="s">
        <v>9</v>
      </c>
      <c r="D34" s="228" t="str">
        <f>CONCATENATE(TEXT($A$30,"00"),$B$30," 04",C34)</f>
        <v>21冷凍食品 04生食用冷凍鮮魚介類</v>
      </c>
      <c r="E34" s="185"/>
      <c r="F34" s="186"/>
      <c r="G34" s="187"/>
      <c r="H34" s="188"/>
      <c r="I34" s="188"/>
      <c r="J34" s="188"/>
      <c r="K34" s="188"/>
      <c r="L34" s="188"/>
      <c r="M34" s="188"/>
      <c r="N34" s="188"/>
      <c r="O34" s="188"/>
      <c r="P34" s="188"/>
      <c r="Q34" s="188"/>
      <c r="R34" s="189"/>
      <c r="S34" s="186"/>
      <c r="T34" s="186"/>
      <c r="U34" s="190"/>
      <c r="V34" s="191"/>
      <c r="W34" s="192"/>
      <c r="X34" s="188"/>
      <c r="Y34" s="188"/>
      <c r="Z34" s="187"/>
      <c r="AA34" s="189"/>
      <c r="AB34" s="192"/>
      <c r="AC34" s="193"/>
      <c r="AD34" s="194"/>
    </row>
    <row r="35" spans="1:30" ht="26.25" customHeight="1" x14ac:dyDescent="0.15">
      <c r="A35" s="5">
        <v>22</v>
      </c>
      <c r="B35" s="25" t="s">
        <v>143</v>
      </c>
      <c r="C35" s="26"/>
      <c r="D35" s="126" t="str">
        <f t="shared" si="0"/>
        <v>22かん詰又はびん詰食品</v>
      </c>
      <c r="E35" s="208"/>
      <c r="F35" s="209"/>
      <c r="G35" s="210"/>
      <c r="H35" s="211"/>
      <c r="I35" s="211"/>
      <c r="J35" s="211"/>
      <c r="K35" s="211"/>
      <c r="L35" s="211"/>
      <c r="M35" s="211"/>
      <c r="N35" s="211"/>
      <c r="O35" s="211"/>
      <c r="P35" s="211"/>
      <c r="Q35" s="211"/>
      <c r="R35" s="212"/>
      <c r="S35" s="209"/>
      <c r="T35" s="209"/>
      <c r="U35" s="213"/>
      <c r="V35" s="214"/>
      <c r="W35" s="215"/>
      <c r="X35" s="216"/>
      <c r="Y35" s="216"/>
      <c r="Z35" s="210"/>
      <c r="AA35" s="212"/>
      <c r="AB35" s="217"/>
      <c r="AC35" s="218"/>
      <c r="AD35" s="219"/>
    </row>
    <row r="36" spans="1:30" ht="26.25" customHeight="1" x14ac:dyDescent="0.15">
      <c r="A36" s="5">
        <v>23</v>
      </c>
      <c r="B36" s="25" t="s">
        <v>144</v>
      </c>
      <c r="C36" s="26"/>
      <c r="D36" s="126" t="str">
        <f t="shared" si="0"/>
        <v>23清涼飲料水</v>
      </c>
      <c r="E36" s="208"/>
      <c r="F36" s="209"/>
      <c r="G36" s="210"/>
      <c r="H36" s="211"/>
      <c r="I36" s="211"/>
      <c r="J36" s="211"/>
      <c r="K36" s="211"/>
      <c r="L36" s="211"/>
      <c r="M36" s="211"/>
      <c r="N36" s="211"/>
      <c r="O36" s="211"/>
      <c r="P36" s="211"/>
      <c r="Q36" s="211"/>
      <c r="R36" s="212"/>
      <c r="S36" s="209"/>
      <c r="T36" s="209"/>
      <c r="U36" s="213"/>
      <c r="V36" s="214"/>
      <c r="W36" s="215"/>
      <c r="X36" s="216"/>
      <c r="Y36" s="216"/>
      <c r="Z36" s="210"/>
      <c r="AA36" s="212"/>
      <c r="AB36" s="217"/>
      <c r="AC36" s="218"/>
      <c r="AD36" s="219"/>
    </row>
    <row r="37" spans="1:30" ht="26.25" customHeight="1" x14ac:dyDescent="0.15">
      <c r="A37" s="5">
        <v>24</v>
      </c>
      <c r="B37" s="25" t="s">
        <v>145</v>
      </c>
      <c r="C37" s="26"/>
      <c r="D37" s="128" t="str">
        <f t="shared" si="0"/>
        <v>24酒精飲料</v>
      </c>
      <c r="E37" s="208"/>
      <c r="F37" s="209"/>
      <c r="G37" s="210"/>
      <c r="H37" s="211"/>
      <c r="I37" s="211"/>
      <c r="J37" s="211"/>
      <c r="K37" s="211"/>
      <c r="L37" s="211"/>
      <c r="M37" s="211"/>
      <c r="N37" s="211"/>
      <c r="O37" s="211"/>
      <c r="P37" s="211"/>
      <c r="Q37" s="211"/>
      <c r="R37" s="212"/>
      <c r="S37" s="209"/>
      <c r="T37" s="209"/>
      <c r="U37" s="213"/>
      <c r="V37" s="214"/>
      <c r="W37" s="215"/>
      <c r="X37" s="216"/>
      <c r="Y37" s="216"/>
      <c r="Z37" s="210"/>
      <c r="AA37" s="212"/>
      <c r="AB37" s="217"/>
      <c r="AC37" s="218"/>
      <c r="AD37" s="219"/>
    </row>
    <row r="38" spans="1:30" ht="26.25" customHeight="1" x14ac:dyDescent="0.15">
      <c r="A38" s="5">
        <v>25</v>
      </c>
      <c r="B38" s="25" t="s">
        <v>146</v>
      </c>
      <c r="C38" s="26"/>
      <c r="D38" s="126" t="str">
        <f t="shared" si="0"/>
        <v>25氷雪</v>
      </c>
      <c r="E38" s="208"/>
      <c r="F38" s="209"/>
      <c r="G38" s="210"/>
      <c r="H38" s="211"/>
      <c r="I38" s="211"/>
      <c r="J38" s="211"/>
      <c r="K38" s="211"/>
      <c r="L38" s="211"/>
      <c r="M38" s="211"/>
      <c r="N38" s="211"/>
      <c r="O38" s="211"/>
      <c r="P38" s="211"/>
      <c r="Q38" s="211"/>
      <c r="R38" s="212"/>
      <c r="S38" s="209"/>
      <c r="T38" s="209"/>
      <c r="U38" s="213"/>
      <c r="V38" s="214"/>
      <c r="W38" s="215"/>
      <c r="X38" s="216"/>
      <c r="Y38" s="216"/>
      <c r="Z38" s="210"/>
      <c r="AA38" s="212"/>
      <c r="AB38" s="217"/>
      <c r="AC38" s="218"/>
      <c r="AD38" s="219"/>
    </row>
    <row r="39" spans="1:30" ht="26.25" customHeight="1" x14ac:dyDescent="0.15">
      <c r="A39" s="5">
        <v>26</v>
      </c>
      <c r="B39" s="25" t="s">
        <v>147</v>
      </c>
      <c r="C39" s="26"/>
      <c r="D39" s="126" t="str">
        <f t="shared" si="0"/>
        <v>26水</v>
      </c>
      <c r="E39" s="208"/>
      <c r="F39" s="209"/>
      <c r="G39" s="210"/>
      <c r="H39" s="211"/>
      <c r="I39" s="211"/>
      <c r="J39" s="211"/>
      <c r="K39" s="211"/>
      <c r="L39" s="211"/>
      <c r="M39" s="211"/>
      <c r="N39" s="211"/>
      <c r="O39" s="211"/>
      <c r="P39" s="211"/>
      <c r="Q39" s="211"/>
      <c r="R39" s="212"/>
      <c r="S39" s="209"/>
      <c r="T39" s="209"/>
      <c r="U39" s="213"/>
      <c r="V39" s="214"/>
      <c r="W39" s="215"/>
      <c r="X39" s="216"/>
      <c r="Y39" s="216"/>
      <c r="Z39" s="210"/>
      <c r="AA39" s="212"/>
      <c r="AB39" s="217"/>
      <c r="AC39" s="218"/>
      <c r="AD39" s="219"/>
    </row>
    <row r="40" spans="1:30" ht="26.25" customHeight="1" x14ac:dyDescent="0.15">
      <c r="A40" s="5">
        <v>27</v>
      </c>
      <c r="B40" s="25" t="s">
        <v>148</v>
      </c>
      <c r="C40" s="26"/>
      <c r="D40" s="126" t="str">
        <f t="shared" si="0"/>
        <v>27調味料</v>
      </c>
      <c r="E40" s="208"/>
      <c r="F40" s="209"/>
      <c r="G40" s="210"/>
      <c r="H40" s="211"/>
      <c r="I40" s="211"/>
      <c r="J40" s="211"/>
      <c r="K40" s="211"/>
      <c r="L40" s="211"/>
      <c r="M40" s="211"/>
      <c r="N40" s="211"/>
      <c r="O40" s="211"/>
      <c r="P40" s="211"/>
      <c r="Q40" s="211"/>
      <c r="R40" s="212"/>
      <c r="S40" s="209"/>
      <c r="T40" s="209"/>
      <c r="U40" s="213"/>
      <c r="V40" s="214"/>
      <c r="W40" s="215"/>
      <c r="X40" s="216"/>
      <c r="Y40" s="216"/>
      <c r="Z40" s="210"/>
      <c r="AA40" s="212"/>
      <c r="AB40" s="217"/>
      <c r="AC40" s="218"/>
      <c r="AD40" s="219"/>
    </row>
    <row r="41" spans="1:30" ht="26.25" customHeight="1" x14ac:dyDescent="0.15">
      <c r="A41" s="5">
        <v>28</v>
      </c>
      <c r="B41" s="25" t="s">
        <v>149</v>
      </c>
      <c r="C41" s="26"/>
      <c r="D41" s="126" t="str">
        <f t="shared" si="0"/>
        <v>28その他の食品</v>
      </c>
      <c r="E41" s="208"/>
      <c r="F41" s="209"/>
      <c r="G41" s="210"/>
      <c r="H41" s="211"/>
      <c r="I41" s="211"/>
      <c r="J41" s="211"/>
      <c r="K41" s="211"/>
      <c r="L41" s="211"/>
      <c r="M41" s="211"/>
      <c r="N41" s="211"/>
      <c r="O41" s="211"/>
      <c r="P41" s="211"/>
      <c r="Q41" s="211"/>
      <c r="R41" s="212"/>
      <c r="S41" s="209"/>
      <c r="T41" s="209"/>
      <c r="U41" s="213"/>
      <c r="V41" s="214"/>
      <c r="W41" s="215"/>
      <c r="X41" s="216"/>
      <c r="Y41" s="216"/>
      <c r="Z41" s="210"/>
      <c r="AA41" s="212"/>
      <c r="AB41" s="217"/>
      <c r="AC41" s="218"/>
      <c r="AD41" s="219"/>
    </row>
    <row r="42" spans="1:30" ht="26.25" customHeight="1" thickBot="1" x14ac:dyDescent="0.2">
      <c r="A42" s="5">
        <v>29</v>
      </c>
      <c r="B42" s="25" t="s">
        <v>150</v>
      </c>
      <c r="C42" s="26"/>
      <c r="D42" s="129" t="str">
        <f t="shared" si="0"/>
        <v>29添加物及びその製剤</v>
      </c>
      <c r="E42" s="208"/>
      <c r="F42" s="209"/>
      <c r="G42" s="210"/>
      <c r="H42" s="211"/>
      <c r="I42" s="211"/>
      <c r="J42" s="211"/>
      <c r="K42" s="211"/>
      <c r="L42" s="211"/>
      <c r="M42" s="211"/>
      <c r="N42" s="211"/>
      <c r="O42" s="211"/>
      <c r="P42" s="211"/>
      <c r="Q42" s="211"/>
      <c r="R42" s="212"/>
      <c r="S42" s="209"/>
      <c r="T42" s="209"/>
      <c r="U42" s="213"/>
      <c r="V42" s="214"/>
      <c r="W42" s="215"/>
      <c r="X42" s="216"/>
      <c r="Y42" s="216"/>
      <c r="Z42" s="210"/>
      <c r="AA42" s="212"/>
      <c r="AB42" s="217"/>
      <c r="AC42" s="218"/>
      <c r="AD42" s="219"/>
    </row>
    <row r="43" spans="1:30" ht="26.25" customHeight="1" thickTop="1" thickBot="1" x14ac:dyDescent="0.2">
      <c r="B43" s="342" t="s">
        <v>25</v>
      </c>
      <c r="C43" s="343"/>
      <c r="D43" s="121"/>
      <c r="E43" s="89">
        <f>SUM(E10:E29,E31:E42)</f>
        <v>12</v>
      </c>
      <c r="F43" s="44">
        <f t="shared" ref="F43:AD43" si="1">SUM(F10:F29,F31:F42)</f>
        <v>0</v>
      </c>
      <c r="G43" s="45">
        <f t="shared" si="1"/>
        <v>0</v>
      </c>
      <c r="H43" s="102">
        <f t="shared" si="1"/>
        <v>0</v>
      </c>
      <c r="I43" s="102">
        <f t="shared" si="1"/>
        <v>0</v>
      </c>
      <c r="J43" s="102">
        <f t="shared" si="1"/>
        <v>0</v>
      </c>
      <c r="K43" s="102">
        <f t="shared" si="1"/>
        <v>0</v>
      </c>
      <c r="L43" s="102">
        <f t="shared" si="1"/>
        <v>0</v>
      </c>
      <c r="M43" s="102">
        <f t="shared" si="1"/>
        <v>0</v>
      </c>
      <c r="N43" s="102">
        <f t="shared" si="1"/>
        <v>0</v>
      </c>
      <c r="O43" s="102">
        <f t="shared" si="1"/>
        <v>0</v>
      </c>
      <c r="P43" s="102">
        <f t="shared" si="1"/>
        <v>0</v>
      </c>
      <c r="Q43" s="102">
        <f t="shared" si="1"/>
        <v>0</v>
      </c>
      <c r="R43" s="101">
        <f t="shared" si="1"/>
        <v>0</v>
      </c>
      <c r="S43" s="44">
        <f t="shared" si="1"/>
        <v>0</v>
      </c>
      <c r="T43" s="44">
        <f t="shared" si="1"/>
        <v>0</v>
      </c>
      <c r="U43" s="45">
        <f t="shared" si="1"/>
        <v>0</v>
      </c>
      <c r="V43" s="103">
        <f t="shared" si="1"/>
        <v>0</v>
      </c>
      <c r="W43" s="102">
        <f t="shared" si="1"/>
        <v>0</v>
      </c>
      <c r="X43" s="102">
        <f t="shared" si="1"/>
        <v>0</v>
      </c>
      <c r="Y43" s="101">
        <f t="shared" si="1"/>
        <v>0</v>
      </c>
      <c r="Z43" s="45">
        <f t="shared" si="1"/>
        <v>0</v>
      </c>
      <c r="AA43" s="104">
        <f t="shared" si="1"/>
        <v>0</v>
      </c>
      <c r="AB43" s="45">
        <f t="shared" si="1"/>
        <v>0</v>
      </c>
      <c r="AC43" s="104">
        <f t="shared" si="1"/>
        <v>0</v>
      </c>
      <c r="AD43" s="46">
        <f t="shared" si="1"/>
        <v>0</v>
      </c>
    </row>
    <row r="45" spans="1:30" hidden="1" outlineLevel="1" x14ac:dyDescent="0.15">
      <c r="C45" s="10" t="s">
        <v>5</v>
      </c>
      <c r="D45" s="10"/>
      <c r="F45" s="29" t="str">
        <f>IF(SUM(G43:AD43)=0,"-",IF(SUM(G43:AD43)&gt;=1,IF(F43=0,"×","○")))</f>
        <v>-</v>
      </c>
      <c r="G45" s="346" t="str">
        <f>IF(F43=SUM(G43:R43),"○","×")</f>
        <v>○</v>
      </c>
      <c r="H45" s="347"/>
      <c r="I45" s="347"/>
      <c r="J45" s="347"/>
      <c r="K45" s="347"/>
      <c r="L45" s="347"/>
      <c r="M45" s="347"/>
      <c r="N45" s="347"/>
      <c r="O45" s="347"/>
      <c r="P45" s="347"/>
      <c r="Q45" s="347"/>
      <c r="R45" s="347"/>
      <c r="S45" s="30"/>
      <c r="T45" s="30"/>
      <c r="U45" s="30"/>
      <c r="V45" s="30"/>
      <c r="W45" s="30"/>
      <c r="X45" s="30"/>
      <c r="Y45" s="30"/>
      <c r="Z45" s="347"/>
      <c r="AA45" s="347"/>
      <c r="AB45" s="347"/>
      <c r="AC45" s="347"/>
      <c r="AD45" s="348"/>
    </row>
    <row r="46" spans="1:30" collapsed="1" x14ac:dyDescent="0.15"/>
  </sheetData>
  <mergeCells count="29">
    <mergeCell ref="T6:T7"/>
    <mergeCell ref="G7:L7"/>
    <mergeCell ref="G6:R6"/>
    <mergeCell ref="G45:R45"/>
    <mergeCell ref="Z45:AD45"/>
    <mergeCell ref="AD5:AD8"/>
    <mergeCell ref="V6:W6"/>
    <mergeCell ref="W7:W8"/>
    <mergeCell ref="B43:C43"/>
    <mergeCell ref="Z6:AA7"/>
    <mergeCell ref="AB6:AC7"/>
    <mergeCell ref="R7:R8"/>
    <mergeCell ref="X6:Y6"/>
    <mergeCell ref="V7:V8"/>
    <mergeCell ref="M7:Q7"/>
    <mergeCell ref="N9:P9"/>
    <mergeCell ref="B5:C9"/>
    <mergeCell ref="G5:U5"/>
    <mergeCell ref="U6:U8"/>
    <mergeCell ref="E5:E8"/>
    <mergeCell ref="F5:F8"/>
    <mergeCell ref="S6:S7"/>
    <mergeCell ref="Y7:Y8"/>
    <mergeCell ref="X7:X8"/>
    <mergeCell ref="AC1:AD1"/>
    <mergeCell ref="Z3:AB3"/>
    <mergeCell ref="AC3:AD3"/>
    <mergeCell ref="V5:Y5"/>
    <mergeCell ref="Z5:AC5"/>
  </mergeCells>
  <phoneticPr fontId="1"/>
  <dataValidations xWindow="805" yWindow="430" count="26">
    <dataValidation allowBlank="1" showInputMessage="1" showErrorMessage="1" promptTitle="表示基準違反による6条5項の行政処分件数" prompt="(3)～(12)のうち、4条の規定に基づく表示基準違反による6条5項の行政処分（命令）を行った件数を記載" sqref="W10:W42"/>
    <dataValidation allowBlank="1" showInputMessage="1" showErrorMessage="1" promptTitle="食品衛生法20条違反による60条の行政処分件数" prompt="(13)のうち、60条の行政処分（営業停止）を行った件数を記載" sqref="X10:X42"/>
    <dataValidation allowBlank="1" showInputMessage="1" showErrorMessage="1" promptTitle="食品衛生法20条違反による59条の行政処分件数" prompt="(13)のうち、59条の行政処分（除去命令）を行った件数を記載" sqref="Y10:Y42"/>
    <dataValidation allowBlank="1" showInputMessage="1" showErrorMessage="1" promptTitle="表示基準違反による6条8項の行政処分件数" prompt="(3)～(12)のうち、4条の規定に基づく表示基準違反による6条8項に行政処分（回収命令等）を行った件数を記載" sqref="V10:V42"/>
    <dataValidation allowBlank="1" showInputMessage="1" showErrorMessage="1" promptTitle="告発件数" prompt="(２)のうち、告発を行った件数を計上する" sqref="AD10:AD42"/>
    <dataValidation type="whole" allowBlank="1" showInputMessage="1" showErrorMessage="1" promptTitle="アレルギー表示違反件数" prompt="(2)の内訳を計上_x000a_同一検体で、複数のアレルゲンが含まれる場合であっても、検体数は「１」として計上" sqref="G10:G42">
      <formula1>0</formula1>
      <formula2>9999</formula2>
    </dataValidation>
    <dataValidation type="whole" allowBlank="1" showInputMessage="1" showErrorMessage="1" promptTitle="期限表示違反件数" prompt="(2)の内訳を計上" sqref="H10:H42">
      <formula1>0</formula1>
      <formula2>9999</formula2>
    </dataValidation>
    <dataValidation allowBlank="1" showInputMessage="1" showErrorMessage="1" promptTitle="品質事項（旧ＪＡＳ法由来のもの）の違反件数" prompt="(2)の内訳を計上" sqref="R10:R42"/>
    <dataValidation allowBlank="1" showInputMessage="1" showErrorMessage="1" promptTitle="食品衛生法20条の違反件数" prompt="(2)の内訳を計上" sqref="S10:S42"/>
    <dataValidation allowBlank="1" showInputMessage="1" showErrorMessage="1" promptTitle="健康増進法65条1項の違反件数" prompt="(2)の内訳を計上" sqref="T10:T42"/>
    <dataValidation allowBlank="1" showInputMessage="1" showErrorMessage="1" promptTitle="(3)～(14)以外の違反件数" prompt="(2)の内訳を計上" sqref="U10:U42"/>
    <dataValidation type="whole" allowBlank="1" showInputMessage="1" showErrorMessage="1" promptTitle="保存方法表示違反件数" prompt="(2)の内訳を計上" sqref="I10:I42">
      <formula1>0</formula1>
      <formula2>9999</formula2>
    </dataValidation>
    <dataValidation type="whole" allowBlank="1" showInputMessage="1" showErrorMessage="1" promptTitle="製造者加工者表示違反件数" prompt="(2)の内訳を計上" sqref="J10:J42">
      <formula1>0</formula1>
      <formula2>9999</formula2>
    </dataValidation>
    <dataValidation type="whole" allowBlank="1" showInputMessage="1" showErrorMessage="1" promptTitle="添加物表示違反件数" prompt="(2)の内訳を計上" sqref="K10:K42">
      <formula1>0</formula1>
      <formula2>9999</formula2>
    </dataValidation>
    <dataValidation type="whole" allowBlank="1" showInputMessage="1" showErrorMessage="1" promptTitle="(3)～(7)以外の違反件数" prompt="(2)の内訳を計上" sqref="L10:L42">
      <formula1>0</formula1>
      <formula2>9999</formula2>
    </dataValidation>
    <dataValidation type="whole" allowBlank="1" showInputMessage="1" showErrorMessage="1" promptTitle="栄養成分表示違反件数" prompt="(2)の内訳を計上" sqref="M10:M42">
      <formula1>0</formula1>
      <formula2>9999</formula2>
    </dataValidation>
    <dataValidation type="whole" allowBlank="1" showInputMessage="1" showErrorMessage="1" promptTitle="特定保健用途に関する表示違反件数" prompt="(2)の内訳を計上" sqref="N10:N42">
      <formula1>0</formula1>
      <formula2>9999</formula2>
    </dataValidation>
    <dataValidation type="whole" allowBlank="1" showInputMessage="1" showErrorMessage="1" promptTitle="機能性関与に関する表示違反件数" prompt="(2)の内訳を計上" sqref="O10:O42">
      <formula1>0</formula1>
      <formula2>9999</formula2>
    </dataValidation>
    <dataValidation type="whole" allowBlank="1" showInputMessage="1" showErrorMessage="1" promptTitle="栄養成分機能に関する表示違反件数" prompt="(2)の内訳を計上" sqref="P10:P42">
      <formula1>0</formula1>
      <formula2>9999</formula2>
    </dataValidation>
    <dataValidation type="whole" allowBlank="1" showInputMessage="1" showErrorMessage="1" promptTitle="(9)、(10)以外の違反件数" prompt="(2)の内訳を計上" sqref="Q10:Q42">
      <formula1>0</formula1>
      <formula2>9999</formula2>
    </dataValidation>
    <dataValidation allowBlank="1" showInputMessage="1" showErrorMessage="1" promptTitle="4条の規定に基づく表示基準違反に対する口頭指導件数" prompt="(3)～(12)の内数_x000a_・違反に関する行政処分以外の措置を行った件数を計上_x000a_※口頭指導：違反が軽微であってその場での改善指導のみで直ちに改善が図られるもの" sqref="Z10:Z42"/>
    <dataValidation allowBlank="1" showInputMessage="1" showErrorMessage="1" promptTitle="4条の規定に基づく表示基準違反に対する書面指導件数" prompt="(3)～(12)の内数_x000a_・違反に関する行政処分以外の措置を行った件数を計上_x000a_※違反が軽微であって直ちに改善が図られる以外のもの_x000a_" sqref="AB10:AB42"/>
    <dataValidation allowBlank="1" showInputMessage="1" showErrorMessage="1" promptTitle="食品衛生法20条違反対する口頭指導件数" prompt="(13)の内数_x000a_・違反に関する行政処分以外の措置を行った件数を計上_x000a_※口頭指導：違反が軽微であってその場での改善指導のみで直ちに改善がはか図れるもの" sqref="AA10:AA42"/>
    <dataValidation allowBlank="1" showInputMessage="1" showErrorMessage="1" promptTitle="食品衛生法20条違反に対する書面指導件数" prompt="(13)の内数_x000a_・違反に関する行政処分以外の措置を行った件数を計上_x000a_※違反が軽微であって直ちに改善が図られる以外のもの" sqref="AC10:AC42"/>
    <dataValidation allowBlank="1" showInputMessage="1" showErrorMessage="1" promptTitle="------6条、8条違反に関連して収去した検体数-------" prompt="・収去した上で表示検査を行った検体数を計上_x000a_・収去した検体に対し2項目以上の検査等を実施した場合であっても「1」と計上_x000a_【例】収去した検体A　検査項目①及び検査項目②を実施：「１」と計上_x000a_・同一施設に2回以上立入検査を行う等により、同じ品名の別ロットの食品の収去検査を行った場合は、その総検体数を計上_x000a_【例】「２」と計上_x000a_　　　（１回目）収去した検体Ｂ（ロット１）_x000a_　　　（２回目）収去した検体Ｂ（ロット２）" sqref="E10:E42"/>
    <dataValidation allowBlank="1" showInputMessage="1" showErrorMessage="1" promptTitle="ーーーー検査を実施した結果、違反と判定した検体数ーーーー" prompt="・同一検体で2以上の違反理由がある場合は、その検体数を計上_x000a_・(2)=(3)～(15)の合計（ただし、同一検体で複数の違反がある場合は、(3)～(15)の単純な合計とならないことに留意）_x000a_・同一の検体で複数の違反がある場合は、(3)～(15)のうち該当する項目全てに計上_x000a_　【例】検体Ａについて、「アレルゲン２項目」と「期限表示」の違反がある場合は、(3)アレルゲン欄に「１」、(4)期限表示欄に「１」と計上し、(2)違反検体数欄は「１」と計上" sqref="F10:F42"/>
  </dataValidations>
  <printOptions horizontalCentered="1"/>
  <pageMargins left="0.39370078740157483" right="0.39370078740157483" top="0.78740157480314965" bottom="0.39370078740157483" header="0.51181102362204722" footer="0.51181102362204722"/>
  <pageSetup paperSize="8" scale="72" orientation="landscape" r:id="rId1"/>
  <headerFooter alignWithMargins="0">
    <oddHeader>&amp;R別添３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6"/>
  <sheetViews>
    <sheetView topLeftCell="A7" zoomScaleNormal="100" zoomScaleSheetLayoutView="100" workbookViewId="0">
      <selection activeCell="AC4" sqref="AC4"/>
    </sheetView>
  </sheetViews>
  <sheetFormatPr defaultRowHeight="11.25" outlineLevelRow="1" x14ac:dyDescent="0.15"/>
  <cols>
    <col min="1" max="1" width="4" style="5" bestFit="1" customWidth="1"/>
    <col min="2" max="2" width="4.1640625" style="5" customWidth="1"/>
    <col min="3" max="3" width="28.83203125" style="5" customWidth="1"/>
    <col min="4" max="4" width="28.83203125" style="5" hidden="1" customWidth="1"/>
    <col min="5" max="18" width="11.33203125" style="5" customWidth="1"/>
    <col min="19" max="25" width="11.83203125" style="5" customWidth="1"/>
    <col min="26" max="26" width="14.1640625" style="5" customWidth="1"/>
    <col min="27" max="27" width="11.83203125" style="5" customWidth="1"/>
    <col min="28" max="28" width="14.5" style="5" customWidth="1"/>
    <col min="29" max="29" width="11.83203125" style="5" customWidth="1"/>
    <col min="30" max="30" width="13.1640625" style="5" customWidth="1"/>
    <col min="31" max="16384" width="9.33203125" style="5"/>
  </cols>
  <sheetData>
    <row r="1" spans="1:30" ht="18.75" thickTop="1" thickBot="1" x14ac:dyDescent="0.2">
      <c r="B1" s="92" t="s">
        <v>12</v>
      </c>
      <c r="C1" s="1"/>
      <c r="D1" s="1"/>
      <c r="E1" s="6"/>
      <c r="F1" s="6"/>
      <c r="G1" s="6"/>
      <c r="H1" s="6"/>
      <c r="I1" s="6"/>
      <c r="J1" s="6"/>
      <c r="K1" s="6"/>
      <c r="L1" s="6"/>
      <c r="M1" s="6"/>
      <c r="N1" s="6"/>
      <c r="O1" s="6"/>
      <c r="P1" s="6"/>
      <c r="Q1" s="6"/>
      <c r="R1" s="6"/>
      <c r="S1" s="6"/>
      <c r="T1" s="6"/>
      <c r="U1" s="6"/>
      <c r="V1" s="9"/>
      <c r="W1" s="9"/>
      <c r="X1" s="9"/>
      <c r="Y1" s="9"/>
      <c r="Z1" s="9"/>
      <c r="AA1" s="9"/>
      <c r="AB1" s="9"/>
      <c r="AC1" s="233" t="s">
        <v>164</v>
      </c>
      <c r="AD1" s="234"/>
    </row>
    <row r="2" spans="1:30" ht="14.25" thickTop="1" x14ac:dyDescent="0.15">
      <c r="B2" s="1"/>
      <c r="C2" s="1"/>
      <c r="D2" s="1"/>
      <c r="E2" s="6"/>
      <c r="F2" s="6"/>
      <c r="G2" s="6"/>
      <c r="H2" s="6"/>
      <c r="I2" s="6"/>
      <c r="J2" s="6"/>
      <c r="K2" s="6"/>
      <c r="L2" s="6"/>
      <c r="M2" s="6"/>
      <c r="N2" s="6"/>
      <c r="O2" s="6"/>
      <c r="P2" s="6"/>
      <c r="Q2" s="6"/>
      <c r="R2" s="6"/>
      <c r="S2" s="6"/>
      <c r="T2" s="6"/>
      <c r="U2" s="6"/>
      <c r="V2" s="6"/>
      <c r="W2" s="6"/>
      <c r="X2" s="6"/>
      <c r="Y2" s="6"/>
      <c r="Z2" s="6"/>
      <c r="AA2" s="6"/>
      <c r="AB2" s="6"/>
      <c r="AC2" s="6"/>
      <c r="AD2" s="6"/>
    </row>
    <row r="3" spans="1:30" ht="13.5" x14ac:dyDescent="0.15">
      <c r="B3" s="1"/>
      <c r="C3" s="1"/>
      <c r="D3" s="1"/>
      <c r="E3" s="6"/>
      <c r="F3" s="6"/>
      <c r="G3" s="6"/>
      <c r="H3" s="6"/>
      <c r="I3" s="6"/>
      <c r="J3" s="6"/>
      <c r="K3" s="9"/>
      <c r="L3" s="9"/>
      <c r="M3" s="9"/>
      <c r="N3" s="9"/>
      <c r="O3" s="9"/>
      <c r="P3" s="9"/>
      <c r="Q3" s="9"/>
      <c r="R3" s="9"/>
      <c r="S3" s="9"/>
      <c r="T3" s="9"/>
      <c r="U3" s="9"/>
      <c r="V3" s="9"/>
      <c r="W3" s="9"/>
      <c r="X3" s="9"/>
      <c r="Y3" s="9"/>
      <c r="Z3" s="346" t="s">
        <v>3</v>
      </c>
      <c r="AA3" s="347"/>
      <c r="AB3" s="348"/>
      <c r="AC3" s="363" t="s">
        <v>174</v>
      </c>
      <c r="AD3" s="364"/>
    </row>
    <row r="4" spans="1:30" ht="5.0999999999999996" customHeight="1" thickBot="1" x14ac:dyDescent="0.2">
      <c r="E4" s="6"/>
      <c r="F4" s="6"/>
      <c r="G4" s="6"/>
      <c r="H4" s="6"/>
      <c r="I4" s="6"/>
      <c r="J4" s="6"/>
      <c r="K4" s="6"/>
      <c r="L4" s="6"/>
      <c r="M4" s="6"/>
      <c r="N4" s="6"/>
      <c r="O4" s="6"/>
      <c r="P4" s="11"/>
      <c r="Q4" s="2"/>
      <c r="R4" s="2"/>
      <c r="S4" s="2"/>
      <c r="T4" s="2"/>
      <c r="U4" s="2"/>
      <c r="V4" s="6"/>
      <c r="W4" s="6"/>
      <c r="X4" s="6"/>
      <c r="Y4" s="6"/>
      <c r="Z4" s="38"/>
      <c r="AA4" s="2"/>
      <c r="AB4" s="2"/>
      <c r="AC4" s="2"/>
      <c r="AD4" s="2"/>
    </row>
    <row r="5" spans="1:30" ht="12" customHeight="1" x14ac:dyDescent="0.15">
      <c r="B5" s="308" t="s">
        <v>10</v>
      </c>
      <c r="C5" s="309"/>
      <c r="D5" s="118"/>
      <c r="E5" s="314" t="s">
        <v>173</v>
      </c>
      <c r="F5" s="376" t="s">
        <v>15</v>
      </c>
      <c r="G5" s="372"/>
      <c r="H5" s="372"/>
      <c r="I5" s="372"/>
      <c r="J5" s="372"/>
      <c r="K5" s="372"/>
      <c r="L5" s="372"/>
      <c r="M5" s="372"/>
      <c r="N5" s="372"/>
      <c r="O5" s="372"/>
      <c r="P5" s="372"/>
      <c r="Q5" s="372"/>
      <c r="R5" s="372"/>
      <c r="S5" s="372"/>
      <c r="T5" s="372"/>
      <c r="U5" s="372"/>
      <c r="V5" s="358" t="s">
        <v>43</v>
      </c>
      <c r="W5" s="329"/>
      <c r="X5" s="329"/>
      <c r="Y5" s="329"/>
      <c r="Z5" s="328" t="s">
        <v>44</v>
      </c>
      <c r="AA5" s="329"/>
      <c r="AB5" s="329"/>
      <c r="AC5" s="330"/>
      <c r="AD5" s="325" t="s">
        <v>0</v>
      </c>
    </row>
    <row r="6" spans="1:30" s="13" customFormat="1" ht="15.75" customHeight="1" x14ac:dyDescent="0.15">
      <c r="B6" s="310"/>
      <c r="C6" s="311"/>
      <c r="D6" s="119"/>
      <c r="E6" s="315"/>
      <c r="F6" s="377"/>
      <c r="G6" s="382" t="s">
        <v>32</v>
      </c>
      <c r="H6" s="383"/>
      <c r="I6" s="383"/>
      <c r="J6" s="383"/>
      <c r="K6" s="383"/>
      <c r="L6" s="383"/>
      <c r="M6" s="383"/>
      <c r="N6" s="383"/>
      <c r="O6" s="383"/>
      <c r="P6" s="383"/>
      <c r="Q6" s="383"/>
      <c r="R6" s="384"/>
      <c r="S6" s="379" t="s">
        <v>20</v>
      </c>
      <c r="T6" s="379" t="s">
        <v>19</v>
      </c>
      <c r="U6" s="335" t="s">
        <v>22</v>
      </c>
      <c r="V6" s="349" t="s">
        <v>26</v>
      </c>
      <c r="W6" s="341"/>
      <c r="X6" s="322" t="s">
        <v>27</v>
      </c>
      <c r="Y6" s="323"/>
      <c r="Z6" s="335" t="s">
        <v>13</v>
      </c>
      <c r="AA6" s="332"/>
      <c r="AB6" s="331" t="s">
        <v>14</v>
      </c>
      <c r="AC6" s="332"/>
      <c r="AD6" s="326"/>
    </row>
    <row r="7" spans="1:30" s="13" customFormat="1" ht="15.75" customHeight="1" x14ac:dyDescent="0.15">
      <c r="B7" s="310"/>
      <c r="C7" s="311"/>
      <c r="D7" s="119"/>
      <c r="E7" s="315"/>
      <c r="F7" s="377"/>
      <c r="G7" s="381" t="s">
        <v>36</v>
      </c>
      <c r="H7" s="367"/>
      <c r="I7" s="367"/>
      <c r="J7" s="367"/>
      <c r="K7" s="367"/>
      <c r="L7" s="367"/>
      <c r="M7" s="366" t="s">
        <v>37</v>
      </c>
      <c r="N7" s="367"/>
      <c r="O7" s="367"/>
      <c r="P7" s="367"/>
      <c r="Q7" s="368"/>
      <c r="R7" s="365" t="s">
        <v>42</v>
      </c>
      <c r="S7" s="380"/>
      <c r="T7" s="380"/>
      <c r="U7" s="304"/>
      <c r="V7" s="361" t="s">
        <v>34</v>
      </c>
      <c r="W7" s="354" t="s">
        <v>39</v>
      </c>
      <c r="X7" s="321" t="s">
        <v>79</v>
      </c>
      <c r="Y7" s="355" t="s">
        <v>80</v>
      </c>
      <c r="Z7" s="304"/>
      <c r="AA7" s="334"/>
      <c r="AB7" s="333"/>
      <c r="AC7" s="334"/>
      <c r="AD7" s="326"/>
    </row>
    <row r="8" spans="1:30" s="13" customFormat="1" ht="42" customHeight="1" x14ac:dyDescent="0.15">
      <c r="B8" s="310"/>
      <c r="C8" s="311"/>
      <c r="D8" s="119"/>
      <c r="E8" s="316"/>
      <c r="F8" s="378"/>
      <c r="G8" s="51" t="s">
        <v>30</v>
      </c>
      <c r="H8" s="52" t="s">
        <v>2</v>
      </c>
      <c r="I8" s="52" t="s">
        <v>18</v>
      </c>
      <c r="J8" s="52" t="s">
        <v>16</v>
      </c>
      <c r="K8" s="52" t="s">
        <v>17</v>
      </c>
      <c r="L8" s="53" t="s">
        <v>1</v>
      </c>
      <c r="M8" s="53" t="s">
        <v>33</v>
      </c>
      <c r="N8" s="53" t="s">
        <v>161</v>
      </c>
      <c r="O8" s="53" t="s">
        <v>162</v>
      </c>
      <c r="P8" s="53" t="s">
        <v>163</v>
      </c>
      <c r="Q8" s="53" t="s">
        <v>1</v>
      </c>
      <c r="R8" s="356"/>
      <c r="S8" s="39" t="s">
        <v>31</v>
      </c>
      <c r="T8" s="54" t="s">
        <v>76</v>
      </c>
      <c r="U8" s="305"/>
      <c r="V8" s="362"/>
      <c r="W8" s="353"/>
      <c r="X8" s="353"/>
      <c r="Y8" s="356"/>
      <c r="Z8" s="51" t="s">
        <v>35</v>
      </c>
      <c r="AA8" s="14" t="s">
        <v>29</v>
      </c>
      <c r="AB8" s="51" t="s">
        <v>35</v>
      </c>
      <c r="AC8" s="14" t="s">
        <v>29</v>
      </c>
      <c r="AD8" s="327"/>
    </row>
    <row r="9" spans="1:30" ht="14.25" customHeight="1" thickBot="1" x14ac:dyDescent="0.2">
      <c r="B9" s="312"/>
      <c r="C9" s="313"/>
      <c r="D9" s="120"/>
      <c r="E9" s="15">
        <v>1</v>
      </c>
      <c r="F9" s="40">
        <v>2</v>
      </c>
      <c r="G9" s="17">
        <v>3</v>
      </c>
      <c r="H9" s="18">
        <v>4</v>
      </c>
      <c r="I9" s="18">
        <v>5</v>
      </c>
      <c r="J9" s="18">
        <v>6</v>
      </c>
      <c r="K9" s="18">
        <v>7</v>
      </c>
      <c r="L9" s="18">
        <v>8</v>
      </c>
      <c r="M9" s="18">
        <v>9</v>
      </c>
      <c r="N9" s="369">
        <v>10</v>
      </c>
      <c r="O9" s="370"/>
      <c r="P9" s="371"/>
      <c r="Q9" s="18">
        <v>11</v>
      </c>
      <c r="R9" s="21">
        <v>12</v>
      </c>
      <c r="S9" s="40">
        <v>13</v>
      </c>
      <c r="T9" s="16">
        <v>14</v>
      </c>
      <c r="U9" s="16">
        <v>15</v>
      </c>
      <c r="V9" s="41">
        <v>16</v>
      </c>
      <c r="W9" s="20">
        <v>17</v>
      </c>
      <c r="X9" s="18">
        <v>18</v>
      </c>
      <c r="Y9" s="18">
        <v>19</v>
      </c>
      <c r="Z9" s="17">
        <v>20</v>
      </c>
      <c r="AA9" s="21">
        <v>21</v>
      </c>
      <c r="AB9" s="20">
        <v>22</v>
      </c>
      <c r="AC9" s="19">
        <v>23</v>
      </c>
      <c r="AD9" s="22">
        <v>24</v>
      </c>
    </row>
    <row r="10" spans="1:30" ht="26.25" customHeight="1" x14ac:dyDescent="0.15">
      <c r="A10" s="5">
        <v>1</v>
      </c>
      <c r="B10" s="42" t="s">
        <v>122</v>
      </c>
      <c r="C10" s="43"/>
      <c r="D10" s="125" t="str">
        <f>CONCATENATE(TEXT(A10,"00"),B10)</f>
        <v>01魚介類</v>
      </c>
      <c r="E10" s="208"/>
      <c r="F10" s="209"/>
      <c r="G10" s="210"/>
      <c r="H10" s="211"/>
      <c r="I10" s="211"/>
      <c r="J10" s="211"/>
      <c r="K10" s="211"/>
      <c r="L10" s="211"/>
      <c r="M10" s="211"/>
      <c r="N10" s="211"/>
      <c r="O10" s="211"/>
      <c r="P10" s="211"/>
      <c r="Q10" s="211"/>
      <c r="R10" s="212"/>
      <c r="S10" s="209"/>
      <c r="T10" s="209"/>
      <c r="U10" s="213"/>
      <c r="V10" s="214"/>
      <c r="W10" s="215"/>
      <c r="X10" s="216"/>
      <c r="Y10" s="216"/>
      <c r="Z10" s="210"/>
      <c r="AA10" s="212"/>
      <c r="AB10" s="217"/>
      <c r="AC10" s="218"/>
      <c r="AD10" s="219"/>
    </row>
    <row r="11" spans="1:30" ht="26.25" customHeight="1" x14ac:dyDescent="0.15">
      <c r="A11" s="5">
        <v>2</v>
      </c>
      <c r="B11" s="25" t="s">
        <v>123</v>
      </c>
      <c r="C11" s="26"/>
      <c r="D11" s="126" t="str">
        <f t="shared" ref="D11:D42" si="0">CONCATENATE(TEXT(A11,"00"),B11)</f>
        <v>02魚介類加工品</v>
      </c>
      <c r="E11" s="208"/>
      <c r="F11" s="209"/>
      <c r="G11" s="210"/>
      <c r="H11" s="211"/>
      <c r="I11" s="211"/>
      <c r="J11" s="211"/>
      <c r="K11" s="211"/>
      <c r="L11" s="211"/>
      <c r="M11" s="211"/>
      <c r="N11" s="211"/>
      <c r="O11" s="211"/>
      <c r="P11" s="211"/>
      <c r="Q11" s="211"/>
      <c r="R11" s="212"/>
      <c r="S11" s="209"/>
      <c r="T11" s="209"/>
      <c r="U11" s="213"/>
      <c r="V11" s="214"/>
      <c r="W11" s="215"/>
      <c r="X11" s="216"/>
      <c r="Y11" s="216"/>
      <c r="Z11" s="210"/>
      <c r="AA11" s="212"/>
      <c r="AB11" s="217"/>
      <c r="AC11" s="218"/>
      <c r="AD11" s="219"/>
    </row>
    <row r="12" spans="1:30" ht="26.25" customHeight="1" x14ac:dyDescent="0.15">
      <c r="A12" s="5">
        <v>3</v>
      </c>
      <c r="B12" s="25" t="s">
        <v>124</v>
      </c>
      <c r="C12" s="26"/>
      <c r="D12" s="126" t="str">
        <f t="shared" si="0"/>
        <v>03食肉</v>
      </c>
      <c r="E12" s="208"/>
      <c r="F12" s="209"/>
      <c r="G12" s="210"/>
      <c r="H12" s="211"/>
      <c r="I12" s="211"/>
      <c r="J12" s="211"/>
      <c r="K12" s="211"/>
      <c r="L12" s="211"/>
      <c r="M12" s="211"/>
      <c r="N12" s="211"/>
      <c r="O12" s="211"/>
      <c r="P12" s="211"/>
      <c r="Q12" s="211"/>
      <c r="R12" s="212"/>
      <c r="S12" s="209"/>
      <c r="T12" s="209"/>
      <c r="U12" s="213"/>
      <c r="V12" s="214"/>
      <c r="W12" s="215"/>
      <c r="X12" s="216"/>
      <c r="Y12" s="216"/>
      <c r="Z12" s="210"/>
      <c r="AA12" s="212"/>
      <c r="AB12" s="217"/>
      <c r="AC12" s="218"/>
      <c r="AD12" s="219"/>
    </row>
    <row r="13" spans="1:30" ht="26.25" customHeight="1" x14ac:dyDescent="0.15">
      <c r="A13" s="5">
        <v>4</v>
      </c>
      <c r="B13" s="25" t="s">
        <v>125</v>
      </c>
      <c r="C13" s="26"/>
      <c r="D13" s="126" t="str">
        <f t="shared" si="0"/>
        <v>04食肉製品及び食肉加工品</v>
      </c>
      <c r="E13" s="208"/>
      <c r="F13" s="209"/>
      <c r="G13" s="210"/>
      <c r="H13" s="211"/>
      <c r="I13" s="211"/>
      <c r="J13" s="211"/>
      <c r="K13" s="211"/>
      <c r="L13" s="211"/>
      <c r="M13" s="211"/>
      <c r="N13" s="211"/>
      <c r="O13" s="211"/>
      <c r="P13" s="211"/>
      <c r="Q13" s="211"/>
      <c r="R13" s="212"/>
      <c r="S13" s="209"/>
      <c r="T13" s="209"/>
      <c r="U13" s="213"/>
      <c r="V13" s="214"/>
      <c r="W13" s="215"/>
      <c r="X13" s="216"/>
      <c r="Y13" s="216"/>
      <c r="Z13" s="210"/>
      <c r="AA13" s="212"/>
      <c r="AB13" s="217"/>
      <c r="AC13" s="218"/>
      <c r="AD13" s="219"/>
    </row>
    <row r="14" spans="1:30" ht="26.25" customHeight="1" x14ac:dyDescent="0.15">
      <c r="A14" s="5">
        <v>5</v>
      </c>
      <c r="B14" s="25" t="s">
        <v>126</v>
      </c>
      <c r="C14" s="26"/>
      <c r="D14" s="126" t="str">
        <f t="shared" si="0"/>
        <v>05卵及びその加工品</v>
      </c>
      <c r="E14" s="208"/>
      <c r="F14" s="209"/>
      <c r="G14" s="210"/>
      <c r="H14" s="211"/>
      <c r="I14" s="211"/>
      <c r="J14" s="211"/>
      <c r="K14" s="211"/>
      <c r="L14" s="211"/>
      <c r="M14" s="211"/>
      <c r="N14" s="211"/>
      <c r="O14" s="211"/>
      <c r="P14" s="211"/>
      <c r="Q14" s="211"/>
      <c r="R14" s="212"/>
      <c r="S14" s="209"/>
      <c r="T14" s="209"/>
      <c r="U14" s="213"/>
      <c r="V14" s="214"/>
      <c r="W14" s="215"/>
      <c r="X14" s="216"/>
      <c r="Y14" s="216"/>
      <c r="Z14" s="210"/>
      <c r="AA14" s="212"/>
      <c r="AB14" s="217"/>
      <c r="AC14" s="218"/>
      <c r="AD14" s="219"/>
    </row>
    <row r="15" spans="1:30" ht="26.25" customHeight="1" x14ac:dyDescent="0.15">
      <c r="A15" s="5">
        <v>6</v>
      </c>
      <c r="B15" s="25" t="s">
        <v>127</v>
      </c>
      <c r="C15" s="26"/>
      <c r="D15" s="126" t="str">
        <f t="shared" si="0"/>
        <v>06乳</v>
      </c>
      <c r="E15" s="208"/>
      <c r="F15" s="209"/>
      <c r="G15" s="210"/>
      <c r="H15" s="211"/>
      <c r="I15" s="211"/>
      <c r="J15" s="211"/>
      <c r="K15" s="211"/>
      <c r="L15" s="211"/>
      <c r="M15" s="211"/>
      <c r="N15" s="211"/>
      <c r="O15" s="211"/>
      <c r="P15" s="211"/>
      <c r="Q15" s="211"/>
      <c r="R15" s="212"/>
      <c r="S15" s="209"/>
      <c r="T15" s="209"/>
      <c r="U15" s="213"/>
      <c r="V15" s="214"/>
      <c r="W15" s="215"/>
      <c r="X15" s="216"/>
      <c r="Y15" s="216"/>
      <c r="Z15" s="210"/>
      <c r="AA15" s="212"/>
      <c r="AB15" s="217"/>
      <c r="AC15" s="218"/>
      <c r="AD15" s="219"/>
    </row>
    <row r="16" spans="1:30" ht="26.25" customHeight="1" x14ac:dyDescent="0.15">
      <c r="A16" s="5">
        <v>7</v>
      </c>
      <c r="B16" s="25" t="s">
        <v>128</v>
      </c>
      <c r="C16" s="26"/>
      <c r="D16" s="126" t="str">
        <f t="shared" si="0"/>
        <v>07乳製品及び乳類加工品</v>
      </c>
      <c r="E16" s="208"/>
      <c r="F16" s="209"/>
      <c r="G16" s="210"/>
      <c r="H16" s="211"/>
      <c r="I16" s="211"/>
      <c r="J16" s="211"/>
      <c r="K16" s="211"/>
      <c r="L16" s="211"/>
      <c r="M16" s="211"/>
      <c r="N16" s="211"/>
      <c r="O16" s="211"/>
      <c r="P16" s="211"/>
      <c r="Q16" s="211"/>
      <c r="R16" s="212"/>
      <c r="S16" s="209"/>
      <c r="T16" s="209"/>
      <c r="U16" s="213"/>
      <c r="V16" s="214"/>
      <c r="W16" s="215"/>
      <c r="X16" s="216"/>
      <c r="Y16" s="216"/>
      <c r="Z16" s="210"/>
      <c r="AA16" s="212"/>
      <c r="AB16" s="217"/>
      <c r="AC16" s="218"/>
      <c r="AD16" s="219"/>
    </row>
    <row r="17" spans="1:30" ht="26.25" customHeight="1" x14ac:dyDescent="0.15">
      <c r="A17" s="5">
        <v>8</v>
      </c>
      <c r="B17" s="25" t="s">
        <v>129</v>
      </c>
      <c r="C17" s="26"/>
      <c r="D17" s="126" t="str">
        <f t="shared" si="0"/>
        <v>08アイスクリーム類・氷菓</v>
      </c>
      <c r="E17" s="208"/>
      <c r="F17" s="209"/>
      <c r="G17" s="210"/>
      <c r="H17" s="211"/>
      <c r="I17" s="211"/>
      <c r="J17" s="211"/>
      <c r="K17" s="211"/>
      <c r="L17" s="211"/>
      <c r="M17" s="211"/>
      <c r="N17" s="211"/>
      <c r="O17" s="211"/>
      <c r="P17" s="211"/>
      <c r="Q17" s="211"/>
      <c r="R17" s="212"/>
      <c r="S17" s="209"/>
      <c r="T17" s="209"/>
      <c r="U17" s="213"/>
      <c r="V17" s="214"/>
      <c r="W17" s="215"/>
      <c r="X17" s="216"/>
      <c r="Y17" s="216"/>
      <c r="Z17" s="210"/>
      <c r="AA17" s="212"/>
      <c r="AB17" s="217"/>
      <c r="AC17" s="218"/>
      <c r="AD17" s="219"/>
    </row>
    <row r="18" spans="1:30" ht="26.25" customHeight="1" x14ac:dyDescent="0.15">
      <c r="A18" s="5">
        <v>9</v>
      </c>
      <c r="B18" s="25" t="s">
        <v>130</v>
      </c>
      <c r="C18" s="26"/>
      <c r="D18" s="126" t="str">
        <f t="shared" si="0"/>
        <v>09穀物</v>
      </c>
      <c r="E18" s="208"/>
      <c r="F18" s="209"/>
      <c r="G18" s="210"/>
      <c r="H18" s="211"/>
      <c r="I18" s="211"/>
      <c r="J18" s="211"/>
      <c r="K18" s="211"/>
      <c r="L18" s="211"/>
      <c r="M18" s="211"/>
      <c r="N18" s="211"/>
      <c r="O18" s="211"/>
      <c r="P18" s="211"/>
      <c r="Q18" s="211"/>
      <c r="R18" s="212"/>
      <c r="S18" s="209"/>
      <c r="T18" s="209"/>
      <c r="U18" s="213"/>
      <c r="V18" s="214"/>
      <c r="W18" s="215"/>
      <c r="X18" s="216"/>
      <c r="Y18" s="216"/>
      <c r="Z18" s="210"/>
      <c r="AA18" s="212"/>
      <c r="AB18" s="217"/>
      <c r="AC18" s="218"/>
      <c r="AD18" s="219"/>
    </row>
    <row r="19" spans="1:30" ht="26.25" customHeight="1" x14ac:dyDescent="0.15">
      <c r="A19" s="5">
        <v>10</v>
      </c>
      <c r="B19" s="25" t="s">
        <v>131</v>
      </c>
      <c r="C19" s="26"/>
      <c r="D19" s="126" t="str">
        <f t="shared" si="0"/>
        <v>10めん類</v>
      </c>
      <c r="E19" s="208"/>
      <c r="F19" s="209"/>
      <c r="G19" s="210"/>
      <c r="H19" s="211"/>
      <c r="I19" s="211"/>
      <c r="J19" s="211"/>
      <c r="K19" s="211"/>
      <c r="L19" s="211"/>
      <c r="M19" s="211"/>
      <c r="N19" s="211"/>
      <c r="O19" s="211"/>
      <c r="P19" s="211"/>
      <c r="Q19" s="211"/>
      <c r="R19" s="212"/>
      <c r="S19" s="209"/>
      <c r="T19" s="209"/>
      <c r="U19" s="213"/>
      <c r="V19" s="214"/>
      <c r="W19" s="215"/>
      <c r="X19" s="216"/>
      <c r="Y19" s="216"/>
      <c r="Z19" s="210"/>
      <c r="AA19" s="212"/>
      <c r="AB19" s="217"/>
      <c r="AC19" s="218"/>
      <c r="AD19" s="219"/>
    </row>
    <row r="20" spans="1:30" ht="26.25" customHeight="1" x14ac:dyDescent="0.15">
      <c r="A20" s="5">
        <v>11</v>
      </c>
      <c r="B20" s="25" t="s">
        <v>132</v>
      </c>
      <c r="C20" s="26"/>
      <c r="D20" s="126" t="str">
        <f t="shared" si="0"/>
        <v>11もち</v>
      </c>
      <c r="E20" s="208"/>
      <c r="F20" s="209"/>
      <c r="G20" s="210"/>
      <c r="H20" s="211"/>
      <c r="I20" s="211"/>
      <c r="J20" s="211"/>
      <c r="K20" s="211"/>
      <c r="L20" s="211"/>
      <c r="M20" s="211"/>
      <c r="N20" s="211"/>
      <c r="O20" s="211"/>
      <c r="P20" s="211"/>
      <c r="Q20" s="211"/>
      <c r="R20" s="212"/>
      <c r="S20" s="209"/>
      <c r="T20" s="209"/>
      <c r="U20" s="213"/>
      <c r="V20" s="214"/>
      <c r="W20" s="215"/>
      <c r="X20" s="216"/>
      <c r="Y20" s="216"/>
      <c r="Z20" s="210"/>
      <c r="AA20" s="212"/>
      <c r="AB20" s="217"/>
      <c r="AC20" s="218"/>
      <c r="AD20" s="219"/>
    </row>
    <row r="21" spans="1:30" ht="26.25" customHeight="1" x14ac:dyDescent="0.15">
      <c r="A21" s="5">
        <v>12</v>
      </c>
      <c r="B21" s="25" t="s">
        <v>133</v>
      </c>
      <c r="C21" s="26"/>
      <c r="D21" s="126" t="str">
        <f t="shared" si="0"/>
        <v>12菓子類</v>
      </c>
      <c r="E21" s="208">
        <v>2</v>
      </c>
      <c r="F21" s="209"/>
      <c r="G21" s="210"/>
      <c r="H21" s="211"/>
      <c r="I21" s="211"/>
      <c r="J21" s="211"/>
      <c r="K21" s="211"/>
      <c r="L21" s="211"/>
      <c r="M21" s="211"/>
      <c r="N21" s="211"/>
      <c r="O21" s="211"/>
      <c r="P21" s="211"/>
      <c r="Q21" s="211"/>
      <c r="R21" s="212"/>
      <c r="S21" s="209"/>
      <c r="T21" s="209"/>
      <c r="U21" s="213"/>
      <c r="V21" s="214"/>
      <c r="W21" s="215"/>
      <c r="X21" s="216"/>
      <c r="Y21" s="216"/>
      <c r="Z21" s="210"/>
      <c r="AA21" s="212"/>
      <c r="AB21" s="217"/>
      <c r="AC21" s="218"/>
      <c r="AD21" s="219"/>
    </row>
    <row r="22" spans="1:30" ht="26.25" customHeight="1" x14ac:dyDescent="0.15">
      <c r="A22" s="5">
        <v>13</v>
      </c>
      <c r="B22" s="25" t="s">
        <v>134</v>
      </c>
      <c r="C22" s="26"/>
      <c r="D22" s="126" t="str">
        <f t="shared" si="0"/>
        <v>13（上記以外の）穀類加工品</v>
      </c>
      <c r="E22" s="208"/>
      <c r="F22" s="209"/>
      <c r="G22" s="210"/>
      <c r="H22" s="211"/>
      <c r="I22" s="211"/>
      <c r="J22" s="211"/>
      <c r="K22" s="211"/>
      <c r="L22" s="211"/>
      <c r="M22" s="211"/>
      <c r="N22" s="211"/>
      <c r="O22" s="211"/>
      <c r="P22" s="211"/>
      <c r="Q22" s="211"/>
      <c r="R22" s="212"/>
      <c r="S22" s="209"/>
      <c r="T22" s="209"/>
      <c r="U22" s="213"/>
      <c r="V22" s="214"/>
      <c r="W22" s="215"/>
      <c r="X22" s="216"/>
      <c r="Y22" s="216"/>
      <c r="Z22" s="210"/>
      <c r="AA22" s="212"/>
      <c r="AB22" s="217"/>
      <c r="AC22" s="218"/>
      <c r="AD22" s="219"/>
    </row>
    <row r="23" spans="1:30" ht="26.25" customHeight="1" x14ac:dyDescent="0.15">
      <c r="A23" s="5">
        <v>14</v>
      </c>
      <c r="B23" s="25" t="s">
        <v>135</v>
      </c>
      <c r="C23" s="26"/>
      <c r="D23" s="126" t="str">
        <f t="shared" si="0"/>
        <v>14生鮮野菜及び果物</v>
      </c>
      <c r="E23" s="208"/>
      <c r="F23" s="209"/>
      <c r="G23" s="210"/>
      <c r="H23" s="211"/>
      <c r="I23" s="211"/>
      <c r="J23" s="211"/>
      <c r="K23" s="211"/>
      <c r="L23" s="211"/>
      <c r="M23" s="211"/>
      <c r="N23" s="211"/>
      <c r="O23" s="211"/>
      <c r="P23" s="211"/>
      <c r="Q23" s="211"/>
      <c r="R23" s="212"/>
      <c r="S23" s="209"/>
      <c r="T23" s="209"/>
      <c r="U23" s="213"/>
      <c r="V23" s="214"/>
      <c r="W23" s="215"/>
      <c r="X23" s="216"/>
      <c r="Y23" s="216"/>
      <c r="Z23" s="210"/>
      <c r="AA23" s="212"/>
      <c r="AB23" s="217"/>
      <c r="AC23" s="218"/>
      <c r="AD23" s="219"/>
    </row>
    <row r="24" spans="1:30" ht="26.25" customHeight="1" x14ac:dyDescent="0.15">
      <c r="A24" s="5">
        <v>15</v>
      </c>
      <c r="B24" s="25" t="s">
        <v>136</v>
      </c>
      <c r="C24" s="26"/>
      <c r="D24" s="126" t="str">
        <f t="shared" si="0"/>
        <v>15野菜果物乾燥品及び加工品</v>
      </c>
      <c r="E24" s="208"/>
      <c r="F24" s="209"/>
      <c r="G24" s="210"/>
      <c r="H24" s="211"/>
      <c r="I24" s="211"/>
      <c r="J24" s="211"/>
      <c r="K24" s="211"/>
      <c r="L24" s="211"/>
      <c r="M24" s="211"/>
      <c r="N24" s="211"/>
      <c r="O24" s="211"/>
      <c r="P24" s="211"/>
      <c r="Q24" s="211"/>
      <c r="R24" s="212"/>
      <c r="S24" s="209"/>
      <c r="T24" s="209"/>
      <c r="U24" s="213"/>
      <c r="V24" s="214"/>
      <c r="W24" s="215"/>
      <c r="X24" s="216"/>
      <c r="Y24" s="216"/>
      <c r="Z24" s="210"/>
      <c r="AA24" s="212"/>
      <c r="AB24" s="217"/>
      <c r="AC24" s="218"/>
      <c r="AD24" s="219"/>
    </row>
    <row r="25" spans="1:30" ht="26.25" customHeight="1" x14ac:dyDescent="0.15">
      <c r="A25" s="5">
        <v>16</v>
      </c>
      <c r="B25" s="25" t="s">
        <v>137</v>
      </c>
      <c r="C25" s="26"/>
      <c r="D25" s="126" t="str">
        <f t="shared" si="0"/>
        <v>16豆腐及びその加工品</v>
      </c>
      <c r="E25" s="208"/>
      <c r="F25" s="209"/>
      <c r="G25" s="210"/>
      <c r="H25" s="211"/>
      <c r="I25" s="211"/>
      <c r="J25" s="211"/>
      <c r="K25" s="211"/>
      <c r="L25" s="211"/>
      <c r="M25" s="211"/>
      <c r="N25" s="211"/>
      <c r="O25" s="211"/>
      <c r="P25" s="211"/>
      <c r="Q25" s="211"/>
      <c r="R25" s="212"/>
      <c r="S25" s="209"/>
      <c r="T25" s="209"/>
      <c r="U25" s="213"/>
      <c r="V25" s="214"/>
      <c r="W25" s="215"/>
      <c r="X25" s="216"/>
      <c r="Y25" s="216"/>
      <c r="Z25" s="210"/>
      <c r="AA25" s="212"/>
      <c r="AB25" s="217"/>
      <c r="AC25" s="218"/>
      <c r="AD25" s="219"/>
    </row>
    <row r="26" spans="1:30" ht="26.25" customHeight="1" x14ac:dyDescent="0.15">
      <c r="A26" s="5">
        <v>17</v>
      </c>
      <c r="B26" s="25" t="s">
        <v>138</v>
      </c>
      <c r="C26" s="26"/>
      <c r="D26" s="126" t="str">
        <f t="shared" si="0"/>
        <v>17漬物</v>
      </c>
      <c r="E26" s="208"/>
      <c r="F26" s="209"/>
      <c r="G26" s="210"/>
      <c r="H26" s="211"/>
      <c r="I26" s="211"/>
      <c r="J26" s="211"/>
      <c r="K26" s="211"/>
      <c r="L26" s="211"/>
      <c r="M26" s="211"/>
      <c r="N26" s="211"/>
      <c r="O26" s="211"/>
      <c r="P26" s="211"/>
      <c r="Q26" s="211"/>
      <c r="R26" s="212"/>
      <c r="S26" s="209"/>
      <c r="T26" s="209"/>
      <c r="U26" s="213"/>
      <c r="V26" s="214"/>
      <c r="W26" s="215"/>
      <c r="X26" s="216"/>
      <c r="Y26" s="216"/>
      <c r="Z26" s="210"/>
      <c r="AA26" s="212"/>
      <c r="AB26" s="217"/>
      <c r="AC26" s="218"/>
      <c r="AD26" s="219"/>
    </row>
    <row r="27" spans="1:30" ht="26.25" customHeight="1" x14ac:dyDescent="0.15">
      <c r="A27" s="5">
        <v>18</v>
      </c>
      <c r="B27" s="25" t="s">
        <v>139</v>
      </c>
      <c r="C27" s="26"/>
      <c r="D27" s="126" t="str">
        <f t="shared" si="0"/>
        <v>18（上記以外の）野菜・果物の加工品</v>
      </c>
      <c r="E27" s="208"/>
      <c r="F27" s="209"/>
      <c r="G27" s="210"/>
      <c r="H27" s="211"/>
      <c r="I27" s="211"/>
      <c r="J27" s="211"/>
      <c r="K27" s="211"/>
      <c r="L27" s="211"/>
      <c r="M27" s="211"/>
      <c r="N27" s="211"/>
      <c r="O27" s="211"/>
      <c r="P27" s="211"/>
      <c r="Q27" s="211"/>
      <c r="R27" s="212"/>
      <c r="S27" s="209"/>
      <c r="T27" s="209"/>
      <c r="U27" s="213"/>
      <c r="V27" s="214"/>
      <c r="W27" s="215"/>
      <c r="X27" s="216"/>
      <c r="Y27" s="216"/>
      <c r="Z27" s="210"/>
      <c r="AA27" s="212"/>
      <c r="AB27" s="217"/>
      <c r="AC27" s="218"/>
      <c r="AD27" s="219"/>
    </row>
    <row r="28" spans="1:30" ht="26.25" customHeight="1" x14ac:dyDescent="0.15">
      <c r="A28" s="5">
        <v>19</v>
      </c>
      <c r="B28" s="25" t="s">
        <v>140</v>
      </c>
      <c r="C28" s="26"/>
      <c r="D28" s="126" t="str">
        <f t="shared" si="0"/>
        <v>19そうざい及びその半製品</v>
      </c>
      <c r="E28" s="208"/>
      <c r="F28" s="209"/>
      <c r="G28" s="210"/>
      <c r="H28" s="211"/>
      <c r="I28" s="211"/>
      <c r="J28" s="211"/>
      <c r="K28" s="211"/>
      <c r="L28" s="211"/>
      <c r="M28" s="211"/>
      <c r="N28" s="211"/>
      <c r="O28" s="211"/>
      <c r="P28" s="211"/>
      <c r="Q28" s="211"/>
      <c r="R28" s="212"/>
      <c r="S28" s="209"/>
      <c r="T28" s="209"/>
      <c r="U28" s="213"/>
      <c r="V28" s="214"/>
      <c r="W28" s="215"/>
      <c r="X28" s="216"/>
      <c r="Y28" s="216"/>
      <c r="Z28" s="210"/>
      <c r="AA28" s="212"/>
      <c r="AB28" s="217"/>
      <c r="AC28" s="218"/>
      <c r="AD28" s="219"/>
    </row>
    <row r="29" spans="1:30" ht="26.25" customHeight="1" x14ac:dyDescent="0.15">
      <c r="A29" s="5">
        <v>20</v>
      </c>
      <c r="B29" s="25" t="s">
        <v>141</v>
      </c>
      <c r="C29" s="26"/>
      <c r="D29" s="126" t="str">
        <f t="shared" si="0"/>
        <v>20弁当</v>
      </c>
      <c r="E29" s="208"/>
      <c r="F29" s="209"/>
      <c r="G29" s="210"/>
      <c r="H29" s="211"/>
      <c r="I29" s="211"/>
      <c r="J29" s="211"/>
      <c r="K29" s="211"/>
      <c r="L29" s="211"/>
      <c r="M29" s="211"/>
      <c r="N29" s="211"/>
      <c r="O29" s="211"/>
      <c r="P29" s="211"/>
      <c r="Q29" s="211"/>
      <c r="R29" s="212"/>
      <c r="S29" s="209"/>
      <c r="T29" s="209"/>
      <c r="U29" s="213"/>
      <c r="V29" s="214"/>
      <c r="W29" s="215"/>
      <c r="X29" s="216"/>
      <c r="Y29" s="216"/>
      <c r="Z29" s="210"/>
      <c r="AA29" s="212"/>
      <c r="AB29" s="217"/>
      <c r="AC29" s="218"/>
      <c r="AD29" s="219"/>
    </row>
    <row r="30" spans="1:30" ht="26.25" customHeight="1" x14ac:dyDescent="0.15">
      <c r="A30" s="5">
        <v>21</v>
      </c>
      <c r="B30" s="27" t="s">
        <v>142</v>
      </c>
      <c r="C30" s="28"/>
      <c r="D30" s="127" t="str">
        <f t="shared" si="0"/>
        <v>21冷凍食品</v>
      </c>
      <c r="E30" s="208"/>
      <c r="F30" s="209"/>
      <c r="G30" s="210"/>
      <c r="H30" s="211"/>
      <c r="I30" s="211"/>
      <c r="J30" s="211"/>
      <c r="K30" s="211"/>
      <c r="L30" s="211"/>
      <c r="M30" s="211"/>
      <c r="N30" s="211"/>
      <c r="O30" s="211"/>
      <c r="P30" s="211"/>
      <c r="Q30" s="211"/>
      <c r="R30" s="212"/>
      <c r="S30" s="209"/>
      <c r="T30" s="209"/>
      <c r="U30" s="213"/>
      <c r="V30" s="214"/>
      <c r="W30" s="215"/>
      <c r="X30" s="216"/>
      <c r="Y30" s="216"/>
      <c r="Z30" s="210"/>
      <c r="AA30" s="212"/>
      <c r="AB30" s="217"/>
      <c r="AC30" s="218"/>
      <c r="AD30" s="219"/>
    </row>
    <row r="31" spans="1:30" ht="26.25" customHeight="1" x14ac:dyDescent="0.15">
      <c r="B31" s="23"/>
      <c r="C31" s="227" t="s">
        <v>6</v>
      </c>
      <c r="D31" s="228" t="str">
        <f>CONCATENATE(TEXT($A$30,"00"),$B$30," 01",C31)</f>
        <v>21冷凍食品 01無加熱摂取冷凍食品</v>
      </c>
      <c r="E31" s="165"/>
      <c r="F31" s="166"/>
      <c r="G31" s="167"/>
      <c r="H31" s="168"/>
      <c r="I31" s="168"/>
      <c r="J31" s="168"/>
      <c r="K31" s="168"/>
      <c r="L31" s="168"/>
      <c r="M31" s="168"/>
      <c r="N31" s="168"/>
      <c r="O31" s="168"/>
      <c r="P31" s="168"/>
      <c r="Q31" s="168"/>
      <c r="R31" s="169"/>
      <c r="S31" s="166"/>
      <c r="T31" s="166"/>
      <c r="U31" s="170"/>
      <c r="V31" s="171"/>
      <c r="W31" s="172"/>
      <c r="X31" s="168"/>
      <c r="Y31" s="168"/>
      <c r="Z31" s="167"/>
      <c r="AA31" s="169"/>
      <c r="AB31" s="172"/>
      <c r="AC31" s="173"/>
      <c r="AD31" s="174"/>
    </row>
    <row r="32" spans="1:30" ht="26.25" customHeight="1" x14ac:dyDescent="0.15">
      <c r="B32" s="23"/>
      <c r="C32" s="229" t="s">
        <v>7</v>
      </c>
      <c r="D32" s="231" t="str">
        <f>CONCATENATE(TEXT($A$30,"00"),$B$30," 02",C32)</f>
        <v>21冷凍食品 02凍結前加熱加熱後摂取冷凍食品</v>
      </c>
      <c r="E32" s="175"/>
      <c r="F32" s="176"/>
      <c r="G32" s="177"/>
      <c r="H32" s="178"/>
      <c r="I32" s="178"/>
      <c r="J32" s="178"/>
      <c r="K32" s="178"/>
      <c r="L32" s="178"/>
      <c r="M32" s="178"/>
      <c r="N32" s="178"/>
      <c r="O32" s="178"/>
      <c r="P32" s="178"/>
      <c r="Q32" s="178"/>
      <c r="R32" s="179"/>
      <c r="S32" s="176"/>
      <c r="T32" s="176"/>
      <c r="U32" s="180"/>
      <c r="V32" s="181"/>
      <c r="W32" s="182"/>
      <c r="X32" s="178"/>
      <c r="Y32" s="178"/>
      <c r="Z32" s="177"/>
      <c r="AA32" s="179"/>
      <c r="AB32" s="182"/>
      <c r="AC32" s="183"/>
      <c r="AD32" s="184"/>
    </row>
    <row r="33" spans="1:30" ht="26.25" customHeight="1" x14ac:dyDescent="0.15">
      <c r="B33" s="23"/>
      <c r="C33" s="229" t="s">
        <v>8</v>
      </c>
      <c r="D33" s="231" t="str">
        <f>CONCATENATE(TEXT($A$30,"00"),$B$30," 03",C33)</f>
        <v>21冷凍食品 03凍結前未加熱加熱後摂取冷凍食品</v>
      </c>
      <c r="E33" s="175"/>
      <c r="F33" s="176"/>
      <c r="G33" s="177"/>
      <c r="H33" s="178"/>
      <c r="I33" s="178"/>
      <c r="J33" s="178"/>
      <c r="K33" s="178"/>
      <c r="L33" s="178"/>
      <c r="M33" s="178"/>
      <c r="N33" s="178"/>
      <c r="O33" s="178"/>
      <c r="P33" s="178"/>
      <c r="Q33" s="178"/>
      <c r="R33" s="179"/>
      <c r="S33" s="176"/>
      <c r="T33" s="176"/>
      <c r="U33" s="180"/>
      <c r="V33" s="181"/>
      <c r="W33" s="182"/>
      <c r="X33" s="178"/>
      <c r="Y33" s="178"/>
      <c r="Z33" s="177"/>
      <c r="AA33" s="179"/>
      <c r="AB33" s="182"/>
      <c r="AC33" s="183"/>
      <c r="AD33" s="184"/>
    </row>
    <row r="34" spans="1:30" ht="26.25" customHeight="1" x14ac:dyDescent="0.15">
      <c r="B34" s="24"/>
      <c r="C34" s="230" t="s">
        <v>9</v>
      </c>
      <c r="D34" s="232" t="str">
        <f>CONCATENATE(TEXT($A$30,"00"),$B$30," 04",C34)</f>
        <v>21冷凍食品 04生食用冷凍鮮魚介類</v>
      </c>
      <c r="E34" s="185"/>
      <c r="F34" s="186"/>
      <c r="G34" s="187"/>
      <c r="H34" s="188"/>
      <c r="I34" s="188"/>
      <c r="J34" s="188"/>
      <c r="K34" s="188"/>
      <c r="L34" s="188"/>
      <c r="M34" s="188"/>
      <c r="N34" s="188"/>
      <c r="O34" s="188"/>
      <c r="P34" s="188"/>
      <c r="Q34" s="188"/>
      <c r="R34" s="189"/>
      <c r="S34" s="186"/>
      <c r="T34" s="186"/>
      <c r="U34" s="190"/>
      <c r="V34" s="191"/>
      <c r="W34" s="192"/>
      <c r="X34" s="188"/>
      <c r="Y34" s="188"/>
      <c r="Z34" s="187"/>
      <c r="AA34" s="189"/>
      <c r="AB34" s="192"/>
      <c r="AC34" s="193"/>
      <c r="AD34" s="194"/>
    </row>
    <row r="35" spans="1:30" ht="26.25" customHeight="1" x14ac:dyDescent="0.15">
      <c r="A35" s="5">
        <v>22</v>
      </c>
      <c r="B35" s="25" t="s">
        <v>143</v>
      </c>
      <c r="C35" s="26"/>
      <c r="D35" s="126" t="str">
        <f t="shared" si="0"/>
        <v>22かん詰又はびん詰食品</v>
      </c>
      <c r="E35" s="208"/>
      <c r="F35" s="209"/>
      <c r="G35" s="210"/>
      <c r="H35" s="211"/>
      <c r="I35" s="211"/>
      <c r="J35" s="211"/>
      <c r="K35" s="211"/>
      <c r="L35" s="211"/>
      <c r="M35" s="211"/>
      <c r="N35" s="211"/>
      <c r="O35" s="211"/>
      <c r="P35" s="211"/>
      <c r="Q35" s="211"/>
      <c r="R35" s="212"/>
      <c r="S35" s="209"/>
      <c r="T35" s="209"/>
      <c r="U35" s="213"/>
      <c r="V35" s="214"/>
      <c r="W35" s="215"/>
      <c r="X35" s="216"/>
      <c r="Y35" s="216"/>
      <c r="Z35" s="210"/>
      <c r="AA35" s="212"/>
      <c r="AB35" s="217"/>
      <c r="AC35" s="218"/>
      <c r="AD35" s="219"/>
    </row>
    <row r="36" spans="1:30" ht="26.25" customHeight="1" x14ac:dyDescent="0.15">
      <c r="A36" s="5">
        <v>23</v>
      </c>
      <c r="B36" s="25" t="s">
        <v>144</v>
      </c>
      <c r="C36" s="26"/>
      <c r="D36" s="126" t="str">
        <f t="shared" si="0"/>
        <v>23清涼飲料水</v>
      </c>
      <c r="E36" s="208"/>
      <c r="F36" s="209"/>
      <c r="G36" s="210"/>
      <c r="H36" s="211"/>
      <c r="I36" s="211"/>
      <c r="J36" s="211"/>
      <c r="K36" s="211"/>
      <c r="L36" s="211"/>
      <c r="M36" s="211"/>
      <c r="N36" s="211"/>
      <c r="O36" s="211"/>
      <c r="P36" s="211"/>
      <c r="Q36" s="211"/>
      <c r="R36" s="212"/>
      <c r="S36" s="209"/>
      <c r="T36" s="209"/>
      <c r="U36" s="213"/>
      <c r="V36" s="214"/>
      <c r="W36" s="215"/>
      <c r="X36" s="216"/>
      <c r="Y36" s="216"/>
      <c r="Z36" s="210"/>
      <c r="AA36" s="212"/>
      <c r="AB36" s="217"/>
      <c r="AC36" s="218"/>
      <c r="AD36" s="219"/>
    </row>
    <row r="37" spans="1:30" ht="26.25" customHeight="1" x14ac:dyDescent="0.15">
      <c r="A37" s="5">
        <v>24</v>
      </c>
      <c r="B37" s="25" t="s">
        <v>145</v>
      </c>
      <c r="C37" s="26"/>
      <c r="D37" s="128" t="str">
        <f t="shared" si="0"/>
        <v>24酒精飲料</v>
      </c>
      <c r="E37" s="208"/>
      <c r="F37" s="209"/>
      <c r="G37" s="210"/>
      <c r="H37" s="211"/>
      <c r="I37" s="211"/>
      <c r="J37" s="211"/>
      <c r="K37" s="211"/>
      <c r="L37" s="211"/>
      <c r="M37" s="211"/>
      <c r="N37" s="211"/>
      <c r="O37" s="211"/>
      <c r="P37" s="211"/>
      <c r="Q37" s="211"/>
      <c r="R37" s="212"/>
      <c r="S37" s="209"/>
      <c r="T37" s="209"/>
      <c r="U37" s="213"/>
      <c r="V37" s="214"/>
      <c r="W37" s="215"/>
      <c r="X37" s="216"/>
      <c r="Y37" s="216"/>
      <c r="Z37" s="210"/>
      <c r="AA37" s="212"/>
      <c r="AB37" s="217"/>
      <c r="AC37" s="218"/>
      <c r="AD37" s="219"/>
    </row>
    <row r="38" spans="1:30" ht="26.25" customHeight="1" x14ac:dyDescent="0.15">
      <c r="A38" s="5">
        <v>25</v>
      </c>
      <c r="B38" s="25" t="s">
        <v>146</v>
      </c>
      <c r="C38" s="26"/>
      <c r="D38" s="126" t="str">
        <f t="shared" si="0"/>
        <v>25氷雪</v>
      </c>
      <c r="E38" s="208"/>
      <c r="F38" s="209"/>
      <c r="G38" s="210"/>
      <c r="H38" s="211"/>
      <c r="I38" s="211"/>
      <c r="J38" s="211"/>
      <c r="K38" s="211"/>
      <c r="L38" s="211"/>
      <c r="M38" s="211"/>
      <c r="N38" s="211"/>
      <c r="O38" s="211"/>
      <c r="P38" s="211"/>
      <c r="Q38" s="211"/>
      <c r="R38" s="212"/>
      <c r="S38" s="209"/>
      <c r="T38" s="209"/>
      <c r="U38" s="213"/>
      <c r="V38" s="214"/>
      <c r="W38" s="215"/>
      <c r="X38" s="216"/>
      <c r="Y38" s="216"/>
      <c r="Z38" s="210"/>
      <c r="AA38" s="212"/>
      <c r="AB38" s="217"/>
      <c r="AC38" s="218"/>
      <c r="AD38" s="219"/>
    </row>
    <row r="39" spans="1:30" ht="26.25" customHeight="1" x14ac:dyDescent="0.15">
      <c r="A39" s="5">
        <v>26</v>
      </c>
      <c r="B39" s="25" t="s">
        <v>147</v>
      </c>
      <c r="C39" s="26"/>
      <c r="D39" s="126" t="str">
        <f t="shared" si="0"/>
        <v>26水</v>
      </c>
      <c r="E39" s="208"/>
      <c r="F39" s="209"/>
      <c r="G39" s="210"/>
      <c r="H39" s="211"/>
      <c r="I39" s="211"/>
      <c r="J39" s="211"/>
      <c r="K39" s="211"/>
      <c r="L39" s="211"/>
      <c r="M39" s="211"/>
      <c r="N39" s="211"/>
      <c r="O39" s="211"/>
      <c r="P39" s="211"/>
      <c r="Q39" s="211"/>
      <c r="R39" s="212"/>
      <c r="S39" s="209"/>
      <c r="T39" s="209"/>
      <c r="U39" s="213"/>
      <c r="V39" s="214"/>
      <c r="W39" s="215"/>
      <c r="X39" s="216"/>
      <c r="Y39" s="216"/>
      <c r="Z39" s="210"/>
      <c r="AA39" s="212"/>
      <c r="AB39" s="217"/>
      <c r="AC39" s="218"/>
      <c r="AD39" s="219"/>
    </row>
    <row r="40" spans="1:30" ht="26.25" customHeight="1" x14ac:dyDescent="0.15">
      <c r="A40" s="5">
        <v>27</v>
      </c>
      <c r="B40" s="25" t="s">
        <v>148</v>
      </c>
      <c r="C40" s="26"/>
      <c r="D40" s="126" t="str">
        <f t="shared" si="0"/>
        <v>27調味料</v>
      </c>
      <c r="E40" s="208"/>
      <c r="F40" s="209"/>
      <c r="G40" s="210"/>
      <c r="H40" s="211"/>
      <c r="I40" s="211"/>
      <c r="J40" s="211"/>
      <c r="K40" s="211"/>
      <c r="L40" s="211"/>
      <c r="M40" s="211"/>
      <c r="N40" s="211"/>
      <c r="O40" s="211"/>
      <c r="P40" s="211"/>
      <c r="Q40" s="211"/>
      <c r="R40" s="212"/>
      <c r="S40" s="209"/>
      <c r="T40" s="209"/>
      <c r="U40" s="213"/>
      <c r="V40" s="214"/>
      <c r="W40" s="215"/>
      <c r="X40" s="216"/>
      <c r="Y40" s="216"/>
      <c r="Z40" s="210"/>
      <c r="AA40" s="212"/>
      <c r="AB40" s="217"/>
      <c r="AC40" s="218"/>
      <c r="AD40" s="219"/>
    </row>
    <row r="41" spans="1:30" ht="26.25" customHeight="1" x14ac:dyDescent="0.15">
      <c r="A41" s="5">
        <v>28</v>
      </c>
      <c r="B41" s="25" t="s">
        <v>149</v>
      </c>
      <c r="C41" s="26"/>
      <c r="D41" s="126" t="str">
        <f t="shared" si="0"/>
        <v>28その他の食品</v>
      </c>
      <c r="E41" s="208">
        <v>1</v>
      </c>
      <c r="F41" s="209"/>
      <c r="G41" s="210"/>
      <c r="H41" s="211"/>
      <c r="I41" s="211"/>
      <c r="J41" s="211"/>
      <c r="K41" s="211"/>
      <c r="L41" s="211"/>
      <c r="M41" s="211"/>
      <c r="N41" s="211"/>
      <c r="O41" s="211"/>
      <c r="P41" s="211"/>
      <c r="Q41" s="211"/>
      <c r="R41" s="212"/>
      <c r="S41" s="209"/>
      <c r="T41" s="209"/>
      <c r="U41" s="213"/>
      <c r="V41" s="214"/>
      <c r="W41" s="215"/>
      <c r="X41" s="216"/>
      <c r="Y41" s="216"/>
      <c r="Z41" s="210"/>
      <c r="AA41" s="212"/>
      <c r="AB41" s="217"/>
      <c r="AC41" s="218"/>
      <c r="AD41" s="219"/>
    </row>
    <row r="42" spans="1:30" ht="26.25" customHeight="1" thickBot="1" x14ac:dyDescent="0.2">
      <c r="A42" s="5">
        <v>29</v>
      </c>
      <c r="B42" s="25" t="s">
        <v>150</v>
      </c>
      <c r="C42" s="26"/>
      <c r="D42" s="129" t="str">
        <f t="shared" si="0"/>
        <v>29添加物及びその製剤</v>
      </c>
      <c r="E42" s="208"/>
      <c r="F42" s="209"/>
      <c r="G42" s="210"/>
      <c r="H42" s="211"/>
      <c r="I42" s="211"/>
      <c r="J42" s="211"/>
      <c r="K42" s="211"/>
      <c r="L42" s="211"/>
      <c r="M42" s="211"/>
      <c r="N42" s="211"/>
      <c r="O42" s="211"/>
      <c r="P42" s="211"/>
      <c r="Q42" s="211"/>
      <c r="R42" s="212"/>
      <c r="S42" s="209"/>
      <c r="T42" s="209"/>
      <c r="U42" s="213"/>
      <c r="V42" s="214"/>
      <c r="W42" s="215"/>
      <c r="X42" s="216"/>
      <c r="Y42" s="216"/>
      <c r="Z42" s="210"/>
      <c r="AA42" s="212"/>
      <c r="AB42" s="217"/>
      <c r="AC42" s="218"/>
      <c r="AD42" s="219"/>
    </row>
    <row r="43" spans="1:30" ht="26.25" customHeight="1" thickTop="1" thickBot="1" x14ac:dyDescent="0.2">
      <c r="B43" s="342" t="s">
        <v>25</v>
      </c>
      <c r="C43" s="343"/>
      <c r="D43" s="121"/>
      <c r="E43" s="89">
        <f>SUM(E10:E29,E31:E42)</f>
        <v>3</v>
      </c>
      <c r="F43" s="44">
        <f t="shared" ref="F43:AD43" si="1">SUM(F10:F29,F31:F42)</f>
        <v>0</v>
      </c>
      <c r="G43" s="45">
        <f t="shared" si="1"/>
        <v>0</v>
      </c>
      <c r="H43" s="102">
        <f t="shared" si="1"/>
        <v>0</v>
      </c>
      <c r="I43" s="102">
        <f t="shared" si="1"/>
        <v>0</v>
      </c>
      <c r="J43" s="102">
        <f t="shared" si="1"/>
        <v>0</v>
      </c>
      <c r="K43" s="102">
        <f t="shared" si="1"/>
        <v>0</v>
      </c>
      <c r="L43" s="102">
        <f t="shared" si="1"/>
        <v>0</v>
      </c>
      <c r="M43" s="102">
        <f t="shared" si="1"/>
        <v>0</v>
      </c>
      <c r="N43" s="102">
        <f t="shared" si="1"/>
        <v>0</v>
      </c>
      <c r="O43" s="102">
        <f t="shared" si="1"/>
        <v>0</v>
      </c>
      <c r="P43" s="102">
        <f t="shared" si="1"/>
        <v>0</v>
      </c>
      <c r="Q43" s="102">
        <f t="shared" si="1"/>
        <v>0</v>
      </c>
      <c r="R43" s="101">
        <f t="shared" si="1"/>
        <v>0</v>
      </c>
      <c r="S43" s="44">
        <f t="shared" si="1"/>
        <v>0</v>
      </c>
      <c r="T43" s="44">
        <f t="shared" si="1"/>
        <v>0</v>
      </c>
      <c r="U43" s="45">
        <f t="shared" si="1"/>
        <v>0</v>
      </c>
      <c r="V43" s="103">
        <f t="shared" si="1"/>
        <v>0</v>
      </c>
      <c r="W43" s="102">
        <f t="shared" si="1"/>
        <v>0</v>
      </c>
      <c r="X43" s="102">
        <f t="shared" si="1"/>
        <v>0</v>
      </c>
      <c r="Y43" s="101">
        <f t="shared" si="1"/>
        <v>0</v>
      </c>
      <c r="Z43" s="45">
        <f t="shared" si="1"/>
        <v>0</v>
      </c>
      <c r="AA43" s="104">
        <f t="shared" si="1"/>
        <v>0</v>
      </c>
      <c r="AB43" s="45">
        <f t="shared" si="1"/>
        <v>0</v>
      </c>
      <c r="AC43" s="104">
        <f t="shared" si="1"/>
        <v>0</v>
      </c>
      <c r="AD43" s="46">
        <f t="shared" si="1"/>
        <v>0</v>
      </c>
    </row>
    <row r="45" spans="1:30" hidden="1" outlineLevel="1" x14ac:dyDescent="0.15">
      <c r="C45" s="10" t="s">
        <v>5</v>
      </c>
      <c r="D45" s="10"/>
      <c r="F45" s="29" t="str">
        <f>IF(SUM(G43:AD43)=0,"-",IF(SUM(G43:AD43)&gt;=1,IF(F43=0,"×","○")))</f>
        <v>-</v>
      </c>
      <c r="G45" s="346" t="str">
        <f>IF(F43=SUM(G43:Q43),"○","×")</f>
        <v>○</v>
      </c>
      <c r="H45" s="347"/>
      <c r="I45" s="347"/>
      <c r="J45" s="347"/>
      <c r="K45" s="347"/>
      <c r="L45" s="347"/>
      <c r="M45" s="347"/>
      <c r="N45" s="347"/>
      <c r="O45" s="347"/>
      <c r="P45" s="347"/>
      <c r="Q45" s="347"/>
      <c r="R45" s="30"/>
      <c r="S45" s="30"/>
      <c r="T45" s="30"/>
      <c r="U45" s="30"/>
      <c r="V45" s="30"/>
      <c r="W45" s="30"/>
      <c r="X45" s="30"/>
      <c r="Y45" s="30"/>
      <c r="Z45" s="347"/>
      <c r="AA45" s="347"/>
      <c r="AB45" s="347"/>
      <c r="AC45" s="347"/>
      <c r="AD45" s="348"/>
    </row>
    <row r="46" spans="1:30" collapsed="1" x14ac:dyDescent="0.15"/>
  </sheetData>
  <mergeCells count="29">
    <mergeCell ref="AC1:AD1"/>
    <mergeCell ref="Z3:AB3"/>
    <mergeCell ref="AC3:AD3"/>
    <mergeCell ref="AB6:AC7"/>
    <mergeCell ref="V5:Y5"/>
    <mergeCell ref="Z5:AC5"/>
    <mergeCell ref="X6:Y6"/>
    <mergeCell ref="V6:W6"/>
    <mergeCell ref="W7:W8"/>
    <mergeCell ref="B43:C43"/>
    <mergeCell ref="B5:C9"/>
    <mergeCell ref="E5:E8"/>
    <mergeCell ref="F5:F8"/>
    <mergeCell ref="G5:U5"/>
    <mergeCell ref="U6:U8"/>
    <mergeCell ref="G6:R6"/>
    <mergeCell ref="T6:T7"/>
    <mergeCell ref="G7:L7"/>
    <mergeCell ref="M7:Q7"/>
    <mergeCell ref="G45:Q45"/>
    <mergeCell ref="Z45:AD45"/>
    <mergeCell ref="S6:S7"/>
    <mergeCell ref="R7:R8"/>
    <mergeCell ref="Z6:AA7"/>
    <mergeCell ref="V7:V8"/>
    <mergeCell ref="X7:X8"/>
    <mergeCell ref="Y7:Y8"/>
    <mergeCell ref="AD5:AD8"/>
    <mergeCell ref="N9:P9"/>
  </mergeCells>
  <phoneticPr fontId="1"/>
  <dataValidations xWindow="371" yWindow="491" count="26">
    <dataValidation type="whole" allowBlank="1" showInputMessage="1" showErrorMessage="1" promptTitle="添加物表示違反件数" prompt="(2)の内訳を計上" sqref="K10:K42">
      <formula1>0</formula1>
      <formula2>9999</formula2>
    </dataValidation>
    <dataValidation type="whole" allowBlank="1" showInputMessage="1" showErrorMessage="1" promptTitle="保存方法表示違反件数" prompt="(2)の内訳を計上" sqref="I10:I42">
      <formula1>0</formula1>
      <formula2>9999</formula2>
    </dataValidation>
    <dataValidation type="whole" allowBlank="1" showInputMessage="1" showErrorMessage="1" promptTitle="期限表示違反件数" prompt="(2)の内訳を計上" sqref="H10:H42">
      <formula1>0</formula1>
      <formula2>9999</formula2>
    </dataValidation>
    <dataValidation allowBlank="1" showInputMessage="1" showErrorMessage="1" promptTitle="健康増進法65条1項の違反件数" prompt="(2)の内訳を計上" sqref="T10:T42"/>
    <dataValidation allowBlank="1" showInputMessage="1" showErrorMessage="1" promptTitle="(3)～(14)以外の違反件数" prompt="(2)の内訳を計上" sqref="U10:U42"/>
    <dataValidation allowBlank="1" showInputMessage="1" showErrorMessage="1" promptTitle="表示基準違反による6条5項の行政処分件数" prompt="(3)～(12)のうち、4条の規定に基づく表示基準違反による6条5項の行政処分（命令）を行った件数を記載" sqref="W10:W42"/>
    <dataValidation allowBlank="1" showInputMessage="1" showErrorMessage="1" promptTitle="食品衛生法20条違反による60条の行政処分件数" prompt="(13)のうち、60条の行政処分（営業停止）を行った件数を記載" sqref="X10:X42"/>
    <dataValidation allowBlank="1" showInputMessage="1" showErrorMessage="1" promptTitle="食品衛生法20条違反による59条の行政処分件数" prompt="(13)のうち、59条の行政処分（除去命令）を行った件数を記載" sqref="Y10:Y42"/>
    <dataValidation allowBlank="1" showInputMessage="1" showErrorMessage="1" promptTitle="表示基準違反による6条8項の行政処分件数" prompt="(3)～(12)のうち、4条の規定に基づく表示基準違反による6条8項に行政処分（回収命令等）を行った件数を記載" sqref="V10:V42"/>
    <dataValidation allowBlank="1" showInputMessage="1" showErrorMessage="1" promptTitle="告発件数" prompt="(２)のうち、告発を行った件数を計上する" sqref="AD10:AD42"/>
    <dataValidation type="whole" allowBlank="1" showInputMessage="1" showErrorMessage="1" promptTitle="アレルギー表示違反件数" prompt="(2)の内訳を計上_x000a_同一検体で、複数のアレルゲンが含まれる場合であっても、検体数は「１」として計上" sqref="G10:G42">
      <formula1>0</formula1>
      <formula2>9999</formula2>
    </dataValidation>
    <dataValidation allowBlank="1" showInputMessage="1" showErrorMessage="1" promptTitle="食品衛生法20条違反に対する書面指導件数" prompt="(13)の内数_x000a_・違反に関する行政処分以外の措置を行った件数を計上_x000a_※違反が軽微であって直ちに改善が図られる以外のもの" sqref="AC10:AC42"/>
    <dataValidation allowBlank="1" showInputMessage="1" showErrorMessage="1" promptTitle="食品衛生法20条違反対する口頭指導件数" prompt="(13)の内数_x000a_・違反に関する行政処分以外の措置を行った件数を計上_x000a_※口頭指導：違反が軽微であってその場での改善指導のみで直ちに改善がはか図れるもの" sqref="AA10:AA42"/>
    <dataValidation allowBlank="1" showInputMessage="1" showErrorMessage="1" promptTitle="4条の規定に基づく表示基準違反に対する書面指導件数" prompt="(3)～(12)の内数_x000a_・違反に関する行政処分以外の措置を行った件数を計上_x000a_※違反が軽微であって直ちに改善が図られる以外のもの_x000a_" sqref="AB10:AB42"/>
    <dataValidation allowBlank="1" showInputMessage="1" showErrorMessage="1" promptTitle="4条の規定に基づく表示基準違反に対する口頭指導件数" prompt="(3)～(12)の内数_x000a_・違反に関する行政処分以外の措置を行った件数を計上_x000a_※口頭指導：違反が軽微であってその場での改善指導のみで直ちに改善が図られるもの" sqref="Z10:Z42"/>
    <dataValidation type="whole" allowBlank="1" showInputMessage="1" showErrorMessage="1" promptTitle="(9)、(10)以外の違反件数" prompt="(2)の内訳を計上" sqref="Q10:Q42">
      <formula1>0</formula1>
      <formula2>9999</formula2>
    </dataValidation>
    <dataValidation type="whole" allowBlank="1" showInputMessage="1" showErrorMessage="1" promptTitle="栄養成分機能に関する表示違反件数" prompt="(2)の内訳を計上" sqref="P10:P42">
      <formula1>0</formula1>
      <formula2>9999</formula2>
    </dataValidation>
    <dataValidation type="whole" allowBlank="1" showInputMessage="1" showErrorMessage="1" promptTitle="機能性関与に関する表示違反件数" prompt="(2)の内訳を計上" sqref="O10:O42">
      <formula1>0</formula1>
      <formula2>9999</formula2>
    </dataValidation>
    <dataValidation type="whole" allowBlank="1" showInputMessage="1" showErrorMessage="1" promptTitle="特定保健用途に関する表示違反件数" prompt="(2)の内訳を計上" sqref="N10:N42">
      <formula1>0</formula1>
      <formula2>9999</formula2>
    </dataValidation>
    <dataValidation type="whole" allowBlank="1" showInputMessage="1" showErrorMessage="1" promptTitle="栄養成分表示違反件数" prompt="(2)の内訳を計上" sqref="M10:M42">
      <formula1>0</formula1>
      <formula2>9999</formula2>
    </dataValidation>
    <dataValidation type="whole" allowBlank="1" showInputMessage="1" showErrorMessage="1" promptTitle="(3)～(7)以外の違反件数" prompt="(2)の内訳を計上" sqref="L10:L42">
      <formula1>0</formula1>
      <formula2>9999</formula2>
    </dataValidation>
    <dataValidation type="whole" allowBlank="1" showInputMessage="1" showErrorMessage="1" promptTitle="製造者加工者表示違反件数" prompt="(2)の内訳を計上" sqref="J10:J42">
      <formula1>0</formula1>
      <formula2>9999</formula2>
    </dataValidation>
    <dataValidation allowBlank="1" showInputMessage="1" showErrorMessage="1" promptTitle="食品衛生法20条の違反件数" prompt="(2)の内訳を計上" sqref="S10:S42"/>
    <dataValidation allowBlank="1" showInputMessage="1" showErrorMessage="1" promptTitle="品質事項（旧ＪＡＳ法由来のもの）の違反件数" prompt="(2)の内訳を計上" sqref="R10:R42"/>
    <dataValidation allowBlank="1" showInputMessage="1" showErrorMessage="1" promptTitle="ーーーー検査を実施した結果、違反と判定した検体数ーーーー" prompt="・同一検体で2以上の違反理由がある場合は、その検体数を計上_x000a_・(2)=(3)～(15)の合計（ただし、同一検体で複数の違反がある場合は、(3)～(15)の単純な合計とならないことに留意）_x000a_・同一の検体で複数の違反がある場合は、(3)～(15)のうち該当する項目全てに計上_x000a_　【例】検体Ａについて、「アレルゲン２項目」と「期限表示」の違反がある場合は、(3)アレルゲン欄に「１」、(4)期限表示欄に「１」と計上し、(2)違反検体数欄は「１」と計上" sqref="F10:F42"/>
    <dataValidation allowBlank="1" showInputMessage="1" showErrorMessage="1" promptTitle="------6条、8条違反に関連して収去した検体数-------" prompt="・収去した上で表示検査を行った検体数を計上_x000a_・収去した検体に対し2項目以上の検査等を実施した場合であっても「1」と計上_x000a_【例】収去した検体A　検査項目①及び検査項目②を実施：「１」と計上_x000a_・同一施設に2回以上立入検査を行う等により、同じ品名の別ロットの食品の収去検査を行った場合は、その総検体数を計上_x000a_【例】「２」と計上_x000a_　　　（１回目）収去した検体Ｂ（ロット１）_x000a_　　　（２回目）収去した検体Ｂ（ロット２）" sqref="E10:E42"/>
  </dataValidations>
  <printOptions horizontalCentered="1"/>
  <pageMargins left="0.39370078740157483" right="0.39370078740157483" top="0.78740157480314965" bottom="0.39370078740157483" header="0.51181102362204722" footer="0.51181102362204722"/>
  <pageSetup paperSize="8" scale="72" orientation="landscape" r:id="rId1"/>
  <headerFooter alignWithMargins="0">
    <oddHeader>&amp;R別添３</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dc8d7dbc-7440-46d8-a972-e173fdeaf4b9" xsi:nil="true"/>
    <lcf76f155ced4ddcb4097134ff3c332f xmlns="9bf3468c-3eeb-4465-8a69-afd9c84c0fb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98EEBAB80BCCDA4F924EF565B135F31A" ma:contentTypeVersion="13" ma:contentTypeDescription="新しいドキュメントを作成します。" ma:contentTypeScope="" ma:versionID="0753b0a4dae59446181ca8f9a4b7de87">
  <xsd:schema xmlns:xsd="http://www.w3.org/2001/XMLSchema" xmlns:xs="http://www.w3.org/2001/XMLSchema" xmlns:p="http://schemas.microsoft.com/office/2006/metadata/properties" xmlns:ns2="9bf3468c-3eeb-4465-8a69-afd9c84c0fb5" xmlns:ns3="dc8d7dbc-7440-46d8-a972-e173fdeaf4b9" targetNamespace="http://schemas.microsoft.com/office/2006/metadata/properties" ma:root="true" ma:fieldsID="e48b9d21fd7a7b08f4708901014ad524" ns2:_="" ns3:_="">
    <xsd:import namespace="9bf3468c-3eeb-4465-8a69-afd9c84c0fb5"/>
    <xsd:import namespace="dc8d7dbc-7440-46d8-a972-e173fdeaf4b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3468c-3eeb-4465-8a69-afd9c84c0f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8d7dbc-7440-46d8-a972-e173fdeaf4b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6b068c5-7b0e-4432-a383-fa159a0449e7}" ma:internalName="TaxCatchAll" ma:showField="CatchAllData" ma:web="dc8d7dbc-7440-46d8-a972-e173fdeaf4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CAFC43-9DFD-43A3-9A65-C850138ADEC9}">
  <ds:schemaRefs>
    <ds:schemaRef ds:uri="http://schemas.microsoft.com/office/2006/metadata/longProperties"/>
  </ds:schemaRefs>
</ds:datastoreItem>
</file>

<file path=customXml/itemProps2.xml><?xml version="1.0" encoding="utf-8"?>
<ds:datastoreItem xmlns:ds="http://schemas.openxmlformats.org/officeDocument/2006/customXml" ds:itemID="{7CBB582B-92ED-47B9-B982-281A3C9D9E5F}">
  <ds:schemaRefs>
    <ds:schemaRef ds:uri="http://purl.org/dc/elements/1.1/"/>
    <ds:schemaRef ds:uri="9bf3468c-3eeb-4465-8a69-afd9c84c0fb5"/>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dc8d7dbc-7440-46d8-a972-e173fdeaf4b9"/>
    <ds:schemaRef ds:uri="http://www.w3.org/XML/1998/namespace"/>
    <ds:schemaRef ds:uri="http://purl.org/dc/dcmitype/"/>
  </ds:schemaRefs>
</ds:datastoreItem>
</file>

<file path=customXml/itemProps3.xml><?xml version="1.0" encoding="utf-8"?>
<ds:datastoreItem xmlns:ds="http://schemas.openxmlformats.org/officeDocument/2006/customXml" ds:itemID="{97F124F4-E8D9-4A35-9110-AEF2FFD49448}">
  <ds:schemaRefs>
    <ds:schemaRef ds:uri="http://schemas.microsoft.com/sharepoint/v3/contenttype/forms"/>
  </ds:schemaRefs>
</ds:datastoreItem>
</file>

<file path=customXml/itemProps4.xml><?xml version="1.0" encoding="utf-8"?>
<ds:datastoreItem xmlns:ds="http://schemas.openxmlformats.org/officeDocument/2006/customXml" ds:itemID="{DB06AAA7-2318-460B-BD6C-95F42F2BAC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3468c-3eeb-4465-8a69-afd9c84c0fb5"/>
    <ds:schemaRef ds:uri="dc8d7dbc-7440-46d8-a972-e173fdeaf4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①許可を要する営業施設</vt:lpstr>
      <vt:lpstr>②届出営業施設</vt:lpstr>
      <vt:lpstr>③収去検査（国産品）</vt:lpstr>
      <vt:lpstr>④収去検査（輸入品）</vt:lpstr>
      <vt:lpstr>①フィールド</vt:lpstr>
      <vt:lpstr>②フィールド</vt:lpstr>
      <vt:lpstr>③フィールド</vt:lpstr>
      <vt:lpstr>④フィールド</vt:lpstr>
      <vt:lpstr>①許可を要する営業施設!Print_Area</vt:lpstr>
      <vt:lpstr>②届出営業施設!Print_Area</vt:lpstr>
      <vt:lpstr>'④収去検査（輸入品）'!Print_Area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仙台市</cp:lastModifiedBy>
  <cp:lastPrinted>2025-02-12T01:03:28Z</cp:lastPrinted>
  <dcterms:created xsi:type="dcterms:W3CDTF">2006-06-08T07:47:38Z</dcterms:created>
  <dcterms:modified xsi:type="dcterms:W3CDTF">2025-05-19T03:02:14Z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viewCycleID">
    <vt:i4>1247862986</vt:i4>
  </property>
  <property fmtid="{D5CDD505-2E9C-101B-9397-08002B2CF9AE}" pid="3" name="_NewReviewCycle">
    <vt:lpwstr/>
  </property>
  <property fmtid="{D5CDD505-2E9C-101B-9397-08002B2CF9AE}" pid="4" name="_EmailEntryID">
    <vt:lpwstr>00000000E2A8420104DDC04F95FE1A910CD7C7DE0700BE2068108F562C46B6733D445F1566DB00000000010C0000BE2068108F562C46B6733D445F1566DB0000F12226610000</vt:lpwstr>
  </property>
  <property fmtid="{D5CDD505-2E9C-101B-9397-08002B2CF9AE}" pid="5" name="_EmailStoreID0">
    <vt:lpwstr>0000000038A1BB1005E5101AA1BB08002B2A56C20000454D534D44422E444C4C00000000000000001B55FA20AA6611CD9BC800AA002FC45A0C0000006B656E7368756E2E6D756B61692E637331406361612E676F2E6A70002F6F3D45786368616E67654C6162732F6F753D45786368616E67652041646D696E6973747261746</vt:lpwstr>
  </property>
  <property fmtid="{D5CDD505-2E9C-101B-9397-08002B2CF9AE}" pid="6" name="_EmailStoreID1">
    <vt:lpwstr>976652047726F7570202846594449424F484632335350444C54292F636E3D526563697069656E74732F636E3D66313230626464326231653034336563613864653561653237646637396364632D66306531336137622D663100E94632F44A00000002000000100000006B0065006E007300680075006E002E006D0075006B00</vt:lpwstr>
  </property>
  <property fmtid="{D5CDD505-2E9C-101B-9397-08002B2CF9AE}" pid="7" name="_EmailStoreID2">
    <vt:lpwstr>610069002E0063007300310040006300610061002E0067006F002E006A00700000000000</vt:lpwstr>
  </property>
  <property fmtid="{D5CDD505-2E9C-101B-9397-08002B2CF9AE}" pid="8" name="display_urn:schemas-microsoft-com:office:office#Editor">
    <vt:lpwstr>移行用ユーザー1(消費者庁)</vt:lpwstr>
  </property>
  <property fmtid="{D5CDD505-2E9C-101B-9397-08002B2CF9AE}" pid="9" name="display_urn:schemas-microsoft-com:office:office#Author">
    <vt:lpwstr>移行用ユーザー1(消費者庁)</vt:lpwstr>
  </property>
  <property fmtid="{D5CDD505-2E9C-101B-9397-08002B2CF9AE}" pid="10" name="ContentTypeId">
    <vt:lpwstr>0x01010098EEBAB80BCCDA4F924EF565B135F31A</vt:lpwstr>
  </property>
  <property fmtid="{D5CDD505-2E9C-101B-9397-08002B2CF9AE}" pid="11" name="MediaServiceImageTags">
    <vt:lpwstr/>
  </property>
  <property fmtid="{D5CDD505-2E9C-101B-9397-08002B2CF9AE}" pid="12" name="_ReviewingToolsShownOnce">
    <vt:lpwstr/>
  </property>
</Properties>
</file>