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aipc043\太白区総務課\01_区政推進係\11 契約事務\01_工事契約関係等\04_入札\☆R5年度一般競争入札公告\公告\R5.2.20受付_ R5早着\02_太白区管内舗装補修工事（前期）その2　※総合評価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G2" i="11"/>
  <c r="K3" i="15"/>
  <c r="F15" i="34" l="1"/>
  <c r="I31" i="34" l="1"/>
  <c r="K31" i="34" s="1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<sst xmlns="http://schemas.openxmlformats.org/spreadsheetml/2006/main" count="514" uniqueCount="372">
  <si>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</si>
  <si>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</si>
  <si>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</si>
  <si>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</si>
  <si>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</si>
  <si>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</si>
  <si>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</si>
  <si>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</si>
  <si>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</si>
  <si>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</si>
  <si>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</si>
  <si>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</si>
  <si>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</si>
  <si>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</si>
  <si>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</si>
  <si>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</si>
  <si>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</si>
  <si>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</si>
  <si>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</si>
  <si>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</si>
  <si>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</si>
  <si>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</si>
  <si>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</si>
  <si>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</si>
  <si>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</si>
  <si>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</si>
  <si>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</si>
  <si>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</si>
  <si>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</si>
  <si>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</si>
  <si>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</si>
  <si>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</si>
  <si>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</si>
  <si>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</si>
  <si>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</si>
  <si>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</si>
  <si>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</si>
  <si>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</si>
  <si>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</si>
  <si>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</si>
  <si>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</si>
  <si>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</si>
  <si>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</si>
  <si>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</si>
  <si>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</si>
  <si>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</si>
  <si>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</si>
  <si>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</si>
  <si>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</si>
  <si>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</si>
  <si>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</si>
  <si>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</si>
  <si>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</si>
  <si>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</si>
  <si>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</si>
  <si>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</si>
  <si>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</si>
  <si>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</si>
  <si>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</si>
  <si>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</si>
  <si>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</si>
  <si>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</si>
  <si>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</si>
  <si>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</si>
  <si>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</si>
  <si>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</si>
  <si>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</si>
  <si>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</si>
  <si>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</si>
  <si>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</si>
  <si>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</si>
  <si>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</si>
  <si>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</si>
  <si>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</si>
  <si>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</si>
  <si>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</si>
  <si>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</si>
  <si>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</si>
  <si>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</si>
  <si>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</si>
  <si>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</si>
  <si>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</si>
  <si>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</si>
  <si>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</si>
  <si>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</si>
  <si>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</si>
  <si>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</si>
  <si>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</si>
  <si>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</si>
  <si>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</si>
  <si>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</si>
  <si>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</si>
  <si>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</si>
  <si>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</si>
  <si>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</si>
  <si>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</si>
  <si>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</si>
  <si>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</si>
  <si>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</si>
  <si>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</si>
  <si>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</si>
  <si>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</si>
  <si>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</si>
  <si>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</si>
  <si>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</si>
  <si>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</si>
  <si>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</si>
  <si>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</si>
  <si>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</si>
  <si>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</si>
  <si>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</si>
  <si>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</si>
  <si>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</si>
  <si>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</si>
  <si>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</si>
  <si>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</si>
  <si>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</si>
  <si>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</si>
  <si>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</si>
  <si>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</si>
  <si>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</si>
  <si>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</si>
  <si>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</si>
  <si>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</si>
  <si>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</si>
  <si>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</si>
  <si>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</si>
  <si>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</si>
  <si>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</si>
  <si>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</si>
  <si>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</si>
  <si>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</si>
  <si>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</si>
  <si>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</si>
  <si>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</si>
  <si>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</si>
  <si>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</si>
  <si>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</si>
  <si>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</si>
  <si>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</si>
  <si>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</si>
  <si>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</si>
  <si>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</si>
  <si>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</si>
  <si>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</si>
  <si>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</si>
  <si>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</si>
  <si>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</si>
  <si>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</si>
  <si>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</si>
  <si>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</si>
  <si>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</si>
  <si>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</si>
  <si>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</si>
  <si>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</si>
  <si>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</si>
  <si>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</si>
  <si>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</si>
  <si>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</si>
  <si>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</si>
  <si>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</si>
  <si>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</si>
  <si>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</si>
  <si>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</si>
  <si>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</si>
  <si>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</si>
  <si>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</si>
  <si>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</si>
  <si>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</si>
  <si>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</si>
  <si>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</si>
  <si>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</si>
  <si>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</si>
  <si>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</si>
  <si>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</si>
  <si>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</si>
  <si>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</si>
  <si>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</si>
  <si>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</si>
  <si>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</si>
  <si>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</si>
  <si>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</si>
  <si>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</si>
  <si>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</si>
  <si>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</si>
  <si>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</si>
  <si>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</si>
  <si>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</si>
  <si>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</si>
  <si>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</si>
  <si>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</si>
  <si>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</si>
  <si>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</si>
  <si>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</si>
  <si>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</si>
  <si>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</si>
  <si>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</si>
  <si>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</si>
  <si>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</si>
  <si>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</si>
  <si>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</si>
  <si>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</si>
  <si>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</si>
  <si>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</si>
  <si>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</si>
  <si>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</si>
  <si>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</si>
  <si>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</si>
  <si>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</si>
  <si>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</si>
  <si>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</si>
  <si>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</si>
  <si>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</si>
  <si>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</si>
  <si>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</si>
  <si>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</si>
  <si>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</si>
  <si>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</si>
  <si>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</si>
  <si>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</si>
  <si>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</si>
  <si>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</si>
  <si>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</si>
  <si>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</si>
  <si>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</si>
  <si>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</si>
  <si>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</si>
  <si>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</si>
  <si>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</si>
  <si>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</si>
  <si>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</si>
  <si>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</si>
  <si>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</si>
  <si>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</si>
  <si>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</si>
  <si>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</si>
  <si>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</si>
  <si>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</si>
  <si>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</si>
  <si>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</si>
  <si>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</si>
  <si>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</si>
  <si>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</si>
  <si>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</si>
  <si>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</si>
  <si>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</si>
  <si>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</si>
  <si>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</si>
  <si>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</si>
  <si>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</si>
  <si>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</si>
  <si>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</si>
  <si>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</si>
  <si>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</si>
  <si>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</si>
  <si>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</si>
  <si>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</si>
  <si>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</si>
  <si>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</si>
  <si>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</si>
  <si>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</si>
  <si>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</si>
  <si>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</si>
  <si>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</si>
  <si>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</si>
  <si>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</si>
  <si>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</si>
  <si>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</si>
  <si>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</si>
  <si>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</si>
  <si>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</si>
  <si>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</si>
  <si>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</si>
  <si>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</si>
  <si>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</si>
  <si>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</si>
  <si>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</si>
  <si>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</si>
  <si>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</si>
  <si>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</si>
  <si>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</si>
  <si>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</si>
  <si>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</si>
  <si>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</si>
  <si>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</si>
  <si>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</si>
  <si>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</si>
  <si>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</si>
  <si>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</si>
  <si>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</si>
  <si>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</si>
  <si>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</si>
  <si>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</si>
  <si>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</si>
  <si>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</si>
  <si>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</si>
  <si>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</si>
  <si>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</si>
  <si>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</si>
  <si>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</si>
  <si>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</si>
  <si>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</si>
  <si>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</si>
  <si>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</si>
  <si>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</si>
  <si>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</si>
  <si>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</si>
  <si>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</si>
  <si>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</si>
  <si>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</si>
  <si>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</si>
  <si>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</si>
  <si>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</si>
  <si>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</si>
  <si>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</si>
  <si>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</si>
  <si>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</si>
  <si>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</si>
  <si>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</si>
  <si>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</si>
  <si>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</si>
  <si>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</si>
  <si>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</si>
  <si>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</si>
  <si>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</si>
  <si>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</si>
  <si>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</si>
  <si>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</si>
  <si>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</si>
  <si>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</si>
  <si>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</si>
  <si>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</si>
  <si>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</si>
  <si>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</si>
  <si>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</si>
  <si>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</si>
  <si>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</si>
  <si>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</si>
  <si>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</si>
  <si>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</si>
  <si>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</si>
  <si>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</si>
  <si>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</si>
  <si>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</si>
  <si>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</si>
  <si>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</si>
  <si>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</si>
  <si>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</si>
  <si>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</si>
  <si>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</si>
  <si>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</si>
  <si>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</si>
  <si>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</si>
  <si>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</si>
  <si>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</si>
  <si>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</si>
  <si>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</si>
  <si>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</si>
  <si>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</si>
  <si>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</si>
  <si>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</si>
  <si>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</si>
  <si>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</si>
  <si>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</si>
  <si>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</si>
  <si>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</si>
  <si>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</si>
  <si>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</si>
  <si>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</si>
  <si>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</si>
  <si>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</si>
  <si>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太白区管内舗装補修工事（前期）その2</t>
    <rPh sb="12" eb="14">
      <t>ゼンキ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</si>
</sst>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G10" sqref="G10:H10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335</v>
      </c>
      <c r="L1" s="48"/>
      <c r="M1" s="48"/>
      <c r="N1" s="48"/>
    </row>
    <row r="2" spans="1:30" s="47" customFormat="1" ht="12.75" thickBot="1">
      <c r="G2" s="126" t="s">
        <v>0</v>
      </c>
      <c r="H2" s="258">
        <v>234410002</v>
      </c>
      <c r="I2" s="259"/>
      <c r="J2" s="259"/>
      <c r="K2" s="259"/>
      <c r="L2" s="259"/>
      <c r="M2" s="260"/>
      <c r="N2" s="73"/>
    </row>
    <row r="3" spans="1:30" s="2" customFormat="1" ht="15.75" customHeight="1">
      <c r="A3" s="261" t="s">
        <v>336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2" t="s">
        <v>254</v>
      </c>
      <c r="D5" s="263"/>
      <c r="E5" s="264"/>
      <c r="F5" s="265"/>
      <c r="G5" s="266"/>
      <c r="H5" s="266"/>
      <c r="I5" s="266"/>
      <c r="J5" s="266"/>
      <c r="K5" s="266"/>
      <c r="L5" s="266"/>
      <c r="M5" s="266"/>
      <c r="N5" s="267"/>
      <c r="O5" s="3"/>
      <c r="P5" s="1"/>
      <c r="Q5" s="1"/>
    </row>
    <row r="6" spans="1:30" s="2" customFormat="1" ht="3.75" customHeight="1" thickBot="1">
      <c r="A6" s="4"/>
      <c r="B6" s="4" t="s">
        <v>268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8" t="s">
        <v>371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70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71" t="s">
        <v>4</v>
      </c>
      <c r="C9" s="272"/>
      <c r="D9" s="79" t="s">
        <v>236</v>
      </c>
      <c r="E9" s="80" t="s">
        <v>5</v>
      </c>
      <c r="F9" s="273" t="s">
        <v>6</v>
      </c>
      <c r="G9" s="274"/>
      <c r="H9" s="275"/>
      <c r="I9" s="81" t="s">
        <v>7</v>
      </c>
      <c r="J9" s="79" t="s">
        <v>8</v>
      </c>
      <c r="K9" s="79" t="s">
        <v>9</v>
      </c>
      <c r="L9" s="276" t="s">
        <v>10</v>
      </c>
      <c r="M9" s="277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9" t="s">
        <v>128</v>
      </c>
      <c r="B10" s="329" t="s">
        <v>269</v>
      </c>
      <c r="C10" s="330"/>
      <c r="D10" s="309">
        <v>9</v>
      </c>
      <c r="E10" s="312">
        <v>6</v>
      </c>
      <c r="F10" s="99" t="s">
        <v>223</v>
      </c>
      <c r="G10" s="295"/>
      <c r="H10" s="296"/>
      <c r="I10" s="297">
        <f>IF(F15="",0,ROUND(MAX(MIN(6,((ROUND(F15-69,1))/13*6)),0),3))</f>
        <v>0</v>
      </c>
      <c r="J10" s="278">
        <v>1</v>
      </c>
      <c r="K10" s="281">
        <f>IF(I10="","",I10*J10)</f>
        <v>0</v>
      </c>
      <c r="L10" s="284" t="str">
        <f>IF(G10="","",$D$10*K10/$E$21)</f>
        <v/>
      </c>
      <c r="M10" s="285"/>
      <c r="N10" s="300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20"/>
      <c r="B11" s="331"/>
      <c r="C11" s="332"/>
      <c r="D11" s="310"/>
      <c r="E11" s="313"/>
      <c r="F11" s="100" t="s">
        <v>224</v>
      </c>
      <c r="G11" s="290"/>
      <c r="H11" s="291"/>
      <c r="I11" s="298"/>
      <c r="J11" s="279"/>
      <c r="K11" s="282"/>
      <c r="L11" s="286"/>
      <c r="M11" s="287"/>
      <c r="N11" s="301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20"/>
      <c r="B12" s="331"/>
      <c r="C12" s="332"/>
      <c r="D12" s="310"/>
      <c r="E12" s="313"/>
      <c r="F12" s="100" t="s">
        <v>225</v>
      </c>
      <c r="G12" s="290"/>
      <c r="H12" s="291"/>
      <c r="I12" s="298"/>
      <c r="J12" s="279"/>
      <c r="K12" s="282"/>
      <c r="L12" s="286"/>
      <c r="M12" s="287"/>
      <c r="N12" s="301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20"/>
      <c r="B13" s="331"/>
      <c r="C13" s="332"/>
      <c r="D13" s="310"/>
      <c r="E13" s="313"/>
      <c r="F13" s="100" t="s">
        <v>237</v>
      </c>
      <c r="G13" s="290"/>
      <c r="H13" s="291"/>
      <c r="I13" s="298"/>
      <c r="J13" s="279"/>
      <c r="K13" s="282"/>
      <c r="L13" s="286"/>
      <c r="M13" s="287"/>
      <c r="N13" s="301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20"/>
      <c r="B14" s="331"/>
      <c r="C14" s="332"/>
      <c r="D14" s="310"/>
      <c r="E14" s="313"/>
      <c r="F14" s="100" t="s">
        <v>238</v>
      </c>
      <c r="G14" s="290"/>
      <c r="H14" s="291"/>
      <c r="I14" s="298"/>
      <c r="J14" s="279"/>
      <c r="K14" s="282"/>
      <c r="L14" s="286"/>
      <c r="M14" s="287"/>
      <c r="N14" s="301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20"/>
      <c r="B15" s="333"/>
      <c r="C15" s="334"/>
      <c r="D15" s="310"/>
      <c r="E15" s="314"/>
      <c r="F15" s="292" t="str">
        <f>IF(OR(G10=0,G10="",G11="",G12="",G13="",G14=""),"",ROUND(AVERAGE(G10:H14),1))</f>
        <v/>
      </c>
      <c r="G15" s="293"/>
      <c r="H15" s="294"/>
      <c r="I15" s="299"/>
      <c r="J15" s="280"/>
      <c r="K15" s="283"/>
      <c r="L15" s="288"/>
      <c r="M15" s="289"/>
      <c r="N15" s="301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20"/>
      <c r="B16" s="303" t="s">
        <v>84</v>
      </c>
      <c r="C16" s="304"/>
      <c r="D16" s="310"/>
      <c r="E16" s="126">
        <v>1</v>
      </c>
      <c r="F16" s="305"/>
      <c r="G16" s="306"/>
      <c r="H16" s="307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5" t="str">
        <f>IF(F16="","",$D$10*K16/$E$21)</f>
        <v/>
      </c>
      <c r="M16" s="315"/>
      <c r="N16" s="301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20"/>
      <c r="B17" s="303" t="s">
        <v>85</v>
      </c>
      <c r="C17" s="304"/>
      <c r="D17" s="310"/>
      <c r="E17" s="126">
        <v>2</v>
      </c>
      <c r="F17" s="305"/>
      <c r="G17" s="306"/>
      <c r="H17" s="307"/>
      <c r="I17" s="82">
        <f>IF(F17="表彰あり",1,0)</f>
        <v>0</v>
      </c>
      <c r="J17" s="83">
        <v>2</v>
      </c>
      <c r="K17" s="83">
        <f t="shared" si="0"/>
        <v>0</v>
      </c>
      <c r="L17" s="315" t="str">
        <f>IF(F17="","",$D$10*K17/$E$21)</f>
        <v/>
      </c>
      <c r="M17" s="315"/>
      <c r="N17" s="301"/>
      <c r="O17" s="54"/>
      <c r="P17" s="70"/>
      <c r="Q17" s="58" t="s">
        <v>251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20"/>
      <c r="B18" s="303" t="s">
        <v>231</v>
      </c>
      <c r="C18" s="304"/>
      <c r="D18" s="310"/>
      <c r="E18" s="126">
        <v>0</v>
      </c>
      <c r="F18" s="305"/>
      <c r="G18" s="306"/>
      <c r="H18" s="307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8" t="str">
        <f>IF(F18="","",$D$10*K18/$E$21)</f>
        <v/>
      </c>
      <c r="M18" s="308"/>
      <c r="N18" s="301"/>
      <c r="O18" s="54"/>
      <c r="P18" s="70"/>
      <c r="Q18" s="58" t="s">
        <v>123</v>
      </c>
      <c r="R18" s="58" t="s">
        <v>247</v>
      </c>
      <c r="S18" s="59" t="s">
        <v>246</v>
      </c>
      <c r="T18" s="59" t="s">
        <v>244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20"/>
      <c r="B19" s="303" t="s">
        <v>19</v>
      </c>
      <c r="C19" s="304"/>
      <c r="D19" s="310"/>
      <c r="E19" s="126"/>
      <c r="F19" s="305"/>
      <c r="G19" s="306"/>
      <c r="H19" s="307"/>
      <c r="I19" s="131"/>
      <c r="J19" s="83"/>
      <c r="K19" s="132"/>
      <c r="L19" s="315"/>
      <c r="M19" s="315"/>
      <c r="N19" s="301"/>
      <c r="O19" s="54"/>
      <c r="P19" s="70"/>
      <c r="Q19" s="58" t="s">
        <v>252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20"/>
      <c r="B20" s="303" t="s">
        <v>74</v>
      </c>
      <c r="C20" s="304"/>
      <c r="D20" s="311"/>
      <c r="E20" s="126"/>
      <c r="F20" s="316"/>
      <c r="G20" s="317"/>
      <c r="H20" s="318"/>
      <c r="I20" s="131"/>
      <c r="J20" s="83"/>
      <c r="K20" s="132"/>
      <c r="L20" s="315"/>
      <c r="M20" s="315"/>
      <c r="N20" s="302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21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9" t="s">
        <v>129</v>
      </c>
      <c r="B22" s="322" t="s">
        <v>130</v>
      </c>
      <c r="C22" s="323"/>
      <c r="D22" s="309">
        <v>4</v>
      </c>
      <c r="E22" s="126">
        <v>2</v>
      </c>
      <c r="F22" s="324"/>
      <c r="G22" s="325"/>
      <c r="H22" s="32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7" t="str">
        <f>IF(F22="","",$D$22*K22/$E$27)</f>
        <v/>
      </c>
      <c r="M22" s="328"/>
      <c r="N22" s="300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20"/>
      <c r="B23" s="335" t="s">
        <v>210</v>
      </c>
      <c r="C23" s="336"/>
      <c r="D23" s="310"/>
      <c r="E23" s="89">
        <v>4</v>
      </c>
      <c r="F23" s="337"/>
      <c r="G23" s="290"/>
      <c r="H23" s="291"/>
      <c r="I23" s="121">
        <f>ROUND(MAX(MIN(2,((F23-69)/13*2)),0),3)</f>
        <v>0</v>
      </c>
      <c r="J23" s="120">
        <v>2</v>
      </c>
      <c r="K23" s="119">
        <f>IF(I23="","",I23*J23)</f>
        <v>0</v>
      </c>
      <c r="L23" s="338" t="str">
        <f>IF(F23="","",$D$22*K23/$E$27)</f>
        <v/>
      </c>
      <c r="M23" s="339"/>
      <c r="N23" s="301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20"/>
      <c r="B24" s="322" t="s">
        <v>131</v>
      </c>
      <c r="C24" s="323"/>
      <c r="D24" s="310"/>
      <c r="E24" s="126">
        <v>2</v>
      </c>
      <c r="F24" s="305"/>
      <c r="G24" s="306"/>
      <c r="H24" s="307"/>
      <c r="I24" s="82">
        <f>IF(F24="2件",2,IF(F24="1件",1,0))</f>
        <v>0</v>
      </c>
      <c r="J24" s="83">
        <v>1</v>
      </c>
      <c r="K24" s="83">
        <f t="shared" si="1"/>
        <v>0</v>
      </c>
      <c r="L24" s="327" t="str">
        <f>IF(F24="","",$D$22*K24/$E$27)</f>
        <v/>
      </c>
      <c r="M24" s="328"/>
      <c r="N24" s="301"/>
      <c r="O24" s="54"/>
      <c r="P24" s="70"/>
      <c r="Q24" s="58" t="s">
        <v>257</v>
      </c>
      <c r="R24" s="58" t="s">
        <v>242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20"/>
      <c r="B25" s="322" t="s">
        <v>132</v>
      </c>
      <c r="C25" s="323"/>
      <c r="D25" s="310"/>
      <c r="E25" s="126"/>
      <c r="F25" s="305"/>
      <c r="G25" s="306"/>
      <c r="H25" s="307"/>
      <c r="I25" s="82"/>
      <c r="J25" s="83"/>
      <c r="K25" s="83"/>
      <c r="L25" s="327"/>
      <c r="M25" s="328"/>
      <c r="N25" s="301"/>
      <c r="O25" s="54"/>
      <c r="P25" s="70"/>
      <c r="Q25" s="58" t="s">
        <v>251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20"/>
      <c r="B26" s="322" t="s">
        <v>229</v>
      </c>
      <c r="C26" s="323"/>
      <c r="D26" s="310"/>
      <c r="E26" s="126"/>
      <c r="F26" s="316"/>
      <c r="G26" s="317"/>
      <c r="H26" s="318"/>
      <c r="I26" s="131"/>
      <c r="J26" s="83"/>
      <c r="K26" s="132"/>
      <c r="L26" s="327"/>
      <c r="M26" s="328"/>
      <c r="N26" s="301"/>
      <c r="O26" s="54"/>
      <c r="P26" s="70"/>
      <c r="Q26" s="60" t="s">
        <v>239</v>
      </c>
      <c r="R26" s="60" t="s">
        <v>240</v>
      </c>
      <c r="S26" s="60" t="s">
        <v>241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21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9" t="s">
        <v>270</v>
      </c>
      <c r="B28" s="322" t="s">
        <v>271</v>
      </c>
      <c r="C28" s="323"/>
      <c r="D28" s="309">
        <v>9.5</v>
      </c>
      <c r="E28" s="89">
        <v>1</v>
      </c>
      <c r="F28" s="324"/>
      <c r="G28" s="325"/>
      <c r="H28" s="32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5" t="str">
        <f>IF(F28="","",D28*K28/$E$40)</f>
        <v/>
      </c>
      <c r="M28" s="315"/>
      <c r="N28" s="300">
        <f>ROUND(SUM(L28:L39),2)</f>
        <v>0</v>
      </c>
      <c r="O28" s="54"/>
      <c r="P28" s="70"/>
      <c r="Q28" s="58" t="s">
        <v>257</v>
      </c>
      <c r="R28" s="58" t="s">
        <v>242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20"/>
      <c r="B29" s="335" t="s">
        <v>272</v>
      </c>
      <c r="C29" s="91" t="s">
        <v>159</v>
      </c>
      <c r="D29" s="310"/>
      <c r="E29" s="89">
        <v>3</v>
      </c>
      <c r="F29" s="305"/>
      <c r="G29" s="306"/>
      <c r="H29" s="307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5" t="str">
        <f>IF(F29="","",D28*K29/$E$40)</f>
        <v/>
      </c>
      <c r="M29" s="315"/>
      <c r="N29" s="301"/>
      <c r="O29" s="54"/>
      <c r="P29" s="70"/>
      <c r="Q29" s="60" t="s">
        <v>248</v>
      </c>
      <c r="R29" s="60" t="s">
        <v>249</v>
      </c>
      <c r="S29" s="60" t="s">
        <v>250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20"/>
      <c r="B30" s="351"/>
      <c r="C30" s="91" t="s">
        <v>158</v>
      </c>
      <c r="D30" s="310"/>
      <c r="E30" s="89">
        <v>1</v>
      </c>
      <c r="F30" s="305"/>
      <c r="G30" s="306"/>
      <c r="H30" s="307"/>
      <c r="I30" s="90">
        <f>IF(F30="対応実績あり",1,0)</f>
        <v>0</v>
      </c>
      <c r="J30" s="120">
        <v>1</v>
      </c>
      <c r="K30" s="120">
        <f>IF(I30="","",I30*J30)</f>
        <v>0</v>
      </c>
      <c r="L30" s="315" t="str">
        <f>IF(F30="","",D28*K30/$E$40)</f>
        <v/>
      </c>
      <c r="M30" s="315"/>
      <c r="N30" s="301"/>
      <c r="O30" s="54"/>
      <c r="P30" s="70"/>
      <c r="Q30" s="60" t="s">
        <v>273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20"/>
      <c r="B31" s="343"/>
      <c r="C31" s="91" t="s">
        <v>274</v>
      </c>
      <c r="D31" s="310"/>
      <c r="E31" s="89">
        <v>1</v>
      </c>
      <c r="F31" s="305"/>
      <c r="G31" s="306"/>
      <c r="H31" s="307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5" t="str">
        <f>IF(F31="","",D28*K31/$E$40)</f>
        <v/>
      </c>
      <c r="M31" s="315"/>
      <c r="N31" s="301"/>
      <c r="O31" s="54"/>
      <c r="P31" s="70"/>
      <c r="Q31" s="60" t="s">
        <v>296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20"/>
      <c r="B32" s="322" t="s">
        <v>275</v>
      </c>
      <c r="C32" s="323"/>
      <c r="D32" s="310"/>
      <c r="E32" s="89">
        <v>2</v>
      </c>
      <c r="F32" s="305"/>
      <c r="G32" s="306"/>
      <c r="H32" s="307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5" t="str">
        <f>IF(F32="","",D28*K32/$E$40)</f>
        <v/>
      </c>
      <c r="M32" s="315"/>
      <c r="N32" s="301"/>
      <c r="O32" s="54"/>
      <c r="P32" s="70"/>
      <c r="Q32" s="58" t="s">
        <v>276</v>
      </c>
      <c r="R32" s="58" t="s">
        <v>277</v>
      </c>
      <c r="S32" s="58" t="s">
        <v>278</v>
      </c>
      <c r="T32" s="58" t="s">
        <v>279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320"/>
      <c r="B33" s="322" t="s">
        <v>280</v>
      </c>
      <c r="C33" s="323"/>
      <c r="D33" s="310"/>
      <c r="E33" s="89">
        <v>4</v>
      </c>
      <c r="F33" s="340"/>
      <c r="G33" s="341"/>
      <c r="H33" s="342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7" t="str">
        <f>IF(F33="","",D28*K33/$E$40)</f>
        <v/>
      </c>
      <c r="M33" s="328"/>
      <c r="N33" s="301"/>
      <c r="O33" s="54"/>
      <c r="P33" s="70"/>
      <c r="Q33" s="58" t="s">
        <v>281</v>
      </c>
      <c r="R33" s="58" t="s">
        <v>282</v>
      </c>
      <c r="S33" s="58" t="s">
        <v>283</v>
      </c>
      <c r="T33" s="58" t="s">
        <v>284</v>
      </c>
      <c r="U33" s="58" t="s">
        <v>245</v>
      </c>
      <c r="V33" s="58" t="s">
        <v>123</v>
      </c>
      <c r="AB33" s="52"/>
      <c r="AC33" s="52"/>
      <c r="AD33" s="52"/>
    </row>
    <row r="34" spans="1:30" s="53" customFormat="1" ht="21.75" customHeight="1">
      <c r="A34" s="320"/>
      <c r="B34" s="335" t="s">
        <v>285</v>
      </c>
      <c r="C34" s="336"/>
      <c r="D34" s="310"/>
      <c r="E34" s="312">
        <v>4</v>
      </c>
      <c r="F34" s="100" t="s">
        <v>366</v>
      </c>
      <c r="G34" s="341"/>
      <c r="H34" s="342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5" t="str">
        <f>IF(G34="","",D28*K34/$E$40)</f>
        <v/>
      </c>
      <c r="M34" s="315"/>
      <c r="N34" s="301"/>
      <c r="O34" s="54"/>
      <c r="P34" s="70"/>
      <c r="Q34" s="58" t="s">
        <v>266</v>
      </c>
      <c r="R34" s="58" t="s">
        <v>267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20"/>
      <c r="B35" s="343"/>
      <c r="C35" s="344"/>
      <c r="D35" s="310"/>
      <c r="E35" s="314"/>
      <c r="F35" s="100" t="s">
        <v>367</v>
      </c>
      <c r="G35" s="341"/>
      <c r="H35" s="342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5" t="str">
        <f>IF(G35="","",D28*K35/$E$40)</f>
        <v/>
      </c>
      <c r="M35" s="315"/>
      <c r="N35" s="301"/>
      <c r="O35" s="54"/>
      <c r="P35" s="70"/>
      <c r="Q35" s="58" t="s">
        <v>266</v>
      </c>
      <c r="R35" s="58" t="s">
        <v>267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20"/>
      <c r="B36" s="322" t="s">
        <v>286</v>
      </c>
      <c r="C36" s="323"/>
      <c r="D36" s="310"/>
      <c r="E36" s="89">
        <v>2</v>
      </c>
      <c r="F36" s="305"/>
      <c r="G36" s="306"/>
      <c r="H36" s="307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5" t="str">
        <f>IF(F36="","",D28*K36/$E$40)</f>
        <v/>
      </c>
      <c r="M36" s="315"/>
      <c r="N36" s="301"/>
      <c r="O36" s="54"/>
      <c r="P36" s="70"/>
      <c r="Q36" s="58" t="s">
        <v>257</v>
      </c>
      <c r="R36" s="58" t="s">
        <v>242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20"/>
      <c r="B37" s="322" t="s">
        <v>338</v>
      </c>
      <c r="C37" s="323"/>
      <c r="D37" s="310"/>
      <c r="E37" s="135">
        <v>1</v>
      </c>
      <c r="F37" s="316"/>
      <c r="G37" s="317"/>
      <c r="H37" s="318"/>
      <c r="I37" s="133">
        <f>IF(F37="登録及び実績あり",1,0)</f>
        <v>0</v>
      </c>
      <c r="J37" s="83">
        <v>1</v>
      </c>
      <c r="K37" s="132">
        <f t="shared" si="4"/>
        <v>0</v>
      </c>
      <c r="L37" s="315" t="str">
        <f>IF(F37="","",D28*K37/$E$40)</f>
        <v/>
      </c>
      <c r="M37" s="315"/>
      <c r="N37" s="301"/>
      <c r="O37" s="54"/>
      <c r="P37" s="70"/>
      <c r="Q37" s="58" t="s">
        <v>287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20"/>
      <c r="B38" s="322" t="s">
        <v>288</v>
      </c>
      <c r="C38" s="323"/>
      <c r="D38" s="310"/>
      <c r="E38" s="126"/>
      <c r="F38" s="345"/>
      <c r="G38" s="346"/>
      <c r="H38" s="347"/>
      <c r="I38" s="82"/>
      <c r="J38" s="83"/>
      <c r="K38" s="83"/>
      <c r="L38" s="315"/>
      <c r="M38" s="315"/>
      <c r="N38" s="301"/>
      <c r="O38" s="52"/>
      <c r="P38" s="70"/>
      <c r="Q38" s="58" t="s">
        <v>112</v>
      </c>
      <c r="R38" s="58" t="s">
        <v>243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20"/>
      <c r="B39" s="322" t="s">
        <v>289</v>
      </c>
      <c r="C39" s="323"/>
      <c r="D39" s="311"/>
      <c r="E39" s="126"/>
      <c r="F39" s="348"/>
      <c r="G39" s="349"/>
      <c r="H39" s="350"/>
      <c r="I39" s="82"/>
      <c r="J39" s="83"/>
      <c r="K39" s="83"/>
      <c r="L39" s="315"/>
      <c r="M39" s="315"/>
      <c r="N39" s="302"/>
      <c r="O39" s="52"/>
      <c r="P39" s="70"/>
      <c r="Q39" s="58" t="s">
        <v>252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21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9" t="s">
        <v>290</v>
      </c>
      <c r="B41" s="370" t="s">
        <v>291</v>
      </c>
      <c r="C41" s="371"/>
      <c r="D41" s="309"/>
      <c r="E41" s="126"/>
      <c r="F41" s="324"/>
      <c r="G41" s="325"/>
      <c r="H41" s="326"/>
      <c r="I41" s="82"/>
      <c r="J41" s="83"/>
      <c r="K41" s="83"/>
      <c r="L41" s="327"/>
      <c r="M41" s="328"/>
      <c r="N41" s="300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20"/>
      <c r="B42" s="322" t="s">
        <v>292</v>
      </c>
      <c r="C42" s="323"/>
      <c r="D42" s="310"/>
      <c r="E42" s="89"/>
      <c r="F42" s="358"/>
      <c r="G42" s="359"/>
      <c r="H42" s="360"/>
      <c r="I42" s="82"/>
      <c r="J42" s="83"/>
      <c r="K42" s="83"/>
      <c r="L42" s="315"/>
      <c r="M42" s="315"/>
      <c r="N42" s="301"/>
      <c r="O42" s="54"/>
      <c r="P42" s="70"/>
      <c r="Q42" s="58" t="s">
        <v>293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20"/>
      <c r="B43" s="322" t="s">
        <v>294</v>
      </c>
      <c r="C43" s="323"/>
      <c r="D43" s="310"/>
      <c r="E43" s="89"/>
      <c r="F43" s="361"/>
      <c r="G43" s="362"/>
      <c r="H43" s="363"/>
      <c r="I43" s="82"/>
      <c r="J43" s="83"/>
      <c r="K43" s="83"/>
      <c r="L43" s="315"/>
      <c r="M43" s="315"/>
      <c r="N43" s="301"/>
      <c r="O43" s="54"/>
      <c r="P43" s="70"/>
      <c r="Q43" s="58" t="s">
        <v>253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20"/>
      <c r="B44" s="322" t="s">
        <v>295</v>
      </c>
      <c r="C44" s="323"/>
      <c r="D44" s="311"/>
      <c r="E44" s="126"/>
      <c r="F44" s="316"/>
      <c r="G44" s="317"/>
      <c r="H44" s="318"/>
      <c r="I44" s="82"/>
      <c r="J44" s="83"/>
      <c r="K44" s="83"/>
      <c r="L44" s="315"/>
      <c r="M44" s="315"/>
      <c r="N44" s="302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21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7"/>
      <c r="F48" s="368"/>
      <c r="G48" s="368"/>
      <c r="H48" s="369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3" t="s">
        <v>14</v>
      </c>
      <c r="B50" s="108" t="s">
        <v>133</v>
      </c>
      <c r="C50" s="354" t="s">
        <v>15</v>
      </c>
      <c r="D50" s="355" t="s">
        <v>16</v>
      </c>
      <c r="E50" s="355"/>
      <c r="F50" s="109"/>
      <c r="G50" s="115" t="str">
        <f>IF(E48="","",N46)</f>
        <v/>
      </c>
      <c r="H50" s="110"/>
      <c r="I50" s="88"/>
      <c r="J50" s="356" t="s">
        <v>15</v>
      </c>
      <c r="K50" s="357" t="str">
        <f>IF(D51="","",ROUNDDOWN((100+G50)/(D51/1000000),5))</f>
        <v/>
      </c>
      <c r="L50" s="357"/>
      <c r="M50" s="357"/>
      <c r="N50" s="357"/>
      <c r="O50" s="364"/>
      <c r="Q50" s="56"/>
    </row>
    <row r="51" spans="1:30" s="53" customFormat="1" ht="11.25" customHeight="1">
      <c r="A51" s="353"/>
      <c r="B51" s="113" t="s">
        <v>134</v>
      </c>
      <c r="C51" s="354"/>
      <c r="D51" s="365" t="str">
        <f>IF(E48="","",E48)</f>
        <v/>
      </c>
      <c r="E51" s="365"/>
      <c r="F51" s="365"/>
      <c r="G51" s="365"/>
      <c r="H51" s="366" t="s">
        <v>119</v>
      </c>
      <c r="I51" s="366"/>
      <c r="J51" s="356"/>
      <c r="K51" s="357"/>
      <c r="L51" s="357"/>
      <c r="M51" s="357"/>
      <c r="N51" s="357"/>
      <c r="O51" s="364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2" t="s">
        <v>22</v>
      </c>
      <c r="B52" s="352"/>
      <c r="C52" s="352"/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algorithmName="SHA-512" hashValue="HiIqA4eTaUsxpTPXzac875HsbUFVSnFPt5PQtESkGOngg3mfycI21KOwcbTyHchw3MAiIut0682sDNFQlIGRqg==" saltValue="0kEOsW99r3R6QT8XPQfTfw==" spinCount="100000" sheet="1"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E7" sqref="E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255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8" t="s">
        <v>0</v>
      </c>
      <c r="I3" s="459"/>
      <c r="J3" s="459"/>
      <c r="K3" s="455">
        <f>'様式-共1-Ⅰ（地域実績）'!H2</f>
        <v>234410002</v>
      </c>
      <c r="L3" s="456"/>
      <c r="M3" s="456"/>
      <c r="N3" s="456"/>
      <c r="O3" s="456"/>
      <c r="P3" s="457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31" t="s">
        <v>139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466" t="s">
        <v>324</v>
      </c>
      <c r="B6" s="467"/>
      <c r="C6" s="468"/>
      <c r="D6" s="159"/>
      <c r="E6" s="159" t="s">
        <v>235</v>
      </c>
      <c r="F6" s="159" t="s">
        <v>216</v>
      </c>
      <c r="G6" s="438" t="s">
        <v>217</v>
      </c>
      <c r="H6" s="439"/>
      <c r="I6" s="439"/>
      <c r="J6" s="439"/>
      <c r="K6" s="439"/>
      <c r="L6" s="439"/>
      <c r="M6" s="439"/>
      <c r="N6" s="439"/>
      <c r="O6" s="439"/>
      <c r="P6" s="439"/>
      <c r="Q6" s="440"/>
      <c r="R6" s="5"/>
      <c r="S6" s="5"/>
      <c r="U6" s="239" t="s">
        <v>221</v>
      </c>
      <c r="Z6" s="32"/>
      <c r="AA6" s="32"/>
    </row>
    <row r="7" spans="1:27" ht="36" customHeight="1" thickBot="1">
      <c r="A7" s="469"/>
      <c r="B7" s="470"/>
      <c r="C7" s="471"/>
      <c r="D7" s="160" t="s">
        <v>223</v>
      </c>
      <c r="E7" s="161" t="s">
        <v>218</v>
      </c>
      <c r="F7" s="162" t="s">
        <v>215</v>
      </c>
      <c r="G7" s="463"/>
      <c r="H7" s="464"/>
      <c r="I7" s="464"/>
      <c r="J7" s="464"/>
      <c r="K7" s="464"/>
      <c r="L7" s="464"/>
      <c r="M7" s="464"/>
      <c r="N7" s="464"/>
      <c r="O7" s="464"/>
      <c r="P7" s="464"/>
      <c r="Q7" s="465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469"/>
      <c r="B8" s="470"/>
      <c r="C8" s="471"/>
      <c r="D8" s="160" t="s">
        <v>224</v>
      </c>
      <c r="E8" s="161" t="s">
        <v>218</v>
      </c>
      <c r="F8" s="162" t="s">
        <v>215</v>
      </c>
      <c r="G8" s="463"/>
      <c r="H8" s="464"/>
      <c r="I8" s="464"/>
      <c r="J8" s="464"/>
      <c r="K8" s="464"/>
      <c r="L8" s="464"/>
      <c r="M8" s="464"/>
      <c r="N8" s="464"/>
      <c r="O8" s="464"/>
      <c r="P8" s="464"/>
      <c r="Q8" s="465"/>
      <c r="R8" s="5"/>
      <c r="S8" s="6"/>
      <c r="U8" s="239" t="s">
        <v>337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469"/>
      <c r="B9" s="470"/>
      <c r="C9" s="471"/>
      <c r="D9" s="160" t="s">
        <v>225</v>
      </c>
      <c r="E9" s="161" t="s">
        <v>218</v>
      </c>
      <c r="F9" s="162" t="s">
        <v>215</v>
      </c>
      <c r="G9" s="463"/>
      <c r="H9" s="464"/>
      <c r="I9" s="464"/>
      <c r="J9" s="464"/>
      <c r="K9" s="464"/>
      <c r="L9" s="464"/>
      <c r="M9" s="464"/>
      <c r="N9" s="464"/>
      <c r="O9" s="464"/>
      <c r="P9" s="464"/>
      <c r="Q9" s="465"/>
      <c r="R9" s="5"/>
      <c r="S9" s="6"/>
      <c r="U9" s="239" t="s">
        <v>368</v>
      </c>
      <c r="Y9" s="32" t="s">
        <v>178</v>
      </c>
    </row>
    <row r="10" spans="1:27" ht="36" customHeight="1" thickBot="1">
      <c r="A10" s="469"/>
      <c r="B10" s="470"/>
      <c r="C10" s="471"/>
      <c r="D10" s="160" t="s">
        <v>237</v>
      </c>
      <c r="E10" s="161" t="s">
        <v>218</v>
      </c>
      <c r="F10" s="162" t="s">
        <v>215</v>
      </c>
      <c r="G10" s="463"/>
      <c r="H10" s="464"/>
      <c r="I10" s="464"/>
      <c r="J10" s="464"/>
      <c r="K10" s="464"/>
      <c r="L10" s="464"/>
      <c r="M10" s="464"/>
      <c r="N10" s="464"/>
      <c r="O10" s="464"/>
      <c r="P10" s="464"/>
      <c r="Q10" s="465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472"/>
      <c r="B11" s="473"/>
      <c r="C11" s="474"/>
      <c r="D11" s="160" t="s">
        <v>238</v>
      </c>
      <c r="E11" s="161" t="s">
        <v>218</v>
      </c>
      <c r="F11" s="162" t="s">
        <v>215</v>
      </c>
      <c r="G11" s="463"/>
      <c r="H11" s="464"/>
      <c r="I11" s="464"/>
      <c r="J11" s="464"/>
      <c r="K11" s="464"/>
      <c r="L11" s="464"/>
      <c r="M11" s="464"/>
      <c r="N11" s="464"/>
      <c r="O11" s="464"/>
      <c r="P11" s="464"/>
      <c r="Q11" s="465"/>
      <c r="R11" s="5"/>
      <c r="S11" s="6"/>
      <c r="Y11" s="8"/>
      <c r="Z11" s="8">
        <v>35</v>
      </c>
    </row>
    <row r="12" spans="1:27" ht="37.5" customHeight="1" thickBot="1">
      <c r="A12" s="475" t="s">
        <v>325</v>
      </c>
      <c r="B12" s="414" t="s">
        <v>23</v>
      </c>
      <c r="C12" s="478"/>
      <c r="D12" s="441" t="s">
        <v>24</v>
      </c>
      <c r="E12" s="442"/>
      <c r="F12" s="479" t="s">
        <v>82</v>
      </c>
      <c r="G12" s="480"/>
      <c r="H12" s="481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6"/>
      <c r="B13" s="413" t="s">
        <v>25</v>
      </c>
      <c r="C13" s="413"/>
      <c r="D13" s="408" t="s">
        <v>226</v>
      </c>
      <c r="E13" s="409"/>
      <c r="F13" s="409"/>
      <c r="G13" s="410"/>
      <c r="H13" s="411"/>
      <c r="I13" s="411"/>
      <c r="J13" s="412"/>
      <c r="K13" s="168" t="s">
        <v>177</v>
      </c>
      <c r="L13" s="432"/>
      <c r="M13" s="433"/>
      <c r="N13" s="433"/>
      <c r="O13" s="433"/>
      <c r="P13" s="433"/>
      <c r="Q13" s="434"/>
      <c r="R13" s="5"/>
      <c r="S13" s="6"/>
    </row>
    <row r="14" spans="1:27" ht="22.5" customHeight="1" thickBot="1">
      <c r="A14" s="476"/>
      <c r="B14" s="435" t="s">
        <v>60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7"/>
      <c r="R14" s="5"/>
      <c r="S14" s="6"/>
    </row>
    <row r="15" spans="1:27" ht="22.5" customHeight="1" thickBot="1">
      <c r="A15" s="476"/>
      <c r="B15" s="413" t="s">
        <v>180</v>
      </c>
      <c r="C15" s="414"/>
      <c r="D15" s="432"/>
      <c r="E15" s="433"/>
      <c r="F15" s="433"/>
      <c r="G15" s="433"/>
      <c r="H15" s="433"/>
      <c r="I15" s="434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6"/>
      <c r="B16" s="413" t="s">
        <v>121</v>
      </c>
      <c r="C16" s="414"/>
      <c r="D16" s="432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433"/>
      <c r="P16" s="433"/>
      <c r="Q16" s="434"/>
      <c r="R16" s="5"/>
      <c r="S16" s="6"/>
    </row>
    <row r="17" spans="1:25" ht="32.25" customHeight="1" thickBot="1">
      <c r="A17" s="476"/>
      <c r="B17" s="421" t="s">
        <v>227</v>
      </c>
      <c r="C17" s="378"/>
      <c r="D17" s="443">
        <v>0</v>
      </c>
      <c r="E17" s="444"/>
      <c r="F17" s="444"/>
      <c r="G17" s="445"/>
      <c r="H17" s="446"/>
      <c r="I17" s="447"/>
      <c r="J17" s="447"/>
      <c r="K17" s="447"/>
      <c r="L17" s="447"/>
      <c r="M17" s="447"/>
      <c r="N17" s="447"/>
      <c r="O17" s="447"/>
      <c r="P17" s="447"/>
      <c r="Q17" s="448"/>
      <c r="R17" s="5"/>
      <c r="S17" s="6"/>
    </row>
    <row r="18" spans="1:25" ht="22.5" customHeight="1" thickBot="1">
      <c r="A18" s="476"/>
      <c r="B18" s="413" t="s">
        <v>141</v>
      </c>
      <c r="C18" s="414"/>
      <c r="D18" s="375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7"/>
      <c r="R18" s="5"/>
      <c r="S18" s="6"/>
    </row>
    <row r="19" spans="1:25" ht="60" customHeight="1" thickBot="1">
      <c r="A19" s="476"/>
      <c r="B19" s="413" t="s">
        <v>27</v>
      </c>
      <c r="C19" s="414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7"/>
      <c r="R19" s="5"/>
      <c r="S19" s="6"/>
    </row>
    <row r="20" spans="1:25" ht="23.25" customHeight="1" thickBot="1">
      <c r="A20" s="476"/>
      <c r="B20" s="413" t="s">
        <v>122</v>
      </c>
      <c r="C20" s="414"/>
      <c r="D20" s="418"/>
      <c r="E20" s="419"/>
      <c r="F20" s="419"/>
      <c r="G20" s="419"/>
      <c r="H20" s="172" t="s">
        <v>181</v>
      </c>
      <c r="I20" s="419"/>
      <c r="J20" s="419"/>
      <c r="K20" s="419"/>
      <c r="L20" s="419"/>
      <c r="M20" s="419"/>
      <c r="N20" s="419"/>
      <c r="O20" s="419"/>
      <c r="P20" s="419"/>
      <c r="Q20" s="420"/>
      <c r="R20" s="5"/>
      <c r="S20" s="6"/>
    </row>
    <row r="21" spans="1:25" ht="23.25" customHeight="1" thickBot="1">
      <c r="A21" s="477"/>
      <c r="B21" s="413" t="s">
        <v>167</v>
      </c>
      <c r="C21" s="414"/>
      <c r="D21" s="393" t="s">
        <v>89</v>
      </c>
      <c r="E21" s="395"/>
      <c r="F21" s="449" t="s">
        <v>28</v>
      </c>
      <c r="G21" s="450"/>
      <c r="H21" s="450"/>
      <c r="I21" s="450"/>
      <c r="J21" s="450"/>
      <c r="K21" s="450"/>
      <c r="L21" s="450"/>
      <c r="M21" s="450"/>
      <c r="N21" s="451"/>
      <c r="O21" s="452"/>
      <c r="P21" s="453"/>
      <c r="Q21" s="454"/>
      <c r="R21" s="5"/>
      <c r="S21" s="6"/>
    </row>
    <row r="22" spans="1:25" ht="27" customHeight="1" thickBot="1">
      <c r="A22" s="386" t="s">
        <v>326</v>
      </c>
      <c r="B22" s="387"/>
      <c r="C22" s="388"/>
      <c r="D22" s="406" t="s">
        <v>29</v>
      </c>
      <c r="E22" s="407"/>
      <c r="F22" s="422" t="s">
        <v>182</v>
      </c>
      <c r="G22" s="423"/>
      <c r="H22" s="424"/>
      <c r="I22" s="425" t="s">
        <v>30</v>
      </c>
      <c r="J22" s="426"/>
      <c r="K22" s="427"/>
      <c r="L22" s="428"/>
      <c r="M22" s="429"/>
      <c r="N22" s="429"/>
      <c r="O22" s="429"/>
      <c r="P22" s="429"/>
      <c r="Q22" s="430"/>
      <c r="R22" s="5"/>
      <c r="S22" s="6"/>
      <c r="U22" s="8"/>
    </row>
    <row r="23" spans="1:25" ht="39" customHeight="1" thickBot="1">
      <c r="A23" s="460"/>
      <c r="B23" s="461"/>
      <c r="C23" s="462"/>
      <c r="D23" s="378" t="s">
        <v>142</v>
      </c>
      <c r="E23" s="379"/>
      <c r="F23" s="372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4"/>
      <c r="R23" s="5"/>
      <c r="S23" s="6"/>
      <c r="U23" s="8"/>
    </row>
    <row r="24" spans="1:25" ht="39" customHeight="1" thickBot="1">
      <c r="A24" s="386" t="s">
        <v>327</v>
      </c>
      <c r="B24" s="387"/>
      <c r="C24" s="388"/>
      <c r="D24" s="389" t="s">
        <v>140</v>
      </c>
      <c r="E24" s="390"/>
      <c r="F24" s="391"/>
      <c r="G24" s="391"/>
      <c r="H24" s="391"/>
      <c r="I24" s="390"/>
      <c r="J24" s="390"/>
      <c r="K24" s="390"/>
      <c r="L24" s="392"/>
      <c r="M24" s="393" t="s">
        <v>90</v>
      </c>
      <c r="N24" s="394"/>
      <c r="O24" s="394"/>
      <c r="P24" s="394"/>
      <c r="Q24" s="395"/>
      <c r="R24" s="5"/>
      <c r="S24" s="6"/>
    </row>
    <row r="25" spans="1:25" ht="39" customHeight="1" thickBot="1">
      <c r="A25" s="380" t="s">
        <v>328</v>
      </c>
      <c r="B25" s="381"/>
      <c r="C25" s="382"/>
      <c r="D25" s="402" t="s">
        <v>31</v>
      </c>
      <c r="E25" s="403"/>
      <c r="F25" s="383" t="s">
        <v>82</v>
      </c>
      <c r="G25" s="384"/>
      <c r="H25" s="385"/>
      <c r="I25" s="396" t="s">
        <v>32</v>
      </c>
      <c r="J25" s="397"/>
      <c r="K25" s="397"/>
      <c r="L25" s="397"/>
      <c r="M25" s="398"/>
      <c r="N25" s="399"/>
      <c r="O25" s="400"/>
      <c r="P25" s="400"/>
      <c r="Q25" s="401"/>
      <c r="R25" s="5"/>
      <c r="S25" s="6"/>
    </row>
    <row r="26" spans="1:25" ht="39" customHeight="1" thickBot="1">
      <c r="A26" s="380" t="s">
        <v>329</v>
      </c>
      <c r="B26" s="381"/>
      <c r="C26" s="382"/>
      <c r="D26" s="402" t="s">
        <v>75</v>
      </c>
      <c r="E26" s="403"/>
      <c r="F26" s="383" t="s">
        <v>182</v>
      </c>
      <c r="G26" s="384"/>
      <c r="H26" s="385"/>
      <c r="I26" s="396"/>
      <c r="J26" s="397"/>
      <c r="K26" s="397"/>
      <c r="L26" s="397"/>
      <c r="M26" s="397"/>
      <c r="N26" s="404"/>
      <c r="O26" s="404"/>
      <c r="P26" s="404"/>
      <c r="Q26" s="405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algorithmName="SHA-512" hashValue="Db/HY1T9k3mRX4krrhWxmjn1I22Yqp6YYJpjY/PeUSGW1xmWkqSBvmg/g/9lH4AJunsw7FH+PnIIA2DI4rN4hg==" saltValue="7kTzF9l/ZLfFpbfq09+jxg==" spinCount="100000"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256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8">
        <f>'様式-共1-Ⅰ（地域実績）'!H2</f>
        <v>234410002</v>
      </c>
      <c r="H2" s="259"/>
      <c r="I2" s="259"/>
      <c r="J2" s="259"/>
      <c r="K2" s="259"/>
      <c r="L2" s="260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2" t="s">
        <v>47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20"/>
      <c r="O4" s="20"/>
      <c r="Q4" s="22" t="s">
        <v>165</v>
      </c>
    </row>
    <row r="5" spans="1:25" ht="18" customHeight="1" thickBot="1">
      <c r="A5" s="31"/>
      <c r="B5" s="43"/>
      <c r="C5" s="506" t="s">
        <v>92</v>
      </c>
      <c r="D5" s="507"/>
      <c r="E5" s="507"/>
      <c r="F5" s="507"/>
      <c r="G5" s="507"/>
      <c r="H5" s="507"/>
      <c r="I5" s="507"/>
      <c r="J5" s="507"/>
      <c r="K5" s="508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600" t="s">
        <v>93</v>
      </c>
      <c r="B7" s="601"/>
      <c r="C7" s="602"/>
      <c r="D7" s="178" t="s">
        <v>48</v>
      </c>
      <c r="E7" s="605"/>
      <c r="F7" s="606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3"/>
      <c r="B8" s="515"/>
      <c r="C8" s="604"/>
      <c r="D8" s="182" t="s">
        <v>49</v>
      </c>
      <c r="E8" s="495" t="s">
        <v>91</v>
      </c>
      <c r="F8" s="496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600" t="s">
        <v>94</v>
      </c>
      <c r="B9" s="601"/>
      <c r="C9" s="602"/>
      <c r="D9" s="178" t="s">
        <v>48</v>
      </c>
      <c r="E9" s="607"/>
      <c r="F9" s="608"/>
      <c r="G9" s="509" t="s">
        <v>234</v>
      </c>
      <c r="H9" s="510"/>
      <c r="I9" s="510"/>
      <c r="J9" s="510"/>
      <c r="K9" s="511"/>
      <c r="L9" s="512" t="s">
        <v>214</v>
      </c>
      <c r="M9" s="513"/>
      <c r="N9" s="20"/>
      <c r="O9" s="6"/>
    </row>
    <row r="10" spans="1:25" ht="27" customHeight="1">
      <c r="A10" s="603"/>
      <c r="B10" s="515"/>
      <c r="C10" s="604"/>
      <c r="D10" s="187" t="s">
        <v>49</v>
      </c>
      <c r="E10" s="609" t="s">
        <v>68</v>
      </c>
      <c r="F10" s="610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9" t="s">
        <v>330</v>
      </c>
      <c r="B12" s="490"/>
      <c r="C12" s="194" t="s">
        <v>50</v>
      </c>
      <c r="D12" s="195" t="s">
        <v>24</v>
      </c>
      <c r="E12" s="495" t="s">
        <v>82</v>
      </c>
      <c r="F12" s="496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91"/>
      <c r="B13" s="492"/>
      <c r="C13" s="196" t="s">
        <v>51</v>
      </c>
      <c r="D13" s="514" t="s">
        <v>26</v>
      </c>
      <c r="E13" s="515"/>
      <c r="F13" s="516"/>
      <c r="G13" s="517"/>
      <c r="H13" s="197" t="s">
        <v>177</v>
      </c>
      <c r="I13" s="497"/>
      <c r="J13" s="498"/>
      <c r="K13" s="498"/>
      <c r="L13" s="498"/>
      <c r="M13" s="499"/>
      <c r="N13" s="20"/>
      <c r="O13" s="20"/>
    </row>
    <row r="14" spans="1:25" ht="18" customHeight="1" thickBot="1">
      <c r="A14" s="491"/>
      <c r="B14" s="492"/>
      <c r="C14" s="483" t="s">
        <v>65</v>
      </c>
      <c r="D14" s="484"/>
      <c r="E14" s="484"/>
      <c r="F14" s="484"/>
      <c r="G14" s="484"/>
      <c r="H14" s="484"/>
      <c r="I14" s="484"/>
      <c r="J14" s="484"/>
      <c r="K14" s="484"/>
      <c r="L14" s="484"/>
      <c r="M14" s="485"/>
      <c r="N14" s="20"/>
      <c r="O14" s="20"/>
    </row>
    <row r="15" spans="1:25" ht="18" customHeight="1" thickBot="1">
      <c r="A15" s="491"/>
      <c r="B15" s="492"/>
      <c r="C15" s="198" t="s">
        <v>180</v>
      </c>
      <c r="D15" s="486"/>
      <c r="E15" s="487"/>
      <c r="F15" s="4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91"/>
      <c r="B16" s="492"/>
      <c r="C16" s="202" t="s">
        <v>183</v>
      </c>
      <c r="D16" s="486"/>
      <c r="E16" s="487"/>
      <c r="F16" s="487"/>
      <c r="G16" s="487"/>
      <c r="H16" s="487"/>
      <c r="I16" s="487"/>
      <c r="J16" s="487"/>
      <c r="K16" s="487"/>
      <c r="L16" s="487"/>
      <c r="M16" s="488"/>
      <c r="N16" s="20"/>
      <c r="O16" s="20"/>
    </row>
    <row r="17" spans="1:18" ht="27" customHeight="1" thickBot="1">
      <c r="A17" s="491"/>
      <c r="B17" s="492"/>
      <c r="C17" s="202" t="s">
        <v>228</v>
      </c>
      <c r="D17" s="518">
        <v>0</v>
      </c>
      <c r="E17" s="519"/>
      <c r="F17" s="203"/>
      <c r="G17" s="520"/>
      <c r="H17" s="520"/>
      <c r="I17" s="520"/>
      <c r="J17" s="520"/>
      <c r="K17" s="520"/>
      <c r="L17" s="520"/>
      <c r="M17" s="521"/>
      <c r="N17" s="20"/>
      <c r="O17" s="20"/>
    </row>
    <row r="18" spans="1:18" ht="18" customHeight="1" thickBot="1">
      <c r="A18" s="491"/>
      <c r="B18" s="492"/>
      <c r="C18" s="198" t="s">
        <v>155</v>
      </c>
      <c r="D18" s="526"/>
      <c r="E18" s="527"/>
      <c r="F18" s="527"/>
      <c r="G18" s="527"/>
      <c r="H18" s="527"/>
      <c r="I18" s="527"/>
      <c r="J18" s="527"/>
      <c r="K18" s="527"/>
      <c r="L18" s="527"/>
      <c r="M18" s="528"/>
      <c r="N18" s="20"/>
      <c r="O18" s="20"/>
    </row>
    <row r="19" spans="1:18" ht="46.5" customHeight="1" thickBot="1">
      <c r="A19" s="491"/>
      <c r="B19" s="492"/>
      <c r="C19" s="198" t="s">
        <v>184</v>
      </c>
      <c r="D19" s="500"/>
      <c r="E19" s="501"/>
      <c r="F19" s="501"/>
      <c r="G19" s="501"/>
      <c r="H19" s="501"/>
      <c r="I19" s="501"/>
      <c r="J19" s="501"/>
      <c r="K19" s="501"/>
      <c r="L19" s="501"/>
      <c r="M19" s="502"/>
      <c r="N19" s="20"/>
      <c r="O19" s="20"/>
    </row>
    <row r="20" spans="1:18" ht="18" customHeight="1" thickBot="1">
      <c r="A20" s="491"/>
      <c r="B20" s="492"/>
      <c r="C20" s="198" t="s">
        <v>156</v>
      </c>
      <c r="D20" s="503"/>
      <c r="E20" s="504"/>
      <c r="F20" s="204" t="s">
        <v>181</v>
      </c>
      <c r="G20" s="504"/>
      <c r="H20" s="504"/>
      <c r="I20" s="504"/>
      <c r="J20" s="504"/>
      <c r="K20" s="504"/>
      <c r="L20" s="504"/>
      <c r="M20" s="505"/>
      <c r="N20" s="20"/>
      <c r="O20" s="20"/>
    </row>
    <row r="21" spans="1:18" ht="18" customHeight="1" thickBot="1">
      <c r="A21" s="491"/>
      <c r="B21" s="492"/>
      <c r="C21" s="198" t="s">
        <v>79</v>
      </c>
      <c r="D21" s="522"/>
      <c r="E21" s="523"/>
      <c r="F21" s="523"/>
      <c r="G21" s="523"/>
      <c r="H21" s="523"/>
      <c r="I21" s="523"/>
      <c r="J21" s="523"/>
      <c r="K21" s="523"/>
      <c r="L21" s="523"/>
      <c r="M21" s="524"/>
      <c r="N21" s="46"/>
      <c r="O21" s="46"/>
      <c r="P21" s="20"/>
      <c r="Q21" s="20"/>
    </row>
    <row r="22" spans="1:18" ht="18" customHeight="1" thickBot="1">
      <c r="A22" s="491"/>
      <c r="B22" s="492"/>
      <c r="C22" s="198" t="s">
        <v>157</v>
      </c>
      <c r="D22" s="503"/>
      <c r="E22" s="504"/>
      <c r="F22" s="204" t="s">
        <v>181</v>
      </c>
      <c r="G22" s="504"/>
      <c r="H22" s="504"/>
      <c r="I22" s="504"/>
      <c r="J22" s="504"/>
      <c r="K22" s="504"/>
      <c r="L22" s="504"/>
      <c r="M22" s="505"/>
      <c r="N22" s="24"/>
      <c r="O22" s="24"/>
      <c r="P22" s="20"/>
      <c r="Q22" s="20"/>
    </row>
    <row r="23" spans="1:18" ht="18" customHeight="1" thickBot="1">
      <c r="A23" s="491"/>
      <c r="B23" s="492"/>
      <c r="C23" s="198" t="s">
        <v>53</v>
      </c>
      <c r="D23" s="495" t="s">
        <v>91</v>
      </c>
      <c r="E23" s="496"/>
      <c r="F23" s="525" t="s">
        <v>185</v>
      </c>
      <c r="G23" s="525"/>
      <c r="H23" s="525"/>
      <c r="I23" s="525"/>
      <c r="J23" s="525"/>
      <c r="K23" s="525"/>
      <c r="L23" s="525"/>
      <c r="M23" s="205"/>
      <c r="N23" s="24"/>
      <c r="O23" s="24"/>
      <c r="P23" s="20"/>
      <c r="Q23" s="20"/>
    </row>
    <row r="24" spans="1:18" ht="18" customHeight="1" thickBot="1">
      <c r="A24" s="493"/>
      <c r="B24" s="494"/>
      <c r="C24" s="206" t="s">
        <v>54</v>
      </c>
      <c r="D24" s="207" t="s">
        <v>55</v>
      </c>
      <c r="E24" s="590"/>
      <c r="F24" s="591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578" t="s">
        <v>331</v>
      </c>
      <c r="B25" s="579"/>
      <c r="C25" s="580"/>
      <c r="D25" s="212" t="s">
        <v>56</v>
      </c>
      <c r="E25" s="213" t="s">
        <v>82</v>
      </c>
      <c r="F25" s="529" t="s">
        <v>187</v>
      </c>
      <c r="G25" s="530"/>
      <c r="H25" s="530"/>
      <c r="I25" s="495" t="s">
        <v>91</v>
      </c>
      <c r="J25" s="531"/>
      <c r="K25" s="531"/>
      <c r="L25" s="531"/>
      <c r="M25" s="496"/>
      <c r="N25" s="39"/>
      <c r="O25" s="6"/>
    </row>
    <row r="26" spans="1:18" ht="18" customHeight="1" thickBot="1">
      <c r="A26" s="581"/>
      <c r="B26" s="582"/>
      <c r="C26" s="583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581"/>
      <c r="B27" s="582"/>
      <c r="C27" s="583"/>
      <c r="D27" s="219" t="s">
        <v>120</v>
      </c>
      <c r="E27" s="220" t="s">
        <v>81</v>
      </c>
      <c r="F27" s="587"/>
      <c r="G27" s="588"/>
      <c r="H27" s="588"/>
      <c r="I27" s="588"/>
      <c r="J27" s="588"/>
      <c r="K27" s="588"/>
      <c r="L27" s="588"/>
      <c r="M27" s="589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581"/>
      <c r="B28" s="582"/>
      <c r="C28" s="583"/>
      <c r="D28" s="198" t="s">
        <v>79</v>
      </c>
      <c r="E28" s="522"/>
      <c r="F28" s="523"/>
      <c r="G28" s="523"/>
      <c r="H28" s="523"/>
      <c r="I28" s="523"/>
      <c r="J28" s="523"/>
      <c r="K28" s="523"/>
      <c r="L28" s="523"/>
      <c r="M28" s="524"/>
      <c r="N28" s="41"/>
      <c r="O28" s="41"/>
      <c r="Q28" s="254" t="s">
        <v>232</v>
      </c>
      <c r="R28" s="255"/>
    </row>
    <row r="29" spans="1:18" s="26" customFormat="1" ht="18" customHeight="1" thickBot="1">
      <c r="A29" s="584"/>
      <c r="B29" s="585"/>
      <c r="C29" s="586"/>
      <c r="D29" s="221" t="s">
        <v>52</v>
      </c>
      <c r="E29" s="503"/>
      <c r="F29" s="504"/>
      <c r="G29" s="222" t="s">
        <v>258</v>
      </c>
      <c r="H29" s="504"/>
      <c r="I29" s="504"/>
      <c r="J29" s="504"/>
      <c r="K29" s="504"/>
      <c r="L29" s="504"/>
      <c r="M29" s="505"/>
      <c r="N29" s="41"/>
      <c r="O29" s="41"/>
      <c r="Q29" s="254" t="s">
        <v>361</v>
      </c>
      <c r="R29" s="255"/>
    </row>
    <row r="30" spans="1:18" ht="18" customHeight="1" thickBot="1">
      <c r="A30" s="578" t="s">
        <v>332</v>
      </c>
      <c r="B30" s="579"/>
      <c r="C30" s="580"/>
      <c r="D30" s="223" t="s">
        <v>29</v>
      </c>
      <c r="E30" s="213" t="s">
        <v>96</v>
      </c>
      <c r="F30" s="592"/>
      <c r="G30" s="593"/>
      <c r="H30" s="224"/>
      <c r="I30" s="224"/>
      <c r="J30" s="224"/>
      <c r="K30" s="594" t="s">
        <v>30</v>
      </c>
      <c r="L30" s="595"/>
      <c r="M30" s="596"/>
      <c r="N30" s="39"/>
      <c r="O30" s="6"/>
      <c r="Q30" s="254" t="s">
        <v>298</v>
      </c>
      <c r="R30"/>
    </row>
    <row r="31" spans="1:18" ht="33" customHeight="1" thickBot="1">
      <c r="A31" s="581"/>
      <c r="B31" s="582"/>
      <c r="C31" s="583"/>
      <c r="D31" s="225" t="s">
        <v>144</v>
      </c>
      <c r="E31" s="538"/>
      <c r="F31" s="539"/>
      <c r="G31" s="539"/>
      <c r="H31" s="539"/>
      <c r="I31" s="539"/>
      <c r="J31" s="539"/>
      <c r="K31" s="597"/>
      <c r="L31" s="598"/>
      <c r="M31" s="599"/>
      <c r="N31" s="20"/>
      <c r="O31" s="20"/>
      <c r="Q31" s="254" t="s">
        <v>369</v>
      </c>
      <c r="R31"/>
    </row>
    <row r="32" spans="1:18" ht="33" customHeight="1" thickBot="1">
      <c r="A32" s="584"/>
      <c r="B32" s="585"/>
      <c r="C32" s="586"/>
      <c r="D32" s="225" t="s">
        <v>145</v>
      </c>
      <c r="E32" s="538"/>
      <c r="F32" s="539"/>
      <c r="G32" s="539"/>
      <c r="H32" s="539"/>
      <c r="I32" s="539"/>
      <c r="J32" s="540"/>
      <c r="K32" s="597"/>
      <c r="L32" s="598"/>
      <c r="M32" s="599"/>
      <c r="N32" s="20"/>
      <c r="O32" s="20"/>
      <c r="Q32" s="254"/>
      <c r="R32"/>
    </row>
    <row r="33" spans="1:18" ht="18" customHeight="1" thickBot="1">
      <c r="A33" s="559" t="s">
        <v>333</v>
      </c>
      <c r="B33" s="560"/>
      <c r="C33" s="560"/>
      <c r="D33" s="226" t="s">
        <v>29</v>
      </c>
      <c r="E33" s="227" t="s">
        <v>82</v>
      </c>
      <c r="F33" s="532"/>
      <c r="G33" s="533"/>
      <c r="H33" s="533"/>
      <c r="I33" s="533"/>
      <c r="J33" s="534"/>
      <c r="K33" s="542" t="s">
        <v>30</v>
      </c>
      <c r="L33" s="543"/>
      <c r="M33" s="544"/>
      <c r="N33" s="20"/>
      <c r="O33" s="6"/>
      <c r="Q33" s="254" t="s">
        <v>354</v>
      </c>
      <c r="R33"/>
    </row>
    <row r="34" spans="1:18" ht="24" customHeight="1" thickBot="1">
      <c r="A34" s="561"/>
      <c r="B34" s="562"/>
      <c r="C34" s="562"/>
      <c r="D34" s="228" t="s">
        <v>146</v>
      </c>
      <c r="E34" s="545"/>
      <c r="F34" s="546"/>
      <c r="G34" s="546"/>
      <c r="H34" s="546"/>
      <c r="I34" s="546"/>
      <c r="J34" s="546"/>
      <c r="K34" s="547"/>
      <c r="L34" s="548"/>
      <c r="M34" s="549"/>
      <c r="N34" s="20"/>
      <c r="O34" s="20"/>
      <c r="Q34" s="254" t="s">
        <v>355</v>
      </c>
      <c r="R34"/>
    </row>
    <row r="35" spans="1:18" s="26" customFormat="1" ht="18" customHeight="1" thickBot="1">
      <c r="A35" s="561"/>
      <c r="B35" s="562"/>
      <c r="C35" s="562"/>
      <c r="D35" s="229" t="s">
        <v>66</v>
      </c>
      <c r="E35" s="535" t="s">
        <v>211</v>
      </c>
      <c r="F35" s="536"/>
      <c r="G35" s="536"/>
      <c r="H35" s="536"/>
      <c r="I35" s="536"/>
      <c r="J35" s="536"/>
      <c r="K35" s="536"/>
      <c r="L35" s="536"/>
      <c r="M35" s="537"/>
      <c r="N35" s="41"/>
      <c r="O35" s="41"/>
      <c r="Q35" s="255" t="s">
        <v>356</v>
      </c>
      <c r="R35" s="255"/>
    </row>
    <row r="36" spans="1:18" s="26" customFormat="1" ht="18" customHeight="1" thickBot="1">
      <c r="A36" s="561"/>
      <c r="B36" s="562"/>
      <c r="C36" s="562"/>
      <c r="D36" s="230" t="s">
        <v>79</v>
      </c>
      <c r="E36" s="570"/>
      <c r="F36" s="571"/>
      <c r="G36" s="571"/>
      <c r="H36" s="571"/>
      <c r="I36" s="571"/>
      <c r="J36" s="571"/>
      <c r="K36" s="571"/>
      <c r="L36" s="571"/>
      <c r="M36" s="572"/>
      <c r="N36" s="41"/>
      <c r="O36" s="41"/>
      <c r="Q36" s="255" t="s">
        <v>357</v>
      </c>
      <c r="R36" s="255"/>
    </row>
    <row r="37" spans="1:18" s="26" customFormat="1" ht="18" customHeight="1" thickBot="1">
      <c r="A37" s="561"/>
      <c r="B37" s="562"/>
      <c r="C37" s="562"/>
      <c r="D37" s="229" t="s">
        <v>52</v>
      </c>
      <c r="E37" s="535" t="s">
        <v>211</v>
      </c>
      <c r="F37" s="536"/>
      <c r="G37" s="536"/>
      <c r="H37" s="536"/>
      <c r="I37" s="536"/>
      <c r="J37" s="536"/>
      <c r="K37" s="536"/>
      <c r="L37" s="536"/>
      <c r="M37" s="537"/>
      <c r="N37" s="41"/>
      <c r="O37" s="41"/>
      <c r="Q37" s="255" t="s">
        <v>358</v>
      </c>
      <c r="R37" s="255"/>
    </row>
    <row r="38" spans="1:18" s="26" customFormat="1" ht="24" customHeight="1" thickBot="1">
      <c r="A38" s="563"/>
      <c r="B38" s="564"/>
      <c r="C38" s="564"/>
      <c r="D38" s="231" t="s">
        <v>53</v>
      </c>
      <c r="E38" s="568" t="s">
        <v>91</v>
      </c>
      <c r="F38" s="569"/>
      <c r="G38" s="565" t="s">
        <v>67</v>
      </c>
      <c r="H38" s="566"/>
      <c r="I38" s="566"/>
      <c r="J38" s="566"/>
      <c r="K38" s="566"/>
      <c r="L38" s="566"/>
      <c r="M38" s="567"/>
      <c r="N38" s="41"/>
      <c r="O38" s="41"/>
      <c r="Q38" s="255" t="s">
        <v>359</v>
      </c>
      <c r="R38" s="255"/>
    </row>
    <row r="39" spans="1:18" ht="24" customHeight="1" thickBot="1">
      <c r="A39" s="550" t="s">
        <v>334</v>
      </c>
      <c r="B39" s="551"/>
      <c r="C39" s="552"/>
      <c r="D39" s="232" t="s">
        <v>147</v>
      </c>
      <c r="E39" s="573" t="s">
        <v>96</v>
      </c>
      <c r="F39" s="574"/>
      <c r="G39" s="575"/>
      <c r="H39" s="576"/>
      <c r="I39" s="576"/>
      <c r="J39" s="576"/>
      <c r="K39" s="576"/>
      <c r="L39" s="576"/>
      <c r="M39" s="577"/>
      <c r="N39" s="20"/>
      <c r="O39" s="6"/>
      <c r="Q39" s="254" t="s">
        <v>360</v>
      </c>
      <c r="R39"/>
    </row>
    <row r="40" spans="1:18" s="45" customFormat="1" ht="21" customHeight="1" thickBot="1">
      <c r="A40" s="553"/>
      <c r="B40" s="554"/>
      <c r="C40" s="555"/>
      <c r="D40" s="233" t="s">
        <v>57</v>
      </c>
      <c r="E40" s="556" t="s">
        <v>97</v>
      </c>
      <c r="F40" s="557"/>
      <c r="G40" s="557"/>
      <c r="H40" s="557"/>
      <c r="I40" s="557"/>
      <c r="J40" s="557"/>
      <c r="K40" s="557"/>
      <c r="L40" s="557"/>
      <c r="M40" s="55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41" t="s">
        <v>148</v>
      </c>
      <c r="C44" s="541"/>
      <c r="D44" s="541"/>
      <c r="E44" s="541"/>
      <c r="F44" s="541"/>
      <c r="G44" s="541"/>
      <c r="H44" s="541"/>
      <c r="I44" s="541"/>
      <c r="J44" s="541"/>
      <c r="K44" s="541"/>
      <c r="L44" s="541"/>
      <c r="M44" s="54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algorithmName="SHA-512" hashValue="riKKw7DvWLVM/4CLAuUnaiiIfutm6IHet2iacHf7eoF9XBmCmusflk9fnZpy35KL7FNCfg3mULKigwb59OscSA==" saltValue="nc7oBriP/qwBp/GAVH1DYQ==" spinCount="100000"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340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11" t="s">
        <v>0</v>
      </c>
      <c r="I2" s="612"/>
      <c r="J2" s="258">
        <f>'様式-共1-Ⅰ（地域実績）'!H2</f>
        <v>234410002</v>
      </c>
      <c r="K2" s="259"/>
      <c r="L2" s="259"/>
      <c r="M2" s="259"/>
      <c r="N2" s="259"/>
      <c r="O2" s="259"/>
      <c r="P2" s="260"/>
      <c r="Q2" s="143"/>
      <c r="R2" s="137"/>
      <c r="S2" s="137"/>
    </row>
    <row r="3" spans="1:21" ht="15.75" customHeight="1" thickBot="1">
      <c r="A3" s="613" t="s">
        <v>78</v>
      </c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3"/>
      <c r="O3" s="613"/>
      <c r="P3" s="613"/>
      <c r="Q3" s="613"/>
      <c r="R3" s="137"/>
      <c r="S3" s="137"/>
    </row>
    <row r="4" spans="1:21" ht="17.100000000000001" customHeight="1" thickBot="1">
      <c r="A4" s="614" t="s">
        <v>297</v>
      </c>
      <c r="B4" s="615"/>
      <c r="C4" s="616"/>
      <c r="D4" s="625" t="s">
        <v>37</v>
      </c>
      <c r="E4" s="626"/>
      <c r="F4" s="627" t="s">
        <v>96</v>
      </c>
      <c r="G4" s="628"/>
      <c r="H4" s="629"/>
      <c r="I4" s="630"/>
      <c r="J4" s="631"/>
      <c r="K4" s="631"/>
      <c r="L4" s="631"/>
      <c r="M4" s="631"/>
      <c r="N4" s="631"/>
      <c r="O4" s="631"/>
      <c r="P4" s="631"/>
      <c r="Q4" s="632"/>
      <c r="R4" s="137"/>
      <c r="S4" s="138"/>
    </row>
    <row r="5" spans="1:21" ht="11.25" customHeight="1" thickBot="1">
      <c r="A5" s="617"/>
      <c r="B5" s="618"/>
      <c r="C5" s="619"/>
      <c r="D5" s="633" t="s">
        <v>38</v>
      </c>
      <c r="E5" s="634"/>
      <c r="F5" s="635" t="s">
        <v>98</v>
      </c>
      <c r="G5" s="636"/>
      <c r="H5" s="639"/>
      <c r="I5" s="640"/>
      <c r="J5" s="640"/>
      <c r="K5" s="640"/>
      <c r="L5" s="640"/>
      <c r="M5" s="640"/>
      <c r="N5" s="640"/>
      <c r="O5" s="640"/>
      <c r="P5" s="640"/>
      <c r="Q5" s="641"/>
      <c r="R5" s="137"/>
      <c r="S5" s="137"/>
      <c r="U5" s="141" t="s">
        <v>233</v>
      </c>
    </row>
    <row r="6" spans="1:21" ht="11.25" customHeight="1" thickBot="1">
      <c r="A6" s="617"/>
      <c r="B6" s="618"/>
      <c r="C6" s="619"/>
      <c r="D6" s="643"/>
      <c r="E6" s="644"/>
      <c r="F6" s="637"/>
      <c r="G6" s="638"/>
      <c r="H6" s="642"/>
      <c r="I6" s="640"/>
      <c r="J6" s="640"/>
      <c r="K6" s="640"/>
      <c r="L6" s="640"/>
      <c r="M6" s="640"/>
      <c r="N6" s="640"/>
      <c r="O6" s="640"/>
      <c r="P6" s="640"/>
      <c r="Q6" s="641"/>
      <c r="R6" s="137"/>
      <c r="S6" s="137"/>
      <c r="U6" s="141" t="s">
        <v>298</v>
      </c>
    </row>
    <row r="7" spans="1:21" ht="11.25" customHeight="1" thickBot="1">
      <c r="A7" s="620"/>
      <c r="B7" s="621"/>
      <c r="C7" s="619"/>
      <c r="D7" s="633" t="s">
        <v>39</v>
      </c>
      <c r="E7" s="634"/>
      <c r="F7" s="635" t="s">
        <v>98</v>
      </c>
      <c r="G7" s="636"/>
      <c r="H7" s="639"/>
      <c r="I7" s="640"/>
      <c r="J7" s="640"/>
      <c r="K7" s="640"/>
      <c r="L7" s="640"/>
      <c r="M7" s="640"/>
      <c r="N7" s="640"/>
      <c r="O7" s="640"/>
      <c r="P7" s="640"/>
      <c r="Q7" s="641"/>
      <c r="R7" s="137"/>
      <c r="S7" s="137"/>
      <c r="U7" s="141" t="s">
        <v>369</v>
      </c>
    </row>
    <row r="8" spans="1:21" ht="11.25" customHeight="1" thickBot="1">
      <c r="A8" s="622"/>
      <c r="B8" s="623"/>
      <c r="C8" s="624"/>
      <c r="D8" s="645"/>
      <c r="E8" s="646"/>
      <c r="F8" s="637"/>
      <c r="G8" s="638"/>
      <c r="H8" s="642"/>
      <c r="I8" s="640"/>
      <c r="J8" s="640"/>
      <c r="K8" s="640"/>
      <c r="L8" s="640"/>
      <c r="M8" s="640"/>
      <c r="N8" s="640"/>
      <c r="O8" s="640"/>
      <c r="P8" s="640"/>
      <c r="Q8" s="641"/>
      <c r="R8" s="137"/>
      <c r="S8" s="137"/>
    </row>
    <row r="9" spans="1:21" ht="24.95" customHeight="1" thickBot="1">
      <c r="A9" s="661" t="s">
        <v>299</v>
      </c>
      <c r="B9" s="662"/>
      <c r="C9" s="663"/>
      <c r="D9" s="652" t="s">
        <v>159</v>
      </c>
      <c r="E9" s="241" t="s">
        <v>202</v>
      </c>
      <c r="F9" s="667" t="s">
        <v>96</v>
      </c>
      <c r="G9" s="668"/>
      <c r="H9" s="668"/>
      <c r="I9" s="668"/>
      <c r="J9" s="669"/>
      <c r="K9" s="670" t="s">
        <v>203</v>
      </c>
      <c r="L9" s="671"/>
      <c r="M9" s="671"/>
      <c r="N9" s="671"/>
      <c r="O9" s="671"/>
      <c r="P9" s="671"/>
      <c r="Q9" s="672"/>
      <c r="R9" s="137"/>
      <c r="S9" s="138"/>
      <c r="U9" s="144" t="s">
        <v>189</v>
      </c>
    </row>
    <row r="10" spans="1:21" ht="17.100000000000001" customHeight="1" thickBot="1">
      <c r="A10" s="664"/>
      <c r="B10" s="665"/>
      <c r="C10" s="666"/>
      <c r="D10" s="653"/>
      <c r="E10" s="242" t="s">
        <v>190</v>
      </c>
      <c r="F10" s="673"/>
      <c r="G10" s="674"/>
      <c r="H10" s="674"/>
      <c r="I10" s="674"/>
      <c r="J10" s="674"/>
      <c r="K10" s="674"/>
      <c r="L10" s="674"/>
      <c r="M10" s="674"/>
      <c r="N10" s="674"/>
      <c r="O10" s="674"/>
      <c r="P10" s="674"/>
      <c r="Q10" s="675"/>
      <c r="R10" s="137"/>
      <c r="S10" s="137"/>
      <c r="U10" s="141" t="s">
        <v>191</v>
      </c>
    </row>
    <row r="11" spans="1:21" ht="17.100000000000001" customHeight="1" thickBot="1">
      <c r="A11" s="664"/>
      <c r="B11" s="665"/>
      <c r="C11" s="666"/>
      <c r="D11" s="653"/>
      <c r="E11" s="243" t="s">
        <v>192</v>
      </c>
      <c r="F11" s="655" t="s">
        <v>99</v>
      </c>
      <c r="G11" s="659"/>
      <c r="H11" s="659"/>
      <c r="I11" s="659"/>
      <c r="J11" s="659"/>
      <c r="K11" s="659"/>
      <c r="L11" s="659"/>
      <c r="M11" s="659"/>
      <c r="N11" s="659"/>
      <c r="O11" s="659"/>
      <c r="P11" s="659"/>
      <c r="Q11" s="660"/>
      <c r="R11" s="137"/>
      <c r="S11" s="137"/>
      <c r="U11" s="141" t="s">
        <v>193</v>
      </c>
    </row>
    <row r="12" spans="1:21" ht="17.100000000000001" customHeight="1" thickBot="1">
      <c r="A12" s="664"/>
      <c r="B12" s="665"/>
      <c r="C12" s="666"/>
      <c r="D12" s="653"/>
      <c r="E12" s="242" t="s">
        <v>194</v>
      </c>
      <c r="F12" s="673"/>
      <c r="G12" s="674"/>
      <c r="H12" s="674"/>
      <c r="I12" s="674"/>
      <c r="J12" s="674"/>
      <c r="K12" s="674"/>
      <c r="L12" s="674"/>
      <c r="M12" s="674"/>
      <c r="N12" s="674"/>
      <c r="O12" s="674"/>
      <c r="P12" s="674"/>
      <c r="Q12" s="675"/>
      <c r="R12" s="137"/>
      <c r="S12" s="137"/>
      <c r="U12" s="141" t="s">
        <v>195</v>
      </c>
    </row>
    <row r="13" spans="1:21" ht="17.100000000000001" customHeight="1" thickBot="1">
      <c r="A13" s="664"/>
      <c r="B13" s="665"/>
      <c r="C13" s="666"/>
      <c r="D13" s="653"/>
      <c r="E13" s="243" t="s">
        <v>196</v>
      </c>
      <c r="F13" s="655" t="s">
        <v>99</v>
      </c>
      <c r="G13" s="659"/>
      <c r="H13" s="659"/>
      <c r="I13" s="659"/>
      <c r="J13" s="659"/>
      <c r="K13" s="659"/>
      <c r="L13" s="659"/>
      <c r="M13" s="659"/>
      <c r="N13" s="659"/>
      <c r="O13" s="659"/>
      <c r="P13" s="659"/>
      <c r="Q13" s="660"/>
      <c r="R13" s="137"/>
      <c r="S13" s="137"/>
      <c r="U13" s="141" t="s">
        <v>197</v>
      </c>
    </row>
    <row r="14" spans="1:21" ht="17.100000000000001" customHeight="1" thickBot="1">
      <c r="A14" s="664"/>
      <c r="B14" s="665"/>
      <c r="C14" s="666"/>
      <c r="D14" s="653"/>
      <c r="E14" s="244" t="s">
        <v>198</v>
      </c>
      <c r="F14" s="673"/>
      <c r="G14" s="674"/>
      <c r="H14" s="674"/>
      <c r="I14" s="674"/>
      <c r="J14" s="674"/>
      <c r="K14" s="674"/>
      <c r="L14" s="674"/>
      <c r="M14" s="674"/>
      <c r="N14" s="674"/>
      <c r="O14" s="674"/>
      <c r="P14" s="674"/>
      <c r="Q14" s="675"/>
      <c r="R14" s="137"/>
      <c r="S14" s="137"/>
      <c r="U14" s="145" t="s">
        <v>204</v>
      </c>
    </row>
    <row r="15" spans="1:21" ht="17.100000000000001" customHeight="1" thickBot="1">
      <c r="A15" s="664"/>
      <c r="B15" s="665"/>
      <c r="C15" s="666"/>
      <c r="D15" s="653"/>
      <c r="E15" s="245" t="s">
        <v>199</v>
      </c>
      <c r="F15" s="673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5"/>
      <c r="R15" s="137"/>
      <c r="S15" s="137"/>
      <c r="U15" s="145" t="s">
        <v>205</v>
      </c>
    </row>
    <row r="16" spans="1:21" ht="17.100000000000001" customHeight="1" thickBot="1">
      <c r="A16" s="664"/>
      <c r="B16" s="665"/>
      <c r="C16" s="666"/>
      <c r="D16" s="652" t="s">
        <v>188</v>
      </c>
      <c r="E16" s="246" t="s">
        <v>300</v>
      </c>
      <c r="F16" s="627" t="s">
        <v>82</v>
      </c>
      <c r="G16" s="628"/>
      <c r="H16" s="629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664"/>
      <c r="B17" s="665"/>
      <c r="C17" s="666"/>
      <c r="D17" s="653"/>
      <c r="E17" s="250" t="s">
        <v>341</v>
      </c>
      <c r="F17" s="655" t="s">
        <v>342</v>
      </c>
      <c r="G17" s="656"/>
      <c r="H17" s="657" t="s">
        <v>301</v>
      </c>
      <c r="I17" s="677"/>
      <c r="J17" s="677"/>
      <c r="K17" s="677"/>
      <c r="L17" s="655" t="s">
        <v>99</v>
      </c>
      <c r="M17" s="659"/>
      <c r="N17" s="659"/>
      <c r="O17" s="659"/>
      <c r="P17" s="659"/>
      <c r="Q17" s="660"/>
      <c r="R17" s="137"/>
      <c r="S17" s="137"/>
      <c r="U17" s="141" t="s">
        <v>273</v>
      </c>
      <c r="X17" s="141" t="s">
        <v>343</v>
      </c>
    </row>
    <row r="18" spans="1:33" ht="17.100000000000001" customHeight="1" thickBot="1">
      <c r="A18" s="664"/>
      <c r="B18" s="665"/>
      <c r="C18" s="666"/>
      <c r="D18" s="676"/>
      <c r="E18" s="253"/>
      <c r="F18" s="647" t="s">
        <v>302</v>
      </c>
      <c r="G18" s="648"/>
      <c r="H18" s="649"/>
      <c r="I18" s="650"/>
      <c r="J18" s="650"/>
      <c r="K18" s="650"/>
      <c r="L18" s="650"/>
      <c r="M18" s="650"/>
      <c r="N18" s="650"/>
      <c r="O18" s="650"/>
      <c r="P18" s="650"/>
      <c r="Q18" s="651"/>
      <c r="R18" s="137"/>
      <c r="S18" s="137"/>
      <c r="U18" s="141" t="s">
        <v>303</v>
      </c>
      <c r="X18" s="141" t="s">
        <v>344</v>
      </c>
    </row>
    <row r="19" spans="1:33" ht="17.100000000000001" customHeight="1" thickBot="1">
      <c r="A19" s="664"/>
      <c r="B19" s="665"/>
      <c r="C19" s="666"/>
      <c r="D19" s="652" t="s">
        <v>274</v>
      </c>
      <c r="E19" s="246" t="s">
        <v>304</v>
      </c>
      <c r="F19" s="627" t="s">
        <v>82</v>
      </c>
      <c r="G19" s="628"/>
      <c r="H19" s="654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296</v>
      </c>
      <c r="X19" s="141" t="s">
        <v>345</v>
      </c>
    </row>
    <row r="20" spans="1:33" ht="17.100000000000001" customHeight="1" thickBot="1">
      <c r="A20" s="664"/>
      <c r="B20" s="665"/>
      <c r="C20" s="666"/>
      <c r="D20" s="653"/>
      <c r="E20" s="250" t="s">
        <v>305</v>
      </c>
      <c r="F20" s="655" t="s">
        <v>98</v>
      </c>
      <c r="G20" s="656"/>
      <c r="H20" s="657" t="s">
        <v>301</v>
      </c>
      <c r="I20" s="658"/>
      <c r="J20" s="658"/>
      <c r="K20" s="658"/>
      <c r="L20" s="655" t="s">
        <v>99</v>
      </c>
      <c r="M20" s="659"/>
      <c r="N20" s="659"/>
      <c r="O20" s="659"/>
      <c r="P20" s="659"/>
      <c r="Q20" s="660"/>
      <c r="R20" s="137"/>
      <c r="S20" s="137"/>
      <c r="U20" s="141" t="s">
        <v>306</v>
      </c>
      <c r="X20" s="141" t="s">
        <v>346</v>
      </c>
    </row>
    <row r="21" spans="1:33" ht="17.100000000000001" customHeight="1" thickBot="1">
      <c r="A21" s="614" t="s">
        <v>307</v>
      </c>
      <c r="B21" s="615"/>
      <c r="C21" s="616"/>
      <c r="D21" s="625" t="s">
        <v>71</v>
      </c>
      <c r="E21" s="626"/>
      <c r="F21" s="655" t="s">
        <v>96</v>
      </c>
      <c r="G21" s="659"/>
      <c r="H21" s="659"/>
      <c r="I21" s="659"/>
      <c r="J21" s="659"/>
      <c r="K21" s="659"/>
      <c r="L21" s="659"/>
      <c r="M21" s="659"/>
      <c r="N21" s="659"/>
      <c r="O21" s="659"/>
      <c r="P21" s="659"/>
      <c r="Q21" s="660"/>
      <c r="R21" s="137"/>
      <c r="S21" s="138"/>
      <c r="X21" s="141" t="s">
        <v>347</v>
      </c>
    </row>
    <row r="22" spans="1:33" ht="17.100000000000001" customHeight="1" thickBot="1">
      <c r="A22" s="617"/>
      <c r="B22" s="618"/>
      <c r="C22" s="619"/>
      <c r="D22" s="704" t="s">
        <v>108</v>
      </c>
      <c r="E22" s="705"/>
      <c r="F22" s="678"/>
      <c r="G22" s="679"/>
      <c r="H22" s="679"/>
      <c r="I22" s="679"/>
      <c r="J22" s="679"/>
      <c r="K22" s="679"/>
      <c r="L22" s="679"/>
      <c r="M22" s="679"/>
      <c r="N22" s="679"/>
      <c r="O22" s="679"/>
      <c r="P22" s="679"/>
      <c r="Q22" s="680"/>
      <c r="R22" s="137"/>
      <c r="S22" s="137"/>
      <c r="U22" s="146" t="s">
        <v>259</v>
      </c>
      <c r="X22" s="141" t="s">
        <v>219</v>
      </c>
    </row>
    <row r="23" spans="1:33" ht="17.100000000000001" customHeight="1" thickBot="1">
      <c r="A23" s="617"/>
      <c r="B23" s="618"/>
      <c r="C23" s="619"/>
      <c r="D23" s="704" t="s">
        <v>72</v>
      </c>
      <c r="E23" s="705"/>
      <c r="F23" s="678"/>
      <c r="G23" s="679"/>
      <c r="H23" s="679"/>
      <c r="I23" s="679"/>
      <c r="J23" s="679"/>
      <c r="K23" s="679"/>
      <c r="L23" s="679"/>
      <c r="M23" s="679"/>
      <c r="N23" s="679"/>
      <c r="O23" s="679"/>
      <c r="P23" s="679"/>
      <c r="Q23" s="680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620"/>
      <c r="B24" s="621"/>
      <c r="C24" s="619"/>
      <c r="D24" s="704" t="s">
        <v>109</v>
      </c>
      <c r="E24" s="705"/>
      <c r="F24" s="678"/>
      <c r="G24" s="679"/>
      <c r="H24" s="679"/>
      <c r="I24" s="679"/>
      <c r="J24" s="679"/>
      <c r="K24" s="679"/>
      <c r="L24" s="679"/>
      <c r="M24" s="679"/>
      <c r="N24" s="679"/>
      <c r="O24" s="679"/>
      <c r="P24" s="679"/>
      <c r="Q24" s="680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622"/>
      <c r="B25" s="623"/>
      <c r="C25" s="624"/>
      <c r="D25" s="704" t="s">
        <v>73</v>
      </c>
      <c r="E25" s="705"/>
      <c r="F25" s="678"/>
      <c r="G25" s="679"/>
      <c r="H25" s="679"/>
      <c r="I25" s="679"/>
      <c r="J25" s="679"/>
      <c r="K25" s="679"/>
      <c r="L25" s="679"/>
      <c r="M25" s="679"/>
      <c r="N25" s="679"/>
      <c r="O25" s="679"/>
      <c r="P25" s="679"/>
      <c r="Q25" s="680"/>
      <c r="R25" s="137"/>
      <c r="S25" s="137"/>
      <c r="U25" s="147" t="s">
        <v>319</v>
      </c>
      <c r="X25" s="146" t="s">
        <v>337</v>
      </c>
    </row>
    <row r="26" spans="1:33" s="12" customFormat="1" ht="17.100000000000001" customHeight="1" thickBot="1">
      <c r="A26" s="681" t="s">
        <v>308</v>
      </c>
      <c r="B26" s="682"/>
      <c r="C26" s="683"/>
      <c r="D26" s="690" t="s">
        <v>40</v>
      </c>
      <c r="E26" s="691"/>
      <c r="F26" s="655" t="s">
        <v>96</v>
      </c>
      <c r="G26" s="659"/>
      <c r="H26" s="659"/>
      <c r="I26" s="659"/>
      <c r="J26" s="659"/>
      <c r="K26" s="659"/>
      <c r="L26" s="659"/>
      <c r="M26" s="659"/>
      <c r="N26" s="659"/>
      <c r="O26" s="659"/>
      <c r="P26" s="659"/>
      <c r="Q26" s="660"/>
      <c r="R26" s="36"/>
      <c r="S26" s="138"/>
      <c r="U26" s="146" t="s">
        <v>348</v>
      </c>
      <c r="V26" s="146"/>
      <c r="W26" s="146"/>
      <c r="X26" s="146" t="s">
        <v>368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4"/>
      <c r="B27" s="685"/>
      <c r="C27" s="686"/>
      <c r="D27" s="692"/>
      <c r="E27" s="693"/>
      <c r="F27" s="655" t="s">
        <v>81</v>
      </c>
      <c r="G27" s="659"/>
      <c r="H27" s="660"/>
      <c r="I27" s="694" t="s">
        <v>106</v>
      </c>
      <c r="J27" s="695"/>
      <c r="K27" s="696"/>
      <c r="L27" s="697"/>
      <c r="M27" s="698"/>
      <c r="N27" s="698"/>
      <c r="O27" s="698"/>
      <c r="P27" s="698"/>
      <c r="Q27" s="699"/>
      <c r="R27" s="36"/>
      <c r="S27" s="11"/>
      <c r="U27" s="146" t="s">
        <v>349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4"/>
      <c r="B28" s="685"/>
      <c r="C28" s="686"/>
      <c r="D28" s="700" t="s">
        <v>150</v>
      </c>
      <c r="E28" s="701"/>
      <c r="F28" s="678"/>
      <c r="G28" s="702"/>
      <c r="H28" s="702"/>
      <c r="I28" s="702"/>
      <c r="J28" s="702"/>
      <c r="K28" s="702"/>
      <c r="L28" s="702"/>
      <c r="M28" s="702"/>
      <c r="N28" s="702"/>
      <c r="O28" s="702"/>
      <c r="P28" s="702"/>
      <c r="Q28" s="703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4"/>
      <c r="B29" s="685"/>
      <c r="C29" s="686"/>
      <c r="D29" s="706" t="s">
        <v>76</v>
      </c>
      <c r="E29" s="707"/>
      <c r="F29" s="678"/>
      <c r="G29" s="702"/>
      <c r="H29" s="702"/>
      <c r="I29" s="702"/>
      <c r="J29" s="702"/>
      <c r="K29" s="702"/>
      <c r="L29" s="702"/>
      <c r="M29" s="702"/>
      <c r="N29" s="702"/>
      <c r="O29" s="702"/>
      <c r="P29" s="702"/>
      <c r="Q29" s="703"/>
      <c r="R29" s="36"/>
      <c r="S29" s="11"/>
      <c r="U29" s="146" t="s">
        <v>350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4"/>
      <c r="B30" s="685"/>
      <c r="C30" s="686"/>
      <c r="D30" s="692"/>
      <c r="E30" s="693"/>
      <c r="F30" s="655" t="s">
        <v>81</v>
      </c>
      <c r="G30" s="659"/>
      <c r="H30" s="660"/>
      <c r="I30" s="694" t="s">
        <v>107</v>
      </c>
      <c r="J30" s="695"/>
      <c r="K30" s="696"/>
      <c r="L30" s="697"/>
      <c r="M30" s="698"/>
      <c r="N30" s="698"/>
      <c r="O30" s="698"/>
      <c r="P30" s="698"/>
      <c r="Q30" s="699"/>
      <c r="R30" s="36"/>
      <c r="S30" s="11"/>
      <c r="U30" s="146" t="s">
        <v>320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4"/>
      <c r="B31" s="685"/>
      <c r="C31" s="686"/>
      <c r="D31" s="700" t="s">
        <v>151</v>
      </c>
      <c r="E31" s="701"/>
      <c r="F31" s="678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80"/>
      <c r="R31" s="36"/>
      <c r="S31" s="11"/>
      <c r="U31" s="147" t="s">
        <v>321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7"/>
      <c r="B32" s="688"/>
      <c r="C32" s="689"/>
      <c r="D32" s="712" t="s">
        <v>77</v>
      </c>
      <c r="E32" s="713"/>
      <c r="F32" s="678"/>
      <c r="G32" s="679"/>
      <c r="H32" s="679"/>
      <c r="I32" s="679"/>
      <c r="J32" s="679"/>
      <c r="K32" s="679"/>
      <c r="L32" s="679"/>
      <c r="M32" s="679"/>
      <c r="N32" s="679"/>
      <c r="O32" s="679"/>
      <c r="P32" s="679"/>
      <c r="Q32" s="680"/>
      <c r="R32" s="36"/>
      <c r="S32" s="11"/>
      <c r="U32" s="146" t="s">
        <v>322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3" t="s">
        <v>309</v>
      </c>
      <c r="B33" s="724"/>
      <c r="C33" s="725"/>
      <c r="D33" s="690" t="s">
        <v>61</v>
      </c>
      <c r="E33" s="691"/>
      <c r="F33" s="655" t="s">
        <v>206</v>
      </c>
      <c r="G33" s="659"/>
      <c r="H33" s="659"/>
      <c r="I33" s="659"/>
      <c r="J33" s="659"/>
      <c r="K33" s="659"/>
      <c r="L33" s="659"/>
      <c r="M33" s="659"/>
      <c r="N33" s="659"/>
      <c r="O33" s="659"/>
      <c r="P33" s="659"/>
      <c r="Q33" s="660"/>
      <c r="R33" s="36"/>
      <c r="S33" s="138"/>
      <c r="U33" s="146" t="s">
        <v>320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3"/>
      <c r="B34" s="724"/>
      <c r="C34" s="725"/>
      <c r="D34" s="717" t="s">
        <v>62</v>
      </c>
      <c r="E34" s="733"/>
      <c r="F34" s="734" t="s">
        <v>370</v>
      </c>
      <c r="G34" s="735"/>
      <c r="H34" s="639"/>
      <c r="I34" s="640"/>
      <c r="J34" s="640"/>
      <c r="K34" s="640"/>
      <c r="L34" s="640"/>
      <c r="M34" s="640"/>
      <c r="N34" s="640"/>
      <c r="O34" s="640"/>
      <c r="P34" s="640"/>
      <c r="Q34" s="641"/>
      <c r="R34" s="36"/>
      <c r="S34" s="11"/>
      <c r="U34" s="146" t="s">
        <v>319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3"/>
      <c r="B35" s="724"/>
      <c r="C35" s="725"/>
      <c r="D35" s="721"/>
      <c r="E35" s="722"/>
      <c r="F35" s="736"/>
      <c r="G35" s="737"/>
      <c r="H35" s="642"/>
      <c r="I35" s="640"/>
      <c r="J35" s="640"/>
      <c r="K35" s="640"/>
      <c r="L35" s="640"/>
      <c r="M35" s="640"/>
      <c r="N35" s="640"/>
      <c r="O35" s="640"/>
      <c r="P35" s="640"/>
      <c r="Q35" s="641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3"/>
      <c r="B36" s="724"/>
      <c r="C36" s="725"/>
      <c r="D36" s="717" t="s">
        <v>63</v>
      </c>
      <c r="E36" s="733"/>
      <c r="F36" s="738" t="s">
        <v>298</v>
      </c>
      <c r="G36" s="737"/>
      <c r="H36" s="639"/>
      <c r="I36" s="640"/>
      <c r="J36" s="640"/>
      <c r="K36" s="640"/>
      <c r="L36" s="640"/>
      <c r="M36" s="640"/>
      <c r="N36" s="640"/>
      <c r="O36" s="640"/>
      <c r="P36" s="640"/>
      <c r="Q36" s="641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6"/>
      <c r="B37" s="727"/>
      <c r="C37" s="728"/>
      <c r="D37" s="719"/>
      <c r="E37" s="741"/>
      <c r="F37" s="739"/>
      <c r="G37" s="740"/>
      <c r="H37" s="642"/>
      <c r="I37" s="640"/>
      <c r="J37" s="640"/>
      <c r="K37" s="640"/>
      <c r="L37" s="640"/>
      <c r="M37" s="640"/>
      <c r="N37" s="640"/>
      <c r="O37" s="640"/>
      <c r="P37" s="640"/>
      <c r="Q37" s="641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3" t="s">
        <v>310</v>
      </c>
      <c r="B38" s="724"/>
      <c r="C38" s="725"/>
      <c r="D38" s="690" t="s">
        <v>61</v>
      </c>
      <c r="E38" s="691"/>
      <c r="F38" s="729" t="s">
        <v>206</v>
      </c>
      <c r="G38" s="730"/>
      <c r="H38" s="730"/>
      <c r="I38" s="730"/>
      <c r="J38" s="730"/>
      <c r="K38" s="730"/>
      <c r="L38" s="730"/>
      <c r="M38" s="730"/>
      <c r="N38" s="730"/>
      <c r="O38" s="730"/>
      <c r="P38" s="730"/>
      <c r="Q38" s="731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3"/>
      <c r="B39" s="724"/>
      <c r="C39" s="725"/>
      <c r="D39" s="717" t="s">
        <v>352</v>
      </c>
      <c r="E39" s="718"/>
      <c r="F39" s="708" t="s">
        <v>351</v>
      </c>
      <c r="G39" s="709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3"/>
      <c r="B40" s="724"/>
      <c r="C40" s="725"/>
      <c r="D40" s="721"/>
      <c r="E40" s="732"/>
      <c r="F40" s="710"/>
      <c r="G40" s="711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36"/>
      <c r="S40" s="11"/>
      <c r="U40" s="146" t="s">
        <v>320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3"/>
      <c r="B41" s="724"/>
      <c r="C41" s="725"/>
      <c r="D41" s="717" t="s">
        <v>353</v>
      </c>
      <c r="E41" s="718"/>
      <c r="F41" s="708" t="s">
        <v>351</v>
      </c>
      <c r="G41" s="709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6"/>
      <c r="B42" s="727"/>
      <c r="C42" s="728"/>
      <c r="D42" s="719"/>
      <c r="E42" s="720"/>
      <c r="F42" s="710"/>
      <c r="G42" s="711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2" t="s">
        <v>339</v>
      </c>
      <c r="B43" s="762"/>
      <c r="C43" s="762"/>
      <c r="D43" s="690" t="s">
        <v>311</v>
      </c>
      <c r="E43" s="691"/>
      <c r="F43" s="729" t="s">
        <v>82</v>
      </c>
      <c r="G43" s="730"/>
      <c r="H43" s="731"/>
      <c r="I43" s="763"/>
      <c r="J43" s="764"/>
      <c r="K43" s="764"/>
      <c r="L43" s="764"/>
      <c r="M43" s="764"/>
      <c r="N43" s="764"/>
      <c r="O43" s="764"/>
      <c r="P43" s="764"/>
      <c r="Q43" s="765"/>
      <c r="R43" s="36"/>
      <c r="S43" s="138"/>
      <c r="U43" s="146" t="s">
        <v>320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6" t="s">
        <v>313</v>
      </c>
      <c r="B44" s="767"/>
      <c r="C44" s="768"/>
      <c r="D44" s="775" t="s">
        <v>154</v>
      </c>
      <c r="E44" s="776"/>
      <c r="F44" s="777" t="s">
        <v>116</v>
      </c>
      <c r="G44" s="778"/>
      <c r="H44" s="778"/>
      <c r="I44" s="778"/>
      <c r="J44" s="779"/>
      <c r="K44" s="714"/>
      <c r="L44" s="715"/>
      <c r="M44" s="715"/>
      <c r="N44" s="715"/>
      <c r="O44" s="715"/>
      <c r="P44" s="715"/>
      <c r="Q44" s="716"/>
      <c r="R44" s="11"/>
      <c r="S44" s="138"/>
      <c r="U44" s="146" t="s">
        <v>319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69"/>
      <c r="B45" s="770"/>
      <c r="C45" s="771"/>
      <c r="D45" s="786" t="s">
        <v>364</v>
      </c>
      <c r="E45" s="787"/>
      <c r="F45" s="787"/>
      <c r="G45" s="787"/>
      <c r="H45" s="787"/>
      <c r="I45" s="787"/>
      <c r="J45" s="787"/>
      <c r="K45" s="787"/>
      <c r="L45" s="787"/>
      <c r="M45" s="788"/>
      <c r="N45" s="780"/>
      <c r="O45" s="781"/>
      <c r="P45" s="782"/>
      <c r="Q45" s="257" t="s">
        <v>33</v>
      </c>
      <c r="R45" s="11"/>
      <c r="S45" s="11"/>
      <c r="U45" s="146" t="s">
        <v>261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2"/>
      <c r="B46" s="773"/>
      <c r="C46" s="774"/>
      <c r="D46" s="789" t="s">
        <v>365</v>
      </c>
      <c r="E46" s="790"/>
      <c r="F46" s="790"/>
      <c r="G46" s="790"/>
      <c r="H46" s="790"/>
      <c r="I46" s="790"/>
      <c r="J46" s="790"/>
      <c r="K46" s="790"/>
      <c r="L46" s="790"/>
      <c r="M46" s="791"/>
      <c r="N46" s="783"/>
      <c r="O46" s="784"/>
      <c r="P46" s="785"/>
      <c r="Q46" s="256" t="s">
        <v>33</v>
      </c>
      <c r="R46" s="36"/>
      <c r="S46" s="11"/>
      <c r="U46" s="146" t="s">
        <v>262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2" t="s">
        <v>314</v>
      </c>
      <c r="B47" s="743"/>
      <c r="C47" s="744"/>
      <c r="D47" s="748" t="s">
        <v>118</v>
      </c>
      <c r="E47" s="749"/>
      <c r="F47" s="750" t="s">
        <v>82</v>
      </c>
      <c r="G47" s="751"/>
      <c r="H47" s="752" t="s">
        <v>32</v>
      </c>
      <c r="I47" s="753"/>
      <c r="J47" s="753"/>
      <c r="K47" s="753"/>
      <c r="L47" s="753"/>
      <c r="M47" s="754"/>
      <c r="N47" s="755"/>
      <c r="O47" s="756"/>
      <c r="P47" s="756"/>
      <c r="Q47" s="757"/>
      <c r="R47" s="137"/>
      <c r="S47" s="138"/>
      <c r="U47" s="146" t="s">
        <v>263</v>
      </c>
    </row>
    <row r="48" spans="1:33" ht="17.100000000000001" customHeight="1" thickBot="1">
      <c r="A48" s="745"/>
      <c r="B48" s="746"/>
      <c r="C48" s="747"/>
      <c r="D48" s="758" t="s">
        <v>117</v>
      </c>
      <c r="E48" s="759"/>
      <c r="F48" s="759"/>
      <c r="G48" s="760"/>
      <c r="H48" s="750" t="s">
        <v>212</v>
      </c>
      <c r="I48" s="751"/>
      <c r="J48" s="751"/>
      <c r="K48" s="751"/>
      <c r="L48" s="751"/>
      <c r="M48" s="751"/>
      <c r="N48" s="751"/>
      <c r="O48" s="751"/>
      <c r="P48" s="751"/>
      <c r="Q48" s="761"/>
      <c r="R48" s="137"/>
      <c r="S48" s="138"/>
      <c r="U48" s="147" t="s">
        <v>264</v>
      </c>
    </row>
    <row r="49" spans="1:33" ht="17.100000000000001" customHeight="1" thickBot="1">
      <c r="A49" s="827" t="s">
        <v>315</v>
      </c>
      <c r="B49" s="828"/>
      <c r="C49" s="829"/>
      <c r="D49" s="833" t="s">
        <v>70</v>
      </c>
      <c r="E49" s="834"/>
      <c r="F49" s="777" t="s">
        <v>90</v>
      </c>
      <c r="G49" s="571"/>
      <c r="H49" s="572"/>
      <c r="I49" s="792"/>
      <c r="J49" s="793"/>
      <c r="K49" s="793"/>
      <c r="L49" s="793"/>
      <c r="M49" s="793"/>
      <c r="N49" s="793"/>
      <c r="O49" s="793"/>
      <c r="P49" s="793"/>
      <c r="Q49" s="794"/>
      <c r="R49" s="137"/>
      <c r="S49" s="138"/>
      <c r="U49" s="141" t="s">
        <v>265</v>
      </c>
    </row>
    <row r="50" spans="1:33" ht="17.100000000000001" customHeight="1" thickBot="1">
      <c r="A50" s="830"/>
      <c r="B50" s="831"/>
      <c r="C50" s="832"/>
      <c r="D50" s="835" t="s">
        <v>80</v>
      </c>
      <c r="E50" s="836"/>
      <c r="F50" s="837"/>
      <c r="G50" s="838"/>
      <c r="H50" s="839"/>
      <c r="I50" s="840" t="s">
        <v>59</v>
      </c>
      <c r="J50" s="841"/>
      <c r="K50" s="842"/>
      <c r="L50" s="811"/>
      <c r="M50" s="812"/>
      <c r="N50" s="812"/>
      <c r="O50" s="812"/>
      <c r="P50" s="812"/>
      <c r="Q50" s="813"/>
      <c r="R50" s="137"/>
      <c r="S50" s="137"/>
      <c r="U50" s="141" t="s">
        <v>320</v>
      </c>
    </row>
    <row r="51" spans="1:33" s="12" customFormat="1" ht="24" customHeight="1" thickBot="1">
      <c r="A51" s="814" t="s">
        <v>316</v>
      </c>
      <c r="B51" s="814"/>
      <c r="C51" s="814"/>
      <c r="D51" s="803" t="s">
        <v>311</v>
      </c>
      <c r="E51" s="804"/>
      <c r="F51" s="750" t="s">
        <v>82</v>
      </c>
      <c r="G51" s="751"/>
      <c r="H51" s="761"/>
      <c r="I51" s="815"/>
      <c r="J51" s="816"/>
      <c r="K51" s="816"/>
      <c r="L51" s="816"/>
      <c r="M51" s="816"/>
      <c r="N51" s="816"/>
      <c r="O51" s="816"/>
      <c r="P51" s="816"/>
      <c r="Q51" s="817"/>
      <c r="R51" s="36"/>
      <c r="S51" s="138"/>
      <c r="U51" s="146" t="s">
        <v>323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6" t="s">
        <v>317</v>
      </c>
      <c r="B52" s="767"/>
      <c r="C52" s="768"/>
      <c r="D52" s="803" t="s">
        <v>35</v>
      </c>
      <c r="E52" s="804"/>
      <c r="F52" s="818" t="s">
        <v>82</v>
      </c>
      <c r="G52" s="819"/>
      <c r="H52" s="820"/>
      <c r="I52" s="821" t="s">
        <v>36</v>
      </c>
      <c r="J52" s="822"/>
      <c r="K52" s="823"/>
      <c r="L52" s="824"/>
      <c r="M52" s="825"/>
      <c r="N52" s="825"/>
      <c r="O52" s="825"/>
      <c r="P52" s="825"/>
      <c r="Q52" s="826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2"/>
      <c r="B53" s="773"/>
      <c r="C53" s="774"/>
      <c r="D53" s="795" t="s">
        <v>149</v>
      </c>
      <c r="E53" s="796"/>
      <c r="F53" s="797"/>
      <c r="G53" s="798"/>
      <c r="H53" s="798"/>
      <c r="I53" s="798"/>
      <c r="J53" s="798"/>
      <c r="K53" s="798"/>
      <c r="L53" s="798"/>
      <c r="M53" s="798"/>
      <c r="N53" s="798"/>
      <c r="O53" s="798"/>
      <c r="P53" s="798"/>
      <c r="Q53" s="799"/>
      <c r="R53" s="36"/>
      <c r="S53" s="11"/>
      <c r="U53" s="146" t="s">
        <v>312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800" t="s">
        <v>295</v>
      </c>
      <c r="B54" s="801"/>
      <c r="C54" s="802"/>
      <c r="D54" s="803" t="s">
        <v>70</v>
      </c>
      <c r="E54" s="804"/>
      <c r="F54" s="805" t="s">
        <v>82</v>
      </c>
      <c r="G54" s="806"/>
      <c r="H54" s="807"/>
      <c r="I54" s="808" t="s">
        <v>318</v>
      </c>
      <c r="J54" s="809"/>
      <c r="K54" s="809"/>
      <c r="L54" s="809"/>
      <c r="M54" s="809"/>
      <c r="N54" s="809"/>
      <c r="O54" s="809"/>
      <c r="P54" s="809"/>
      <c r="Q54" s="810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362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363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260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algorithmName="SHA-512" hashValue="ucpCxvtwkHeHRZpAB350VhKVM/fOZ1XhR4AJKGLLXUPBuPt7etrHS9JXjkEpnZ8nuJ7f3LxnZaDoSf6TW77gsQ==" saltValue="XrffXkE/xknLi5j4j4BDxQ==" spinCount="100000" sheet="1" selectLockedCells="1"/>
  <mergeCells count="131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2020-07-02T04:09:05Z</cp:lastPrinted>
  <dcterms:created xsi:type="dcterms:W3CDTF">2010-05-27T06:44:32Z</dcterms:created>
  <dcterms:modified xsi:type="dcterms:W3CDTF">2023-03-09T01:24:33Z</dcterms:modified>
</cp:coreProperties>
</file>