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hon04f04om\税制課\01 税制係\01 税制総括\04 税務統計\令和5年度\06_配布作業\01_項目別DL版\"/>
    </mc:Choice>
  </mc:AlternateContent>
  <bookViews>
    <workbookView xWindow="195" yWindow="-15" windowWidth="14130" windowHeight="8340" tabRatio="855"/>
  </bookViews>
  <sheets>
    <sheet name="３徴収経費" sheetId="37" r:id="rId1"/>
  </sheets>
  <definedNames>
    <definedName name="_xlnm.Print_Area" localSheetId="0">'３徴収経費'!$A$1:$R$37</definedName>
  </definedNames>
  <calcPr calcId="162913" calcMode="manual"/>
</workbook>
</file>

<file path=xl/calcChain.xml><?xml version="1.0" encoding="utf-8"?>
<calcChain xmlns="http://schemas.openxmlformats.org/spreadsheetml/2006/main">
  <c r="Q7" i="37" l="1"/>
  <c r="Q9" i="37"/>
  <c r="Q14" i="37" s="1"/>
  <c r="Q13" i="37"/>
  <c r="Q18" i="37"/>
  <c r="Q24" i="37"/>
  <c r="Q26" i="37" l="1"/>
  <c r="Q29" i="37" s="1"/>
  <c r="Q28" i="37"/>
  <c r="Q30" i="37" s="1"/>
</calcChain>
</file>

<file path=xl/sharedStrings.xml><?xml version="1.0" encoding="utf-8"?>
<sst xmlns="http://schemas.openxmlformats.org/spreadsheetml/2006/main" count="68" uniqueCount="49">
  <si>
    <t>総 収 入 額</t>
  </si>
  <si>
    <t>諸手当</t>
  </si>
  <si>
    <t>(超過勤務手当)</t>
  </si>
  <si>
    <t>人件費</t>
  </si>
  <si>
    <t>(税務特別手当)</t>
  </si>
  <si>
    <t>(その他の手当)</t>
  </si>
  <si>
    <t>その他</t>
  </si>
  <si>
    <t>小計</t>
  </si>
  <si>
    <t>賃金</t>
  </si>
  <si>
    <t>納期前納付の奨励金</t>
  </si>
  <si>
    <t>納税貯蓄組合補助金</t>
  </si>
  <si>
    <t>納税奨励金</t>
  </si>
  <si>
    <t>そ        の        他</t>
  </si>
  <si>
    <t>(ﾆ) 合        計</t>
  </si>
  <si>
    <t>－</t>
  </si>
  <si>
    <t>小計</t>
    <rPh sb="0" eb="2">
      <t>ショウケイ</t>
    </rPh>
    <phoneticPr fontId="7"/>
  </si>
  <si>
    <t>徴税費</t>
    <rPh sb="1" eb="2">
      <t>ゼイ</t>
    </rPh>
    <rPh sb="2" eb="3">
      <t>ヒ</t>
    </rPh>
    <phoneticPr fontId="7"/>
  </si>
  <si>
    <t>市税</t>
    <phoneticPr fontId="7"/>
  </si>
  <si>
    <t>（単位：千円，％）</t>
    <phoneticPr fontId="7"/>
  </si>
  <si>
    <t>(ﾎ)（(ﾊ)－(ﾆ)）</t>
    <phoneticPr fontId="7"/>
  </si>
  <si>
    <t>(ﾊ)／(ﾛ)</t>
    <phoneticPr fontId="7"/>
  </si>
  <si>
    <t>(ﾎ)／(ｲ)</t>
    <phoneticPr fontId="7"/>
  </si>
  <si>
    <t>区　　　　　　　　　　分</t>
    <phoneticPr fontId="7"/>
  </si>
  <si>
    <t xml:space="preserve"> </t>
    <phoneticPr fontId="7"/>
  </si>
  <si>
    <t>個人の県民税</t>
    <phoneticPr fontId="7"/>
  </si>
  <si>
    <t>基本給</t>
    <phoneticPr fontId="7"/>
  </si>
  <si>
    <t xml:space="preserve">(ｲ) </t>
    <phoneticPr fontId="7"/>
  </si>
  <si>
    <t>(ﾛ)</t>
    <phoneticPr fontId="7"/>
  </si>
  <si>
    <t>合計</t>
    <phoneticPr fontId="7"/>
  </si>
  <si>
    <t>旅費</t>
    <phoneticPr fontId="7"/>
  </si>
  <si>
    <t>(ﾊ)  合               計</t>
    <phoneticPr fontId="7"/>
  </si>
  <si>
    <t>平成30年度</t>
  </si>
  <si>
    <t>令和元年度</t>
    <rPh sb="0" eb="2">
      <t>レイワ</t>
    </rPh>
    <rPh sb="2" eb="3">
      <t>ガン</t>
    </rPh>
    <phoneticPr fontId="7"/>
  </si>
  <si>
    <t>令和２年度</t>
    <rPh sb="0" eb="2">
      <t>レイワ</t>
    </rPh>
    <phoneticPr fontId="7"/>
  </si>
  <si>
    <t>令和３年度</t>
    <rPh sb="0" eb="2">
      <t>レイワ</t>
    </rPh>
    <phoneticPr fontId="7"/>
  </si>
  <si>
    <t>県民税徴収
取  扱  費</t>
    <phoneticPr fontId="7"/>
  </si>
  <si>
    <t>３.　徴収経費の推移</t>
    <rPh sb="3" eb="5">
      <t>チョウシュウ</t>
    </rPh>
    <rPh sb="5" eb="7">
      <t>ケイヒ</t>
    </rPh>
    <rPh sb="8" eb="10">
      <t>スイイ</t>
    </rPh>
    <phoneticPr fontId="7"/>
  </si>
  <si>
    <t>税収入額に対する
徴税費の割合</t>
    <rPh sb="0" eb="1">
      <t>ゼイ</t>
    </rPh>
    <rPh sb="1" eb="3">
      <t>シュウニュウ</t>
    </rPh>
    <rPh sb="3" eb="4">
      <t>ガク</t>
    </rPh>
    <rPh sb="5" eb="6">
      <t>タイ</t>
    </rPh>
    <rPh sb="9" eb="11">
      <t>チョウゼイ</t>
    </rPh>
    <rPh sb="11" eb="12">
      <t>ヒ</t>
    </rPh>
    <rPh sb="13" eb="15">
      <t>ワリアイ</t>
    </rPh>
    <phoneticPr fontId="7"/>
  </si>
  <si>
    <t>報償金等の経費</t>
    <rPh sb="3" eb="4">
      <t>ナド</t>
    </rPh>
    <phoneticPr fontId="7"/>
  </si>
  <si>
    <t>物件費</t>
    <rPh sb="0" eb="3">
      <t>ブッケンヒ</t>
    </rPh>
    <phoneticPr fontId="7"/>
  </si>
  <si>
    <t>（広報経費等）</t>
    <rPh sb="1" eb="3">
      <t>コウホウ</t>
    </rPh>
    <rPh sb="3" eb="5">
      <t>ケイヒ</t>
    </rPh>
    <rPh sb="5" eb="6">
      <t>ナド</t>
    </rPh>
    <phoneticPr fontId="7"/>
  </si>
  <si>
    <r>
      <t>その他</t>
    </r>
    <r>
      <rPr>
        <vertAlign val="superscript"/>
        <sz val="9"/>
        <rFont val="ＭＳ 明朝"/>
        <family val="1"/>
        <charset val="128"/>
      </rPr>
      <t>※2</t>
    </r>
    <phoneticPr fontId="7"/>
  </si>
  <si>
    <r>
      <t>その他</t>
    </r>
    <r>
      <rPr>
        <vertAlign val="superscript"/>
        <sz val="9"/>
        <rFont val="ＭＳ 明朝"/>
        <family val="1"/>
        <charset val="128"/>
      </rPr>
      <t>※1</t>
    </r>
    <phoneticPr fontId="7"/>
  </si>
  <si>
    <t>令和４年度</t>
    <rPh sb="0" eb="2">
      <t>レイワ</t>
    </rPh>
    <phoneticPr fontId="7"/>
  </si>
  <si>
    <t xml:space="preserve">    共済組合負担金を計上。</t>
    <rPh sb="4" eb="6">
      <t>キョウサイ</t>
    </rPh>
    <rPh sb="6" eb="8">
      <t>クミアイ</t>
    </rPh>
    <rPh sb="8" eb="11">
      <t>フタンキン</t>
    </rPh>
    <rPh sb="12" eb="14">
      <t>ケイジョウ</t>
    </rPh>
    <phoneticPr fontId="7"/>
  </si>
  <si>
    <t>注）物件費「賃金」は，臨時職員の給与を計上していたが，令和２年度の会計年度任用職員制度の創設に</t>
    <rPh sb="0" eb="1">
      <t>チュウ</t>
    </rPh>
    <rPh sb="2" eb="4">
      <t>ブッケン</t>
    </rPh>
    <rPh sb="4" eb="5">
      <t>ヒ</t>
    </rPh>
    <rPh sb="6" eb="8">
      <t>チンギン</t>
    </rPh>
    <rPh sb="11" eb="13">
      <t>リンジ</t>
    </rPh>
    <rPh sb="13" eb="15">
      <t>ショクイン</t>
    </rPh>
    <rPh sb="16" eb="18">
      <t>キュウヨ</t>
    </rPh>
    <rPh sb="19" eb="21">
      <t>ケイジョウ</t>
    </rPh>
    <rPh sb="27" eb="29">
      <t>レイワ</t>
    </rPh>
    <rPh sb="30" eb="32">
      <t>ネンド</t>
    </rPh>
    <rPh sb="33" eb="35">
      <t>カイケイ</t>
    </rPh>
    <rPh sb="35" eb="37">
      <t>ネンド</t>
    </rPh>
    <rPh sb="37" eb="39">
      <t>ニンヨウ</t>
    </rPh>
    <rPh sb="39" eb="41">
      <t>ショクイン</t>
    </rPh>
    <rPh sb="41" eb="43">
      <t>セイド</t>
    </rPh>
    <rPh sb="44" eb="46">
      <t>ソウセツ</t>
    </rPh>
    <phoneticPr fontId="7"/>
  </si>
  <si>
    <t>　伴い，従来の臨時職員等が会計年度任用職員へと移行したため，令和２年度以降は「－」となっている。</t>
    <rPh sb="4" eb="6">
      <t>ジュウライ</t>
    </rPh>
    <rPh sb="7" eb="9">
      <t>リンジ</t>
    </rPh>
    <rPh sb="9" eb="11">
      <t>ショクイン</t>
    </rPh>
    <rPh sb="11" eb="12">
      <t>ナド</t>
    </rPh>
    <rPh sb="13" eb="15">
      <t>カイケイ</t>
    </rPh>
    <rPh sb="15" eb="17">
      <t>ネンド</t>
    </rPh>
    <rPh sb="17" eb="19">
      <t>ニンヨウ</t>
    </rPh>
    <rPh sb="19" eb="21">
      <t>ショクイン</t>
    </rPh>
    <rPh sb="23" eb="25">
      <t>イコウ</t>
    </rPh>
    <rPh sb="30" eb="32">
      <t>レイワ</t>
    </rPh>
    <rPh sb="33" eb="35">
      <t>ネンド</t>
    </rPh>
    <rPh sb="35" eb="37">
      <t>イコウ</t>
    </rPh>
    <phoneticPr fontId="7"/>
  </si>
  <si>
    <t>※1　会計年度任用職員（パートタイム・アルバイト）への報酬や手当，固定資産評価審査委員会委員報酬，</t>
    <rPh sb="3" eb="5">
      <t>カイケイ</t>
    </rPh>
    <rPh sb="5" eb="7">
      <t>ネンド</t>
    </rPh>
    <rPh sb="7" eb="9">
      <t>ニンヨウ</t>
    </rPh>
    <rPh sb="9" eb="11">
      <t>ショクイン</t>
    </rPh>
    <rPh sb="27" eb="29">
      <t>ホウシュウ</t>
    </rPh>
    <rPh sb="30" eb="32">
      <t>テアテ</t>
    </rPh>
    <rPh sb="33" eb="35">
      <t>コテイ</t>
    </rPh>
    <rPh sb="35" eb="37">
      <t>シサン</t>
    </rPh>
    <rPh sb="37" eb="39">
      <t>ヒョウカ</t>
    </rPh>
    <rPh sb="39" eb="41">
      <t>シンサ</t>
    </rPh>
    <rPh sb="41" eb="44">
      <t>イインカイ</t>
    </rPh>
    <rPh sb="44" eb="46">
      <t>イイン</t>
    </rPh>
    <rPh sb="46" eb="48">
      <t>ホウシュウ</t>
    </rPh>
    <phoneticPr fontId="7"/>
  </si>
  <si>
    <t>※2　旅費以外の物件費（例：納税通知書等の印刷製本費，賦課事務の電算処理に係る電算経費等）を計上。</t>
    <rPh sb="3" eb="5">
      <t>リョヒ</t>
    </rPh>
    <rPh sb="5" eb="7">
      <t>イガイ</t>
    </rPh>
    <rPh sb="8" eb="11">
      <t>ブッケンヒ</t>
    </rPh>
    <rPh sb="12" eb="13">
      <t>レイ</t>
    </rPh>
    <rPh sb="14" eb="16">
      <t>ノウゼイ</t>
    </rPh>
    <rPh sb="16" eb="19">
      <t>ツウチショ</t>
    </rPh>
    <rPh sb="19" eb="20">
      <t>ナド</t>
    </rPh>
    <rPh sb="21" eb="23">
      <t>インサツ</t>
    </rPh>
    <rPh sb="23" eb="25">
      <t>セイホン</t>
    </rPh>
    <rPh sb="25" eb="26">
      <t>ヒ</t>
    </rPh>
    <rPh sb="27" eb="29">
      <t>フカ</t>
    </rPh>
    <rPh sb="29" eb="31">
      <t>ジム</t>
    </rPh>
    <rPh sb="32" eb="34">
      <t>デンサン</t>
    </rPh>
    <rPh sb="34" eb="36">
      <t>ショリ</t>
    </rPh>
    <rPh sb="37" eb="38">
      <t>カカ</t>
    </rPh>
    <rPh sb="39" eb="41">
      <t>デンサン</t>
    </rPh>
    <rPh sb="41" eb="43">
      <t>ケイヒ</t>
    </rPh>
    <rPh sb="43" eb="44">
      <t>ナド</t>
    </rPh>
    <rPh sb="46" eb="48">
      <t>ケイジョウ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</si>
</sst>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‐&quot;#,##0;&quot;－&quot;"/>
    <numFmt numFmtId="177" formatCode="#,##0.0"/>
  </numFmts>
  <fonts count="20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明朝"/>
      <family val="3"/>
      <charset val="128"/>
    </font>
    <font>
      <b/>
      <sz val="10"/>
      <name val="明朝"/>
      <family val="3"/>
      <charset val="128"/>
    </font>
    <font>
      <vertAlign val="superscript"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/>
    <xf numFmtId="38" fontId="1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0" fontId="13" fillId="0" borderId="0"/>
  </cellStyleXfs>
  <cellXfs count="87">
    <xf numFmtId="0" fontId="0" fillId="0" borderId="0" xfId="0"/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177" fontId="16" fillId="0" borderId="2" xfId="0" applyNumberFormat="1" applyFont="1" applyFill="1" applyBorder="1" applyAlignment="1">
      <alignment vertical="center"/>
    </xf>
    <xf numFmtId="0" fontId="17" fillId="0" borderId="2" xfId="0" applyFont="1" applyFill="1" applyBorder="1"/>
    <xf numFmtId="0" fontId="17" fillId="0" borderId="0" xfId="0" applyFont="1" applyFill="1"/>
    <xf numFmtId="0" fontId="18" fillId="0" borderId="0" xfId="0" applyFont="1" applyFill="1"/>
    <xf numFmtId="0" fontId="11" fillId="0" borderId="9" xfId="0" applyFont="1" applyFill="1" applyBorder="1" applyAlignment="1">
      <alignment horizontal="distributed" vertical="center" justifyLastLine="1"/>
    </xf>
    <xf numFmtId="0" fontId="11" fillId="0" borderId="0" xfId="0" applyFont="1" applyFill="1"/>
    <xf numFmtId="0" fontId="8" fillId="0" borderId="8" xfId="0" applyFont="1" applyFill="1" applyBorder="1" applyAlignment="1">
      <alignment horizontal="center" vertical="center" justifyLastLine="1"/>
    </xf>
    <xf numFmtId="0" fontId="8" fillId="0" borderId="5" xfId="0" applyFont="1" applyFill="1" applyBorder="1" applyAlignment="1">
      <alignment horizontal="center" vertical="center" justifyLastLine="1"/>
    </xf>
    <xf numFmtId="0" fontId="8" fillId="0" borderId="0" xfId="0" applyFont="1" applyFill="1" applyBorder="1" applyAlignment="1">
      <alignment horizontal="distributed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center" vertical="center" justifyLastLine="1"/>
    </xf>
    <xf numFmtId="0" fontId="8" fillId="0" borderId="5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justifyLastLine="1"/>
    </xf>
    <xf numFmtId="0" fontId="17" fillId="0" borderId="6" xfId="0" applyFont="1" applyFill="1" applyBorder="1"/>
    <xf numFmtId="0" fontId="17" fillId="0" borderId="12" xfId="0" applyFont="1" applyFill="1" applyBorder="1"/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distributed" vertical="center"/>
    </xf>
    <xf numFmtId="0" fontId="15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Continuous" vertical="center"/>
    </xf>
    <xf numFmtId="0" fontId="8" fillId="0" borderId="9" xfId="0" applyFont="1" applyFill="1" applyBorder="1" applyAlignment="1">
      <alignment horizontal="center" vertical="center"/>
    </xf>
    <xf numFmtId="0" fontId="17" fillId="0" borderId="4" xfId="0" applyFont="1" applyFill="1" applyBorder="1"/>
    <xf numFmtId="0" fontId="17" fillId="0" borderId="13" xfId="0" applyFont="1" applyFill="1" applyBorder="1"/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0" fontId="15" fillId="0" borderId="1" xfId="0" applyFont="1" applyFill="1" applyBorder="1" applyAlignment="1">
      <alignment vertical="center"/>
    </xf>
    <xf numFmtId="0" fontId="17" fillId="0" borderId="9" xfId="0" applyFont="1" applyFill="1" applyBorder="1"/>
    <xf numFmtId="0" fontId="17" fillId="0" borderId="0" xfId="0" applyFont="1" applyFill="1" applyBorder="1"/>
    <xf numFmtId="0" fontId="11" fillId="0" borderId="6" xfId="0" applyFont="1" applyFill="1" applyBorder="1"/>
    <xf numFmtId="0" fontId="11" fillId="0" borderId="12" xfId="0" applyFont="1" applyFill="1" applyBorder="1"/>
    <xf numFmtId="0" fontId="8" fillId="0" borderId="6" xfId="0" applyFont="1" applyFill="1" applyBorder="1" applyAlignment="1">
      <alignment horizontal="distributed" vertical="center"/>
    </xf>
    <xf numFmtId="0" fontId="11" fillId="0" borderId="0" xfId="0" applyFont="1" applyFill="1" applyBorder="1"/>
    <xf numFmtId="0" fontId="11" fillId="0" borderId="3" xfId="0" applyFont="1" applyFill="1" applyBorder="1"/>
    <xf numFmtId="0" fontId="11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distributed"/>
    </xf>
    <xf numFmtId="0" fontId="17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15" fillId="0" borderId="1" xfId="0" applyFont="1" applyFill="1" applyBorder="1" applyAlignment="1">
      <alignment horizontal="distributed" vertical="center" justifyLastLine="1"/>
    </xf>
    <xf numFmtId="0" fontId="17" fillId="0" borderId="1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/>
    </xf>
    <xf numFmtId="3" fontId="8" fillId="0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distributed" vertical="top"/>
    </xf>
    <xf numFmtId="0" fontId="17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distributed" vertical="center" justifyLastLine="1"/>
    </xf>
    <xf numFmtId="0" fontId="17" fillId="0" borderId="14" xfId="0" applyFont="1" applyFill="1" applyBorder="1"/>
    <xf numFmtId="0" fontId="8" fillId="0" borderId="16" xfId="0" applyFont="1" applyFill="1" applyBorder="1" applyAlignment="1">
      <alignment horizontal="distributed" vertical="center"/>
    </xf>
    <xf numFmtId="0" fontId="11" fillId="0" borderId="1" xfId="0" applyFont="1" applyFill="1" applyBorder="1" applyAlignment="1">
      <alignment horizontal="centerContinuous" vertical="center"/>
    </xf>
    <xf numFmtId="38" fontId="11" fillId="0" borderId="0" xfId="1" applyFont="1" applyFill="1"/>
    <xf numFmtId="0" fontId="6" fillId="0" borderId="16" xfId="0" applyFont="1" applyFill="1" applyBorder="1" applyAlignment="1">
      <alignment horizontal="distributed" vertical="center"/>
    </xf>
    <xf numFmtId="0" fontId="18" fillId="0" borderId="1" xfId="0" applyFont="1" applyFill="1" applyBorder="1" applyAlignment="1">
      <alignment horizontal="centerContinuous" vertical="center"/>
    </xf>
    <xf numFmtId="0" fontId="6" fillId="0" borderId="1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0" fillId="0" borderId="4" xfId="0" applyFont="1" applyFill="1" applyBorder="1"/>
    <xf numFmtId="0" fontId="0" fillId="0" borderId="13" xfId="0" applyFont="1" applyFill="1" applyBorder="1"/>
  </cellXfs>
  <cellStyles count="8">
    <cellStyle name="桁区切り" xfId="1" builtinId="6"/>
    <cellStyle name="桁区切り 2" xfId="4"/>
    <cellStyle name="桁区切り 3" xfId="3"/>
    <cellStyle name="標準" xfId="0" builtinId="0"/>
    <cellStyle name="標準 2" xfId="5"/>
    <cellStyle name="標準 3" xfId="6"/>
    <cellStyle name="標準 3 2" xfId="7"/>
    <cellStyle name="標準 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view="pageBreakPreview" zoomScale="80" zoomScaleNormal="100" zoomScaleSheetLayoutView="80" workbookViewId="0">
      <selection activeCell="S10" sqref="S10"/>
    </sheetView>
  </sheetViews>
  <sheetFormatPr defaultRowHeight="12"/>
  <cols>
    <col min="1" max="1" width="3.25" style="11" customWidth="1"/>
    <col min="2" max="2" width="0.625" style="11" customWidth="1"/>
    <col min="3" max="3" width="9.25" style="11" customWidth="1"/>
    <col min="4" max="5" width="0.625" style="11" customWidth="1"/>
    <col min="6" max="6" width="2.875" style="11" customWidth="1"/>
    <col min="7" max="7" width="13.25" style="11" customWidth="1"/>
    <col min="8" max="8" width="0.625" style="11" customWidth="1"/>
    <col min="9" max="9" width="11.75" style="11" customWidth="1"/>
    <col min="10" max="10" width="0.625" style="11" customWidth="1"/>
    <col min="11" max="11" width="11.75" style="11" customWidth="1"/>
    <col min="12" max="12" width="0.625" style="11" customWidth="1"/>
    <col min="13" max="13" width="11.75" style="11" customWidth="1"/>
    <col min="14" max="14" width="0.625" style="11" customWidth="1"/>
    <col min="15" max="15" width="11.75" style="11" customWidth="1"/>
    <col min="16" max="16" width="0.625" style="11" customWidth="1"/>
    <col min="17" max="17" width="11.75" style="11" customWidth="1"/>
    <col min="18" max="18" width="0.625" style="11" customWidth="1"/>
    <col min="19" max="19" width="41.875" style="11" customWidth="1"/>
    <col min="20" max="20" width="12.75" style="11" bestFit="1" customWidth="1"/>
    <col min="21" max="16384" width="9" style="11"/>
  </cols>
  <sheetData>
    <row r="1" spans="1:18" s="1" customFormat="1" ht="9.75" customHeight="1"/>
    <row r="2" spans="1:18" ht="24.95" customHeight="1">
      <c r="A2" s="20" t="s">
        <v>36</v>
      </c>
      <c r="B2" s="21"/>
    </row>
    <row r="3" spans="1:18" ht="15" thickBot="1">
      <c r="A3" s="21"/>
      <c r="Q3" s="22"/>
      <c r="R3" s="23" t="s">
        <v>18</v>
      </c>
    </row>
    <row r="4" spans="1:18" ht="27" customHeight="1">
      <c r="A4" s="24" t="s">
        <v>22</v>
      </c>
      <c r="B4" s="24"/>
      <c r="C4" s="24"/>
      <c r="D4" s="24"/>
      <c r="E4" s="24"/>
      <c r="F4" s="24"/>
      <c r="G4" s="24"/>
      <c r="H4" s="25"/>
      <c r="I4" s="12" t="s">
        <v>31</v>
      </c>
      <c r="J4" s="26"/>
      <c r="K4" s="12" t="s">
        <v>32</v>
      </c>
      <c r="L4" s="26"/>
      <c r="M4" s="12" t="s">
        <v>33</v>
      </c>
      <c r="N4" s="13"/>
      <c r="O4" s="18" t="s">
        <v>34</v>
      </c>
      <c r="P4" s="19"/>
      <c r="Q4" s="18" t="s">
        <v>43</v>
      </c>
      <c r="R4" s="19"/>
    </row>
    <row r="5" spans="1:18" ht="24" customHeight="1">
      <c r="A5" s="27"/>
      <c r="B5" s="27"/>
      <c r="C5" s="27"/>
      <c r="D5" s="27"/>
      <c r="E5" s="28"/>
      <c r="F5" s="29" t="s">
        <v>26</v>
      </c>
      <c r="G5" s="30" t="s">
        <v>17</v>
      </c>
      <c r="H5" s="31"/>
      <c r="I5" s="4">
        <v>214066454</v>
      </c>
      <c r="J5" s="4"/>
      <c r="K5" s="4">
        <v>221797282</v>
      </c>
      <c r="L5" s="4"/>
      <c r="M5" s="4">
        <v>218822321</v>
      </c>
      <c r="N5" s="9"/>
      <c r="O5" s="4">
        <v>218125010</v>
      </c>
      <c r="P5" s="8"/>
      <c r="Q5" s="4">
        <v>224908035</v>
      </c>
      <c r="R5" s="8"/>
    </row>
    <row r="6" spans="1:18" ht="24" customHeight="1">
      <c r="A6" s="17" t="s">
        <v>0</v>
      </c>
      <c r="B6" s="17"/>
      <c r="C6" s="17"/>
      <c r="D6" s="32"/>
      <c r="E6" s="33"/>
      <c r="F6" s="34" t="s">
        <v>23</v>
      </c>
      <c r="G6" s="14" t="s">
        <v>24</v>
      </c>
      <c r="H6" s="35"/>
      <c r="I6" s="2">
        <v>26579455</v>
      </c>
      <c r="J6" s="2"/>
      <c r="K6" s="2">
        <v>24015611</v>
      </c>
      <c r="L6" s="2"/>
      <c r="M6" s="3">
        <v>24194314</v>
      </c>
      <c r="O6" s="3">
        <v>24064447</v>
      </c>
      <c r="Q6" s="3">
        <v>24392605</v>
      </c>
    </row>
    <row r="7" spans="1:18" ht="24" customHeight="1">
      <c r="A7" s="36"/>
      <c r="B7" s="36"/>
      <c r="C7" s="36"/>
      <c r="D7" s="36"/>
      <c r="E7" s="37"/>
      <c r="F7" s="38" t="s">
        <v>27</v>
      </c>
      <c r="G7" s="39" t="s">
        <v>28</v>
      </c>
      <c r="H7" s="40"/>
      <c r="I7" s="4">
        <v>240645909</v>
      </c>
      <c r="J7" s="4"/>
      <c r="K7" s="4">
        <v>245812893</v>
      </c>
      <c r="L7" s="4"/>
      <c r="M7" s="4">
        <v>243016635</v>
      </c>
      <c r="N7" s="9"/>
      <c r="O7" s="4">
        <v>242189457</v>
      </c>
      <c r="P7" s="8"/>
      <c r="Q7" s="4">
        <f>Q5+Q6</f>
        <v>249300640</v>
      </c>
      <c r="R7" s="8"/>
    </row>
    <row r="8" spans="1:18" ht="24" customHeight="1">
      <c r="A8" s="41"/>
      <c r="B8" s="42"/>
      <c r="C8" s="43"/>
      <c r="D8" s="43"/>
      <c r="E8" s="44"/>
      <c r="F8" s="45" t="s">
        <v>25</v>
      </c>
      <c r="G8" s="45"/>
      <c r="H8" s="10"/>
      <c r="I8" s="2">
        <v>1328805</v>
      </c>
      <c r="J8" s="2"/>
      <c r="K8" s="2">
        <v>1296974</v>
      </c>
      <c r="L8" s="2"/>
      <c r="M8" s="2">
        <v>1330294</v>
      </c>
      <c r="N8" s="8"/>
      <c r="O8" s="2">
        <v>1294213</v>
      </c>
      <c r="P8" s="8"/>
      <c r="Q8" s="2">
        <v>1283070</v>
      </c>
      <c r="R8" s="8"/>
    </row>
    <row r="9" spans="1:18" ht="24" customHeight="1">
      <c r="A9" s="41"/>
      <c r="B9" s="42"/>
      <c r="C9" s="46"/>
      <c r="D9" s="46"/>
      <c r="E9" s="47"/>
      <c r="F9" s="17" t="s">
        <v>1</v>
      </c>
      <c r="G9" s="17"/>
      <c r="H9" s="10"/>
      <c r="I9" s="2">
        <v>899528</v>
      </c>
      <c r="J9" s="2"/>
      <c r="K9" s="2">
        <v>903694</v>
      </c>
      <c r="L9" s="2"/>
      <c r="M9" s="2">
        <v>877161</v>
      </c>
      <c r="N9" s="8"/>
      <c r="O9" s="2">
        <v>820531</v>
      </c>
      <c r="P9" s="8"/>
      <c r="Q9" s="2">
        <f>SUM(Q10:Q12)</f>
        <v>822604</v>
      </c>
      <c r="R9" s="8"/>
    </row>
    <row r="10" spans="1:18" ht="24" customHeight="1">
      <c r="A10" s="41"/>
      <c r="B10" s="42"/>
      <c r="C10" s="46"/>
      <c r="D10" s="46"/>
      <c r="E10" s="47"/>
      <c r="F10" s="17" t="s">
        <v>2</v>
      </c>
      <c r="G10" s="17"/>
      <c r="H10" s="48"/>
      <c r="I10" s="2">
        <v>142681</v>
      </c>
      <c r="J10" s="2"/>
      <c r="K10" s="2">
        <v>154162</v>
      </c>
      <c r="L10" s="2"/>
      <c r="M10" s="2">
        <v>137846</v>
      </c>
      <c r="N10" s="8"/>
      <c r="O10" s="2">
        <v>115215</v>
      </c>
      <c r="P10" s="8"/>
      <c r="Q10" s="2">
        <v>112118</v>
      </c>
      <c r="R10" s="8"/>
    </row>
    <row r="11" spans="1:18" ht="24" customHeight="1">
      <c r="A11" s="49" t="s">
        <v>16</v>
      </c>
      <c r="B11" s="50"/>
      <c r="C11" s="14" t="s">
        <v>3</v>
      </c>
      <c r="D11" s="32"/>
      <c r="E11" s="51"/>
      <c r="F11" s="17" t="s">
        <v>4</v>
      </c>
      <c r="G11" s="17"/>
      <c r="H11" s="48"/>
      <c r="I11" s="15" t="s">
        <v>14</v>
      </c>
      <c r="J11" s="2"/>
      <c r="K11" s="2">
        <v>196</v>
      </c>
      <c r="L11" s="2"/>
      <c r="M11" s="2">
        <v>25</v>
      </c>
      <c r="N11" s="8"/>
      <c r="O11" s="2">
        <v>60</v>
      </c>
      <c r="P11" s="8"/>
      <c r="Q11" s="2">
        <v>24</v>
      </c>
      <c r="R11" s="8"/>
    </row>
    <row r="12" spans="1:18" ht="24" customHeight="1">
      <c r="A12" s="49"/>
      <c r="B12" s="42"/>
      <c r="C12" s="46"/>
      <c r="D12" s="46"/>
      <c r="E12" s="47"/>
      <c r="F12" s="17" t="s">
        <v>5</v>
      </c>
      <c r="G12" s="17"/>
      <c r="H12" s="48"/>
      <c r="I12" s="2">
        <v>756847</v>
      </c>
      <c r="J12" s="2"/>
      <c r="K12" s="2">
        <v>749336</v>
      </c>
      <c r="L12" s="2"/>
      <c r="M12" s="2">
        <v>739290</v>
      </c>
      <c r="N12" s="8"/>
      <c r="O12" s="2">
        <v>705256</v>
      </c>
      <c r="P12" s="8"/>
      <c r="Q12" s="2">
        <v>710462</v>
      </c>
      <c r="R12" s="8"/>
    </row>
    <row r="13" spans="1:18" ht="24" customHeight="1">
      <c r="A13" s="49"/>
      <c r="B13" s="50"/>
      <c r="C13" s="46"/>
      <c r="D13" s="46"/>
      <c r="E13" s="47"/>
      <c r="F13" s="17" t="s">
        <v>42</v>
      </c>
      <c r="G13" s="17"/>
      <c r="H13" s="10"/>
      <c r="I13" s="2">
        <v>522984</v>
      </c>
      <c r="J13" s="2"/>
      <c r="K13" s="2">
        <v>510945</v>
      </c>
      <c r="L13" s="2"/>
      <c r="M13" s="2">
        <v>652614</v>
      </c>
      <c r="N13" s="8"/>
      <c r="O13" s="2">
        <v>698541</v>
      </c>
      <c r="P13" s="8"/>
      <c r="Q13" s="2">
        <f>236527+513102</f>
        <v>749629</v>
      </c>
      <c r="R13" s="8"/>
    </row>
    <row r="14" spans="1:18" ht="24" customHeight="1">
      <c r="A14" s="49"/>
      <c r="B14" s="37"/>
      <c r="C14" s="36"/>
      <c r="D14" s="36"/>
      <c r="E14" s="37"/>
      <c r="F14" s="52" t="s">
        <v>15</v>
      </c>
      <c r="G14" s="52"/>
      <c r="H14" s="53"/>
      <c r="I14" s="4">
        <v>2751317</v>
      </c>
      <c r="J14" s="4"/>
      <c r="K14" s="4">
        <v>2711613</v>
      </c>
      <c r="L14" s="4"/>
      <c r="M14" s="4">
        <v>2860069</v>
      </c>
      <c r="N14" s="9"/>
      <c r="O14" s="4">
        <v>2813285</v>
      </c>
      <c r="P14" s="8"/>
      <c r="Q14" s="4">
        <f>Q8+Q9+Q13</f>
        <v>2855303</v>
      </c>
      <c r="R14" s="8"/>
    </row>
    <row r="15" spans="1:18" ht="24" customHeight="1">
      <c r="A15" s="49"/>
      <c r="B15" s="42"/>
      <c r="C15" s="46"/>
      <c r="D15" s="46"/>
      <c r="E15" s="47"/>
      <c r="F15" s="45" t="s">
        <v>29</v>
      </c>
      <c r="G15" s="45"/>
      <c r="H15" s="10"/>
      <c r="I15" s="2">
        <v>4992</v>
      </c>
      <c r="J15" s="2"/>
      <c r="K15" s="2">
        <v>3633</v>
      </c>
      <c r="L15" s="2"/>
      <c r="M15" s="2">
        <v>170</v>
      </c>
      <c r="N15" s="8"/>
      <c r="O15" s="2">
        <v>131</v>
      </c>
      <c r="P15" s="8"/>
      <c r="Q15" s="2">
        <v>1760</v>
      </c>
      <c r="R15" s="8"/>
    </row>
    <row r="16" spans="1:18" ht="24" customHeight="1">
      <c r="A16" s="49"/>
      <c r="B16" s="50"/>
      <c r="C16" s="17" t="s">
        <v>39</v>
      </c>
      <c r="D16" s="32"/>
      <c r="E16" s="51"/>
      <c r="F16" s="17" t="s">
        <v>8</v>
      </c>
      <c r="G16" s="17"/>
      <c r="H16" s="10"/>
      <c r="I16" s="2">
        <v>168527</v>
      </c>
      <c r="J16" s="2"/>
      <c r="K16" s="2">
        <v>170473</v>
      </c>
      <c r="L16" s="2"/>
      <c r="M16" s="15" t="s">
        <v>14</v>
      </c>
      <c r="N16" s="8"/>
      <c r="O16" s="15" t="s">
        <v>14</v>
      </c>
      <c r="P16" s="8"/>
      <c r="Q16" s="15" t="s">
        <v>14</v>
      </c>
      <c r="R16" s="8"/>
    </row>
    <row r="17" spans="1:19" ht="24" customHeight="1">
      <c r="A17" s="49"/>
      <c r="B17" s="42"/>
      <c r="C17" s="17"/>
      <c r="D17" s="46"/>
      <c r="E17" s="47"/>
      <c r="F17" s="17" t="s">
        <v>41</v>
      </c>
      <c r="G17" s="17"/>
      <c r="H17" s="10"/>
      <c r="I17" s="2">
        <v>1795538</v>
      </c>
      <c r="J17" s="2"/>
      <c r="K17" s="2">
        <v>1577305</v>
      </c>
      <c r="L17" s="2"/>
      <c r="M17" s="2">
        <v>1712677</v>
      </c>
      <c r="N17" s="8"/>
      <c r="O17" s="2">
        <v>1494257</v>
      </c>
      <c r="P17" s="8"/>
      <c r="Q17" s="2">
        <v>1958563</v>
      </c>
      <c r="R17" s="8"/>
    </row>
    <row r="18" spans="1:19" ht="24" customHeight="1">
      <c r="A18" s="49"/>
      <c r="B18" s="54"/>
      <c r="C18" s="36"/>
      <c r="D18" s="36"/>
      <c r="E18" s="37"/>
      <c r="F18" s="52" t="s">
        <v>7</v>
      </c>
      <c r="G18" s="52"/>
      <c r="H18" s="53"/>
      <c r="I18" s="4">
        <v>1969057</v>
      </c>
      <c r="J18" s="4"/>
      <c r="K18" s="4">
        <v>1751411</v>
      </c>
      <c r="L18" s="4"/>
      <c r="M18" s="4">
        <v>1712847</v>
      </c>
      <c r="N18" s="9"/>
      <c r="O18" s="4">
        <v>1494388</v>
      </c>
      <c r="P18" s="8"/>
      <c r="Q18" s="4">
        <f>SUM(Q15:Q17)</f>
        <v>1960323</v>
      </c>
      <c r="R18" s="8"/>
    </row>
    <row r="19" spans="1:19" ht="24" customHeight="1">
      <c r="A19" s="49"/>
      <c r="B19" s="42"/>
      <c r="C19" s="14"/>
      <c r="D19" s="14"/>
      <c r="E19" s="55"/>
      <c r="F19" s="45" t="s">
        <v>9</v>
      </c>
      <c r="G19" s="45"/>
      <c r="H19" s="56"/>
      <c r="I19" s="15" t="s">
        <v>14</v>
      </c>
      <c r="J19" s="15"/>
      <c r="K19" s="15" t="s">
        <v>14</v>
      </c>
      <c r="L19" s="15"/>
      <c r="M19" s="15" t="s">
        <v>14</v>
      </c>
      <c r="N19" s="8"/>
      <c r="O19" s="15" t="s">
        <v>14</v>
      </c>
      <c r="P19" s="8"/>
      <c r="Q19" s="15" t="s">
        <v>14</v>
      </c>
      <c r="R19" s="8"/>
    </row>
    <row r="20" spans="1:19" ht="24" customHeight="1">
      <c r="A20" s="49"/>
      <c r="B20" s="42"/>
      <c r="C20" s="57" t="s">
        <v>38</v>
      </c>
      <c r="D20" s="14"/>
      <c r="E20" s="55"/>
      <c r="F20" s="17" t="s">
        <v>10</v>
      </c>
      <c r="G20" s="17"/>
      <c r="H20" s="56"/>
      <c r="I20" s="15" t="s">
        <v>14</v>
      </c>
      <c r="J20" s="15"/>
      <c r="K20" s="15" t="s">
        <v>14</v>
      </c>
      <c r="L20" s="15"/>
      <c r="M20" s="15" t="s">
        <v>14</v>
      </c>
      <c r="N20" s="8"/>
      <c r="O20" s="15" t="s">
        <v>14</v>
      </c>
      <c r="P20" s="8"/>
      <c r="Q20" s="15" t="s">
        <v>14</v>
      </c>
      <c r="R20" s="8"/>
    </row>
    <row r="21" spans="1:19" ht="24" customHeight="1">
      <c r="A21" s="49"/>
      <c r="B21" s="50"/>
      <c r="C21" s="57"/>
      <c r="D21" s="14"/>
      <c r="E21" s="55"/>
      <c r="F21" s="17" t="s">
        <v>11</v>
      </c>
      <c r="G21" s="17"/>
      <c r="H21" s="58"/>
      <c r="I21" s="15" t="s">
        <v>14</v>
      </c>
      <c r="J21" s="15"/>
      <c r="K21" s="15" t="s">
        <v>14</v>
      </c>
      <c r="L21" s="15"/>
      <c r="M21" s="15" t="s">
        <v>14</v>
      </c>
      <c r="N21" s="8"/>
      <c r="O21" s="15" t="s">
        <v>14</v>
      </c>
      <c r="P21" s="8"/>
      <c r="Q21" s="15" t="s">
        <v>14</v>
      </c>
      <c r="R21" s="8"/>
    </row>
    <row r="22" spans="1:19" ht="13.5" customHeight="1">
      <c r="A22" s="49"/>
      <c r="B22" s="50"/>
      <c r="C22" s="57"/>
      <c r="D22" s="14"/>
      <c r="E22" s="55"/>
      <c r="F22" s="59" t="s">
        <v>6</v>
      </c>
      <c r="G22" s="59"/>
      <c r="H22" s="58"/>
      <c r="I22" s="60">
        <v>10078</v>
      </c>
      <c r="J22" s="15"/>
      <c r="K22" s="16">
        <v>7091</v>
      </c>
      <c r="L22" s="15"/>
      <c r="M22" s="16">
        <v>7079</v>
      </c>
      <c r="N22" s="8"/>
      <c r="O22" s="16">
        <v>6764</v>
      </c>
      <c r="P22" s="8"/>
      <c r="Q22" s="16">
        <v>7466</v>
      </c>
      <c r="R22" s="8"/>
    </row>
    <row r="23" spans="1:19" ht="11.25" customHeight="1">
      <c r="A23" s="49"/>
      <c r="B23" s="50"/>
      <c r="C23" s="57"/>
      <c r="D23" s="61"/>
      <c r="E23" s="62"/>
      <c r="F23" s="63" t="s">
        <v>40</v>
      </c>
      <c r="G23" s="63"/>
      <c r="H23" s="58"/>
      <c r="I23" s="60"/>
      <c r="J23" s="15"/>
      <c r="K23" s="16"/>
      <c r="L23" s="15"/>
      <c r="M23" s="16"/>
      <c r="N23" s="8"/>
      <c r="O23" s="16"/>
      <c r="P23" s="8"/>
      <c r="Q23" s="16"/>
      <c r="R23" s="8"/>
    </row>
    <row r="24" spans="1:19" ht="24" customHeight="1">
      <c r="A24" s="64"/>
      <c r="B24" s="54"/>
      <c r="C24" s="85"/>
      <c r="D24" s="85"/>
      <c r="E24" s="86"/>
      <c r="F24" s="52" t="s">
        <v>7</v>
      </c>
      <c r="G24" s="52"/>
      <c r="H24" s="65"/>
      <c r="I24" s="4">
        <v>10078</v>
      </c>
      <c r="J24" s="4"/>
      <c r="K24" s="4">
        <v>7091</v>
      </c>
      <c r="L24" s="4"/>
      <c r="M24" s="4">
        <v>7079</v>
      </c>
      <c r="N24" s="9"/>
      <c r="O24" s="4">
        <v>6764</v>
      </c>
      <c r="P24" s="8"/>
      <c r="Q24" s="4">
        <f>SUM(Q19:Q22)</f>
        <v>7466</v>
      </c>
      <c r="R24" s="8"/>
    </row>
    <row r="25" spans="1:19" ht="24" customHeight="1">
      <c r="A25" s="41"/>
      <c r="B25" s="66"/>
      <c r="C25" s="67" t="s">
        <v>12</v>
      </c>
      <c r="D25" s="67"/>
      <c r="E25" s="67"/>
      <c r="F25" s="67"/>
      <c r="G25" s="67"/>
      <c r="H25" s="68"/>
      <c r="I25" s="2">
        <v>26540</v>
      </c>
      <c r="J25" s="2"/>
      <c r="K25" s="2">
        <v>29996</v>
      </c>
      <c r="L25" s="2"/>
      <c r="M25" s="2">
        <v>33926</v>
      </c>
      <c r="N25" s="8"/>
      <c r="O25" s="2">
        <v>38642</v>
      </c>
      <c r="P25" s="8"/>
      <c r="Q25" s="2">
        <v>49926</v>
      </c>
      <c r="R25" s="8"/>
      <c r="S25" s="69"/>
    </row>
    <row r="26" spans="1:19" ht="24" customHeight="1">
      <c r="A26" s="41"/>
      <c r="B26" s="36"/>
      <c r="C26" s="70" t="s">
        <v>30</v>
      </c>
      <c r="D26" s="70"/>
      <c r="E26" s="70"/>
      <c r="F26" s="70"/>
      <c r="G26" s="70"/>
      <c r="H26" s="71"/>
      <c r="I26" s="4">
        <v>4756992</v>
      </c>
      <c r="J26" s="4"/>
      <c r="K26" s="4">
        <v>4500111</v>
      </c>
      <c r="L26" s="4"/>
      <c r="M26" s="4">
        <v>4613921</v>
      </c>
      <c r="N26" s="9"/>
      <c r="O26" s="4">
        <v>4353079</v>
      </c>
      <c r="P26" s="8"/>
      <c r="Q26" s="4">
        <f>Q14+Q18+Q24+Q25</f>
        <v>4873018</v>
      </c>
      <c r="R26" s="8"/>
    </row>
    <row r="27" spans="1:19" ht="24" customHeight="1">
      <c r="A27" s="72" t="s">
        <v>35</v>
      </c>
      <c r="B27" s="72"/>
      <c r="C27" s="72"/>
      <c r="D27" s="36"/>
      <c r="E27" s="37"/>
      <c r="F27" s="52" t="s">
        <v>13</v>
      </c>
      <c r="G27" s="52"/>
      <c r="H27" s="40"/>
      <c r="I27" s="4">
        <v>1718497</v>
      </c>
      <c r="J27" s="4"/>
      <c r="K27" s="4">
        <v>1697656</v>
      </c>
      <c r="L27" s="4"/>
      <c r="M27" s="4">
        <v>1689883</v>
      </c>
      <c r="N27" s="9"/>
      <c r="O27" s="4">
        <v>1722910</v>
      </c>
      <c r="P27" s="8"/>
      <c r="Q27" s="4">
        <v>1658368</v>
      </c>
      <c r="R27" s="8"/>
      <c r="S27" s="73"/>
    </row>
    <row r="28" spans="1:19" ht="24" customHeight="1">
      <c r="A28" s="74" t="s">
        <v>19</v>
      </c>
      <c r="B28" s="74"/>
      <c r="C28" s="74"/>
      <c r="D28" s="74"/>
      <c r="E28" s="74"/>
      <c r="F28" s="74"/>
      <c r="G28" s="74"/>
      <c r="H28" s="71"/>
      <c r="I28" s="4">
        <v>3038495</v>
      </c>
      <c r="J28" s="4"/>
      <c r="K28" s="4">
        <v>2802455</v>
      </c>
      <c r="L28" s="4"/>
      <c r="M28" s="4">
        <v>2924038</v>
      </c>
      <c r="N28" s="9"/>
      <c r="O28" s="4">
        <v>2630169</v>
      </c>
      <c r="P28" s="8"/>
      <c r="Q28" s="4">
        <f>Q26-Q27</f>
        <v>3214650</v>
      </c>
      <c r="R28" s="8"/>
    </row>
    <row r="29" spans="1:19" ht="24" customHeight="1">
      <c r="A29" s="75" t="s">
        <v>37</v>
      </c>
      <c r="B29" s="76"/>
      <c r="C29" s="76"/>
      <c r="D29" s="77"/>
      <c r="E29" s="78"/>
      <c r="F29" s="74" t="s">
        <v>20</v>
      </c>
      <c r="G29" s="74"/>
      <c r="H29" s="79"/>
      <c r="I29" s="5">
        <v>1.9767599706006223</v>
      </c>
      <c r="J29" s="5"/>
      <c r="K29" s="5">
        <v>1.8307058450347433</v>
      </c>
      <c r="L29" s="5"/>
      <c r="M29" s="5">
        <v>1.8986029495470549</v>
      </c>
      <c r="N29" s="9"/>
      <c r="O29" s="5">
        <v>1.7973858374850726</v>
      </c>
      <c r="P29" s="8"/>
      <c r="Q29" s="5">
        <f>Q26/Q7*100</f>
        <v>1.9546752868344019</v>
      </c>
      <c r="R29" s="8"/>
    </row>
    <row r="30" spans="1:19" ht="24.95" customHeight="1" thickBot="1">
      <c r="A30" s="80"/>
      <c r="B30" s="80"/>
      <c r="C30" s="80"/>
      <c r="D30" s="81"/>
      <c r="E30" s="82"/>
      <c r="F30" s="80" t="s">
        <v>21</v>
      </c>
      <c r="G30" s="80"/>
      <c r="H30" s="83"/>
      <c r="I30" s="6">
        <v>1.4194167013202359</v>
      </c>
      <c r="J30" s="6"/>
      <c r="K30" s="6">
        <v>1.2635208938223146</v>
      </c>
      <c r="L30" s="6"/>
      <c r="M30" s="6">
        <v>1.3362613039827871</v>
      </c>
      <c r="N30" s="6"/>
      <c r="O30" s="6">
        <v>1.2058080822552169</v>
      </c>
      <c r="P30" s="7"/>
      <c r="Q30" s="6">
        <f>Q28/Q5*100</f>
        <v>1.4293175430570988</v>
      </c>
      <c r="R30" s="8"/>
    </row>
    <row r="31" spans="1:19" ht="8.25" customHeight="1"/>
    <row r="32" spans="1:19" s="84" customFormat="1" ht="15" customHeight="1">
      <c r="A32" s="84" t="s">
        <v>45</v>
      </c>
    </row>
    <row r="33" spans="1:1" s="84" customFormat="1" ht="15" customHeight="1">
      <c r="A33" s="84" t="s">
        <v>46</v>
      </c>
    </row>
    <row r="34" spans="1:1" ht="6" customHeight="1"/>
    <row r="35" spans="1:1" s="84" customFormat="1" ht="15" customHeight="1">
      <c r="A35" s="84" t="s">
        <v>47</v>
      </c>
    </row>
    <row r="36" spans="1:1" s="84" customFormat="1" ht="15" customHeight="1">
      <c r="A36" s="84" t="s">
        <v>44</v>
      </c>
    </row>
    <row r="37" spans="1:1" s="84" customFormat="1" ht="15" customHeight="1">
      <c r="A37" s="84" t="s">
        <v>48</v>
      </c>
    </row>
  </sheetData>
  <mergeCells count="37">
    <mergeCell ref="F9:G9"/>
    <mergeCell ref="A4:H4"/>
    <mergeCell ref="O4:P4"/>
    <mergeCell ref="Q4:R4"/>
    <mergeCell ref="A6:C6"/>
    <mergeCell ref="F8:G8"/>
    <mergeCell ref="F10:G10"/>
    <mergeCell ref="A11:A23"/>
    <mergeCell ref="F11:G11"/>
    <mergeCell ref="F12:G12"/>
    <mergeCell ref="F13:G13"/>
    <mergeCell ref="F14:G14"/>
    <mergeCell ref="F15:G15"/>
    <mergeCell ref="C16:C17"/>
    <mergeCell ref="F16:G16"/>
    <mergeCell ref="F17:G17"/>
    <mergeCell ref="F18:G18"/>
    <mergeCell ref="F19:G19"/>
    <mergeCell ref="C20:C23"/>
    <mergeCell ref="F20:G20"/>
    <mergeCell ref="F21:G21"/>
    <mergeCell ref="F22:G22"/>
    <mergeCell ref="K22:K23"/>
    <mergeCell ref="M22:M23"/>
    <mergeCell ref="O22:O23"/>
    <mergeCell ref="Q22:Q23"/>
    <mergeCell ref="A29:D30"/>
    <mergeCell ref="F29:G29"/>
    <mergeCell ref="F30:G30"/>
    <mergeCell ref="F24:G24"/>
    <mergeCell ref="C25:G25"/>
    <mergeCell ref="F23:G23"/>
    <mergeCell ref="C26:G26"/>
    <mergeCell ref="A27:C27"/>
    <mergeCell ref="F27:G27"/>
    <mergeCell ref="A28:G28"/>
    <mergeCell ref="I22:I23"/>
  </mergeCells>
  <phoneticPr fontId="7"/>
  <pageMargins left="0.70866141732283472" right="0.70866141732283472" top="0.74803149606299213" bottom="0.74803149606299213" header="0.31496062992125984" footer="0.31496062992125984"/>
  <pageSetup paperSize="9" scale="95" firstPageNumber="138" fitToHeight="0" orientation="portrait" blackAndWhite="1" r:id="rId1"/>
  <headerFooter scaleWithDoc="0">
    <oddFooter>&amp;C&amp;"游明朝,標準"&amp;10&amp;P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３徴収経費</vt:lpstr>
      <vt:lpstr>'３徴収経費'!Print_Area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矢作　康彦</dc:creator>
  <cp:lastModifiedBy>三浦　紗樹</cp:lastModifiedBy>
  <cp:lastPrinted>2024-01-09T08:38:13Z</cp:lastPrinted>
  <dcterms:created xsi:type="dcterms:W3CDTF">2000-07-07T08:20:59Z</dcterms:created>
  <dcterms:modified xsi:type="dcterms:W3CDTF">2024-01-26T01:19:04Z</dcterms:modified>
</cp:coreProperties>
</file>